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mc:Ignorable="x15 xr xr6 xr10">
  <fileVersion appName="xl" lastEdited="7" lowestEdited="7" rupBuild="23328"/>
  <workbookPr defaultThemeVersion="166925"/>
  <mc:AlternateContent xmlns:mc="http://schemas.openxmlformats.org/markup-compatibility/2006">
    <mc:Choice Requires="x15">
      <x15ac:absPath xmlns:x15ac="http://schemas.microsoft.com/office/spreadsheetml/2010/11/ac" url="E:\g\njit\deep-learn\cnn\covid-cxr\results\predictions\20201106-135747\"/>
    </mc:Choice>
  </mc:AlternateContent>
  <xr:revisionPtr revIDLastSave="0" documentId="13_ncr:40009_{27699312-6C4D-4322-A111-FBF61C92F11B}" xr6:coauthVersionLast="45" xr6:coauthVersionMax="45" xr10:uidLastSave="{00000000-0000-0000-0000-000000000000}"/>
  <bookViews>
    <workbookView xWindow="-120" yWindow="-120" windowWidth="27120" windowHeight="16440"/>
  </bookViews>
  <sheets>
    <sheet name="predictions" sheetId="1" r:id="rId1"/>
    <sheet name="Sheet1" sheetId="2" r:id="rId2"/>
  </sheets>
  <definedNames>
    <definedName name="_xlnm._FilterDatabase" localSheetId="0" hidden="1">predictions!$A$2:$I$56</definedName>
  </definedNames>
  <calcPr calcId="0"/>
</workbook>
</file>

<file path=xl/calcChain.xml><?xml version="1.0" encoding="utf-8"?>
<calcChain xmlns="http://schemas.openxmlformats.org/spreadsheetml/2006/main">
  <c r="E60" i="1" l="1"/>
  <c r="E61" i="1"/>
  <c r="E59" i="1"/>
  <c r="F56" i="1"/>
  <c r="F55" i="1"/>
  <c r="F54" i="1"/>
  <c r="F53" i="1"/>
  <c r="F52" i="1"/>
  <c r="F51" i="1"/>
  <c r="F50" i="1"/>
  <c r="F49" i="1"/>
  <c r="F48" i="1"/>
  <c r="F47" i="1"/>
  <c r="F46" i="1"/>
  <c r="F45" i="1"/>
  <c r="F44" i="1"/>
  <c r="F43" i="1"/>
  <c r="F42" i="1"/>
  <c r="F41" i="1"/>
  <c r="F40" i="1"/>
  <c r="F39" i="1"/>
  <c r="F38" i="1"/>
  <c r="F37" i="1"/>
  <c r="F36" i="1"/>
  <c r="F35" i="1"/>
  <c r="F34" i="1"/>
  <c r="F33" i="1"/>
  <c r="F32" i="1"/>
  <c r="F31" i="1"/>
  <c r="F30" i="1"/>
  <c r="F29" i="1"/>
  <c r="F28" i="1"/>
  <c r="F27" i="1"/>
  <c r="F26" i="1"/>
  <c r="F25" i="1"/>
  <c r="F24" i="1"/>
  <c r="F23" i="1"/>
  <c r="F22" i="1"/>
  <c r="F21" i="1"/>
  <c r="F20" i="1"/>
  <c r="F19" i="1"/>
  <c r="F18" i="1"/>
  <c r="F17" i="1"/>
  <c r="F16" i="1"/>
  <c r="F15" i="1"/>
  <c r="F14" i="1"/>
  <c r="F13" i="1"/>
  <c r="F12" i="1"/>
  <c r="F11" i="1"/>
  <c r="F10" i="1"/>
  <c r="F9" i="1"/>
  <c r="F8" i="1"/>
  <c r="F7" i="1"/>
  <c r="F6" i="1"/>
  <c r="F5" i="1"/>
  <c r="F4" i="1"/>
  <c r="F3" i="1"/>
  <c r="F2" i="1"/>
  <c r="E63" i="1" l="1"/>
</calcChain>
</file>

<file path=xl/sharedStrings.xml><?xml version="1.0" encoding="utf-8"?>
<sst xmlns="http://schemas.openxmlformats.org/spreadsheetml/2006/main" count="541" uniqueCount="249">
  <si>
    <t>Image Filename</t>
  </si>
  <si>
    <t>Predicted Class</t>
  </si>
  <si>
    <t>p(non-COVID-19)</t>
  </si>
  <si>
    <t>p(COVID-19)</t>
  </si>
  <si>
    <t>Explanation Filename</t>
  </si>
  <si>
    <t>COVID-00001.jpg</t>
  </si>
  <si>
    <t>COVID-19</t>
  </si>
  <si>
    <t>COVID-00001.jpg_exp_20201106-135801.png</t>
  </si>
  <si>
    <t>COVID-00002.jpg</t>
  </si>
  <si>
    <t>non-COVID-19</t>
  </si>
  <si>
    <t>COVID-00002.jpg_exp_20201106-135810.png</t>
  </si>
  <si>
    <t>COVID-00003a.jpg</t>
  </si>
  <si>
    <t>COVID-00003a.jpg_exp_20201106-135818.png</t>
  </si>
  <si>
    <t>COVID-00003b.jpg</t>
  </si>
  <si>
    <t>COVID-00003b.jpg_exp_20201106-135826.png</t>
  </si>
  <si>
    <t>COVID-00004.jpg</t>
  </si>
  <si>
    <t>COVID-00004.jpg_exp_20201106-135834.png</t>
  </si>
  <si>
    <t>COVID-00005.jpg</t>
  </si>
  <si>
    <t>COVID-00005.jpg_exp_20201106-135843.png</t>
  </si>
  <si>
    <t>COVID-00006.jpg</t>
  </si>
  <si>
    <t>COVID-00006.jpg_exp_20201106-135852.png</t>
  </si>
  <si>
    <t>COVID-00007.jpg</t>
  </si>
  <si>
    <t>COVID-00007.jpg_exp_20201106-135859.png</t>
  </si>
  <si>
    <t>COVID-00008.jpg</t>
  </si>
  <si>
    <t>COVID-00008.jpg_exp_20201106-135908.png</t>
  </si>
  <si>
    <t>COVID-00009.jpg</t>
  </si>
  <si>
    <t>COVID-00009.jpg_exp_20201106-135917.png</t>
  </si>
  <si>
    <t>COVID-00010.jpg</t>
  </si>
  <si>
    <t>COVID-00010.jpg_exp_20201106-135926.png</t>
  </si>
  <si>
    <t>COVID-00011.jpg</t>
  </si>
  <si>
    <t>COVID-00011.jpg_exp_20201106-135934.png</t>
  </si>
  <si>
    <t>COVID-00012.jpg</t>
  </si>
  <si>
    <t>COVID-00012.jpg_exp_20201106-135942.png</t>
  </si>
  <si>
    <t>COVID-00013a.jpg</t>
  </si>
  <si>
    <t>COVID-00013a.jpg_exp_20201106-135951.png</t>
  </si>
  <si>
    <t>COVID-00013b.jpg</t>
  </si>
  <si>
    <t>COVID-00013b.jpg_exp_20201106-140000.png</t>
  </si>
  <si>
    <t>COVID-00014.jpg</t>
  </si>
  <si>
    <t>COVID-00014.jpg_exp_20201106-140008.png</t>
  </si>
  <si>
    <t>COVID-00015a.png</t>
  </si>
  <si>
    <t>COVID-00015a.png_exp_20201106-140016.png</t>
  </si>
  <si>
    <t>COVID-00015b.png</t>
  </si>
  <si>
    <t>COVID-00015b.png_exp_20201106-140024.png</t>
  </si>
  <si>
    <t>COVID-00016.jpg</t>
  </si>
  <si>
    <t>COVID-00016.jpg_exp_20201106-140032.png</t>
  </si>
  <si>
    <t>COVID-00017.jpg</t>
  </si>
  <si>
    <t>COVID-00017.jpg_exp_20201106-140040.png</t>
  </si>
  <si>
    <t>COVID-00018.jpg</t>
  </si>
  <si>
    <t>COVID-00018.jpg_exp_20201106-140049.png</t>
  </si>
  <si>
    <t>COVID-00019.jpg</t>
  </si>
  <si>
    <t>COVID-00019.jpg_exp_20201106-140057.png</t>
  </si>
  <si>
    <t>COVID-00020.jpg</t>
  </si>
  <si>
    <t>COVID-00020.jpg_exp_20201106-140106.png</t>
  </si>
  <si>
    <t>COVID-00021.jpg</t>
  </si>
  <si>
    <t>COVID-00021.jpg_exp_20201106-140115.png</t>
  </si>
  <si>
    <t>COVID-00022.jpg</t>
  </si>
  <si>
    <t>COVID-00022.jpg_exp_20201106-140123.png</t>
  </si>
  <si>
    <t>COVID-00023.jpg</t>
  </si>
  <si>
    <t>COVID-00023.jpg_exp_20201106-140132.png</t>
  </si>
  <si>
    <t>COVID-00024.jpg</t>
  </si>
  <si>
    <t>COVID-00024.jpg_exp_20201106-140141.png</t>
  </si>
  <si>
    <t>COVID-00025.jpg</t>
  </si>
  <si>
    <t>COVID-00025.jpg_exp_20201106-140149.png</t>
  </si>
  <si>
    <t>COVID-00026.jpg</t>
  </si>
  <si>
    <t>COVID-00026.jpg_exp_20201106-140157.png</t>
  </si>
  <si>
    <t>COVID-00027.jpg</t>
  </si>
  <si>
    <t>COVID-00027.jpg_exp_20201106-140206.png</t>
  </si>
  <si>
    <t>COVID-00028.jpg</t>
  </si>
  <si>
    <t>COVID-00028.jpg_exp_20201106-140214.png</t>
  </si>
  <si>
    <t>COVID-00029.jpg</t>
  </si>
  <si>
    <t>COVID-00029.jpg_exp_20201106-140223.png</t>
  </si>
  <si>
    <t>COVID-00030.jpg</t>
  </si>
  <si>
    <t>COVID-00030.jpg_exp_20201106-140231.png</t>
  </si>
  <si>
    <t>COVID-00031.jpg</t>
  </si>
  <si>
    <t>COVID-00031.jpg_exp_20201106-140239.png</t>
  </si>
  <si>
    <t>COVID-00032.jpg</t>
  </si>
  <si>
    <t>COVID-00032.jpg_exp_20201106-140248.png</t>
  </si>
  <si>
    <t>COVID-00033.jpg</t>
  </si>
  <si>
    <t>COVID-00033.jpg_exp_20201106-140256.png</t>
  </si>
  <si>
    <t>COVID-00034.jpg</t>
  </si>
  <si>
    <t>COVID-00034.jpg_exp_20201106-140304.png</t>
  </si>
  <si>
    <t>COVID-00035.jpg</t>
  </si>
  <si>
    <t>COVID-00035.jpg_exp_20201106-140313.png</t>
  </si>
  <si>
    <t>COVID-00036.jpg</t>
  </si>
  <si>
    <t>COVID-00036.jpg_exp_20201106-140323.png</t>
  </si>
  <si>
    <t>COVID-00037.jpg</t>
  </si>
  <si>
    <t>COVID-00037.jpg_exp_20201106-140332.png</t>
  </si>
  <si>
    <t>COVID-00038.jpg</t>
  </si>
  <si>
    <t>COVID-00038.jpg_exp_20201106-140342.png</t>
  </si>
  <si>
    <t>COVID-00039a.jpg</t>
  </si>
  <si>
    <t>COVID-00039a.jpg_exp_20201106-140352.png</t>
  </si>
  <si>
    <t>COVID-00039b.jpg</t>
  </si>
  <si>
    <t>COVID-00039b.jpg_exp_20201106-140403.png</t>
  </si>
  <si>
    <t>COVID-00039c.jpg</t>
  </si>
  <si>
    <t>COVID-00039c.jpg_exp_20201106-140430.png</t>
  </si>
  <si>
    <t>COVID-00040a.jpg</t>
  </si>
  <si>
    <t>COVID-00040a.jpg_exp_20201106-140439.png</t>
  </si>
  <si>
    <t>COVID-00040b.jpg</t>
  </si>
  <si>
    <t>COVID-00040b.jpg_exp_20201106-140449.png</t>
  </si>
  <si>
    <t>COVID-00041.jpg</t>
  </si>
  <si>
    <t>COVID-00041.jpg_exp_20201106-140458.png</t>
  </si>
  <si>
    <t>COVID-00042.jpg</t>
  </si>
  <si>
    <t>COVID-00042.jpg_exp_20201106-140507.png</t>
  </si>
  <si>
    <t>COVID-00043a.jpg</t>
  </si>
  <si>
    <t>COVID-00043a.jpg_exp_20201106-140515.png</t>
  </si>
  <si>
    <t>COVID-00043b.jpg</t>
  </si>
  <si>
    <t>COVID-00043b.jpg_exp_20201106-140524.png</t>
  </si>
  <si>
    <t>COVID-00044.jpg</t>
  </si>
  <si>
    <t>COVID-00044.jpg_exp_20201106-140532.png</t>
  </si>
  <si>
    <t>COVID-00045.png</t>
  </si>
  <si>
    <t>COVID-00045.png_exp_20201106-140542.png</t>
  </si>
  <si>
    <t>COVID-00046.png</t>
  </si>
  <si>
    <t>COVID-00046.png_exp_20201106-140550.png</t>
  </si>
  <si>
    <t>COVID-00047.jpg</t>
  </si>
  <si>
    <t>COVID-00047.jpg_exp_20201106-140559.png</t>
  </si>
  <si>
    <t>COVID-00048.png</t>
  </si>
  <si>
    <t>COVID-00048.png_exp_20201106-140607.png</t>
  </si>
  <si>
    <t>patientid</t>
  </si>
  <si>
    <t>offset</t>
  </si>
  <si>
    <t>sex</t>
  </si>
  <si>
    <t>age</t>
  </si>
  <si>
    <t>finding</t>
  </si>
  <si>
    <t>survival</t>
  </si>
  <si>
    <t>temperature</t>
  </si>
  <si>
    <t>pO2 saturation</t>
  </si>
  <si>
    <t>view</t>
  </si>
  <si>
    <t>modality</t>
  </si>
  <si>
    <t>artifacts/distortion</t>
  </si>
  <si>
    <t>notes</t>
  </si>
  <si>
    <t>COVID-00001</t>
  </si>
  <si>
    <t>M</t>
  </si>
  <si>
    <t>AP erect</t>
  </si>
  <si>
    <t>X-ray</t>
  </si>
  <si>
    <t>O2 saturation was initially 58% on room air and 89% on 15 litres of Oxygen via non-rebreather mask, Heart rate of 146 and Blood pressure of 143/81.</t>
  </si>
  <si>
    <t>COVID-00002</t>
  </si>
  <si>
    <t>50+</t>
  </si>
  <si>
    <t>50+ male patient, asthmatic, returning from a COVID-19-affected European country a few days earlier. Started to feel unwell before departure with fever and shortness of breath. No wheeze, hypoxia, tachypnea or tachycardia on assessment, only pyrexial with persistent dry cough.</t>
  </si>
  <si>
    <t>COVID-00003a</t>
  </si>
  <si>
    <t>28M previously fit and well, not on any regular medications, presented with a 6 day Hx of fever, non-productive cough and SOB for the last 4 days. His symptoms started as sore throat and coryzal symptoms 8 days prior to his presentation and he reported contact with a friend with similar symptomatology. O/E T39.1 HR87 BP119/63 RR38 SpO2 90% on RA. Bilateral nasal crepitations without a wheeze.</t>
  </si>
  <si>
    <t>COVID-00003b</t>
  </si>
  <si>
    <t>Post-intubation in the critical care setting</t>
  </si>
  <si>
    <t>COVID-00004</t>
  </si>
  <si>
    <t>91-92</t>
  </si>
  <si>
    <t>PA</t>
  </si>
  <si>
    <t>42 year old male patient presented to ED with two day history of fever and mild shortness of breath. No cough, no sore throat, no runny nose, no myalgia, no anosmia/hyposmia, no nausea or vomiting, no Abdo pain and no diarrhoea. He has no past medical history, not on any medications and is an Ex-Smoker. On examinations, he had high-grade fever and O2 Saturation of 91-92 on room air.</t>
  </si>
  <si>
    <t>COVID-00005</t>
  </si>
  <si>
    <t>Slight from monitor, red blur on bottom left corner</t>
  </si>
  <si>
    <t>N/A</t>
  </si>
  <si>
    <t>COVID-00006</t>
  </si>
  <si>
    <t>F</t>
  </si>
  <si>
    <t>Some from monitor</t>
  </si>
  <si>
    <t>57 year old female. Returning from Texas March 13th, unremarkable PMHx. Main complaint: ABDO PAIN, presented with muscle aches, fever, diarrhea, abdo pain, not eating x 5 days, NO COUGH, MILDLY SOB, NO SORE THROAT</t>
  </si>
  <si>
    <t>COVID-00007</t>
  </si>
  <si>
    <t>38+</t>
  </si>
  <si>
    <t>Some from monitor, slight uneven colour tint</t>
  </si>
  <si>
    <t>73 yo. No antecedents. Fever 38� + cough. Severe respiratory insufficiency.</t>
  </si>
  <si>
    <t>COVID-00008</t>
  </si>
  <si>
    <t>Some from monitor, dust specks, cropped out mouse and oversaturation at bottom</t>
  </si>
  <si>
    <t>47 Male, BMI 34, sleep apnea and childhood asthma, return from travel 14 days prior, 4 days fever, dry cough with progressive dyspnea. Arriving sat 92% AA, rapid deterioration, confirmed covid. Intubated for 2 weeks now</t>
  </si>
  <si>
    <t>COVID-00009</t>
  </si>
  <si>
    <t>Some from monitor, oversaturation at bottom</t>
  </si>
  <si>
    <t>CXray during worsening corona infection</t>
  </si>
  <si>
    <t>COVID-00010</t>
  </si>
  <si>
    <t>Male in his 50s. Presenting to ER 5 days after developing a fever and cough.</t>
  </si>
  <si>
    <t>COVID-00011</t>
  </si>
  <si>
    <t>35 year-old G3P1001 at 34 weeks presents with acute onset, non-exertional dyspnea and nausea with 2-3 episodes of "coke-colored" emesis. Of note, she was treated for influenza about 12 days prior. She was tachypnic (to the mid 20's) and Tachycardic (to the 120's-130's) on exam with a positive Homan sign in her left lower extremity. After a DVT was ruled out, she was treated for a multi-focal pneumonia and admitted to OBGyn. She tested positive for COVID-19 + 24 hours later while hospitalized.</t>
  </si>
  <si>
    <t>COVID-00012</t>
  </si>
  <si>
    <t>A30 A 52-year-old male patient, insulin dependent diabetic, came to the respiratory emergency room on March 25, referring to unverified fever, dry cough, lack of appetite, tiredness on small efforts and edema of the lower limbs "for a long time" (sic). It evolves with dyspnea, desaturation (SAT O2 86% in room air), central cyanosis and SARS, requiring intubation of the oro trachea. Tomography reports bilateral consolidations, ground-glass pattern. Oropharyngeal swab for SRS confirmed COVID-19 by PCR-RT.</t>
  </si>
  <si>
    <t>COVID-00013a</t>
  </si>
  <si>
    <t>AP</t>
  </si>
  <si>
    <t>60 yo female with pmh of asthma and htn. Xrays taken 1 day apart, later intubated.</t>
  </si>
  <si>
    <t>COVID-00013b</t>
  </si>
  <si>
    <t>COVID-00014</t>
  </si>
  <si>
    <t>Female 59 years old, fever, dry cough for 2 days who develops difficulty to breath. SatO2 86%</t>
  </si>
  <si>
    <t>COVID-00015a</t>
  </si>
  <si>
    <t>67+</t>
  </si>
  <si>
    <t>Patient above retirement age with no visible signs or symptoms other than fatigue &amp; weakness to upper extremities (chronic ailment). Denies cough/abdominal pain/SOB/fever. Pt is afebrile and VSS and WNL. This image was prior to patient test results confirmed COVID POSITIVE.</t>
  </si>
  <si>
    <t>COVID-00015b</t>
  </si>
  <si>
    <t>Image was taken 3 days after patient had been confirmed COVID-19 positive</t>
  </si>
  <si>
    <t>COVID-00016</t>
  </si>
  <si>
    <t>low 90s</t>
  </si>
  <si>
    <t>Slight from monitor</t>
  </si>
  <si>
    <t>64 yo M w/ HTN, DM2, OSA admitted with cough, malaise and subjective fevers x 10 days, CXR hospital day 6. He had lymphopenia, normal procalcitonin and mild elevations of ferritin and d-dimer. He is COVID positive. O2 says in low 90�s on 2 L, worsened to 4-5 L NC and then improved to low 90�s on room air at rest by time of discharge on hospital day 7.</t>
  </si>
  <si>
    <t>COVID-00017</t>
  </si>
  <si>
    <t>COVID case 64 yo F w/ HTN, HLD discharged after a week long admission with COVID 19. Initial chest x-ray performed at an ED and cefuroxime/doxycycline prescribes. COVID subsequently returned positive and she had worsening symptoms of cough and dyspnea. Repeat cxr 4 days after ED presentation with worsening infiltrates. Procalcitonin undetectable, no lymphopenia. Doxy/cefuroxime discontinued, started in azithro + hydroxychloroquine. She did not develop hypoxemia.</t>
  </si>
  <si>
    <t>COVID-00018</t>
  </si>
  <si>
    <t>33 year old female onset of sore throat on 3/10 negative for strep and flu. Cough sob low grade fever lethargy body aches loss of smell and taste. 3/18 tested negative for COVID19. Cough sob and cough and chest tightness persist.  Cxr taken on 3/27. Tested positive 4/4.</t>
  </si>
  <si>
    <t>COVID-00019</t>
  </si>
  <si>
    <t>45 years, male, with cought, dysnea, fever of 39C, went to E.R. with symptoms of Covid-19, with no PCR test yet.</t>
  </si>
  <si>
    <t>COVID-00020</t>
  </si>
  <si>
    <t>covid 39yo 3rd week</t>
  </si>
  <si>
    <t>COVID-00021</t>
  </si>
  <si>
    <t>RX-PA, sex M, &gt;50</t>
  </si>
  <si>
    <t>COVID-00022</t>
  </si>
  <si>
    <t>COVID-00023</t>
  </si>
  <si>
    <t>No finding</t>
  </si>
  <si>
    <t>COVID-00024</t>
  </si>
  <si>
    <t>labeled Covid19</t>
  </si>
  <si>
    <t>COVID-00025</t>
  </si>
  <si>
    <t>COVID-00026</t>
  </si>
  <si>
    <t>covid19</t>
  </si>
  <si>
    <t>COVID-00027</t>
  </si>
  <si>
    <t>labeled covid19</t>
  </si>
  <si>
    <t>COVID-00028</t>
  </si>
  <si>
    <t>labeled normal patient</t>
  </si>
  <si>
    <t>COVID-00029</t>
  </si>
  <si>
    <t>COVID-00030</t>
  </si>
  <si>
    <t>COVID-00031</t>
  </si>
  <si>
    <t>Pneumonia</t>
  </si>
  <si>
    <t>labeled pneumonia</t>
  </si>
  <si>
    <t>COVID-00032</t>
  </si>
  <si>
    <t>COVID-00033</t>
  </si>
  <si>
    <t>COVID-00034</t>
  </si>
  <si>
    <t>COVID-00035</t>
  </si>
  <si>
    <t>COVID-00036</t>
  </si>
  <si>
    <t>COVID-00037</t>
  </si>
  <si>
    <t>COVID-00038</t>
  </si>
  <si>
    <t>labeled as covid19</t>
  </si>
  <si>
    <t>COVID-00039a</t>
  </si>
  <si>
    <t>77F with a background notable of metastatic small bowel GIST on chemotherapy, HTN, thyroidectomy, cholecystectomy presented with 10 day Hx of intermittent fevers, non productive cough and increased SOB. PO2 8.8 on FiO2 0.85 on admission Admitted to ICU and Intubated Lung protective ventilation commenced but desaturated to 80% following RIJ CVC. Decompressed by the bedside and a CXR was performed that revealed large #pneumothorax. Chest drain inserted with pneumothorax resolved gradually. 1 day after admission the admitting diagnosis was confirmed #COVID-19</t>
  </si>
  <si>
    <t>COVID-00039b</t>
  </si>
  <si>
    <t>COVID-00039c</t>
  </si>
  <si>
    <t>COVID-00040a</t>
  </si>
  <si>
    <t>early 40s</t>
  </si>
  <si>
    <t>Normal image of patient is one acquired a year earlier.</t>
  </si>
  <si>
    <t>COVID-00040b</t>
  </si>
  <si>
    <t>Patient in early 40s with a week of fever and dry cough. Patient discharged.</t>
  </si>
  <si>
    <t>COVID-00041</t>
  </si>
  <si>
    <t>mid 50s</t>
  </si>
  <si>
    <t>Patient in mid 50s with similar history (a week of fever and dry cough) but unlike the former, has oxygen requirement. Patient admitted for O2 therapy.</t>
  </si>
  <si>
    <t>COVID-00042</t>
  </si>
  <si>
    <t>45 year old female presented to A&amp;E with the following symptoms - Shortness of breath - Productive cough last 2 weeks - Weight loss - Fever Background history - HIV positive on 2nd line ARVs - Unknown CD4 and viral count - No known covid contacts On examination - Vitals: BP 143/92, HR 123, Sats: 52% on RA and 94% on polymask O2, RR- 38 - General: increased BMI, half-and half nails, generalised lymphadenopathy - Resp: mild alar flaring, SCR, scattered crackles. - others systems: nothing of note</t>
  </si>
  <si>
    <t>COVID-00043a</t>
  </si>
  <si>
    <t>This patient was admitted to the ICU with COVID pneumonia a few weeks ago and due to a very high D-dimer level, empiric anticoagulation was initiated.</t>
  </si>
  <si>
    <t>COVID-00043b</t>
  </si>
  <si>
    <t>The night prior to extubation, the patients oxygen saturation plummeted, fresh blood appeared in the ventilator tubing, and the second X-ray was obtained.</t>
  </si>
  <si>
    <t>COVID-00044</t>
  </si>
  <si>
    <t>primary tuberculosis infection</t>
  </si>
  <si>
    <t>COVID-00045</t>
  </si>
  <si>
    <t>VP, XRAY</t>
  </si>
  <si>
    <t>COVID-00046</t>
  </si>
  <si>
    <t>Covid19 confirmed</t>
  </si>
  <si>
    <t>COVID-00047</t>
  </si>
  <si>
    <t>COVID-00048</t>
  </si>
  <si>
    <t>FP</t>
  </si>
  <si>
    <t>FN</t>
  </si>
  <si>
    <t>TP</t>
  </si>
  <si>
    <t>TN</t>
  </si>
  <si>
    <t>https://en.wikipedia.org/wiki/Confusion_matrix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</si>
</sst>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1" fontId="0" fillId="0" borderId="0" xfId="0" applyNumberFormat="1"/>
    <xf numFmtId="0" fontId="14" fillId="0" borderId="0" xfId="0" applyFon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6</xdr:col>
      <xdr:colOff>738188</xdr:colOff>
      <xdr:row>57</xdr:row>
      <xdr:rowOff>23813</xdr:rowOff>
    </xdr:from>
    <xdr:to>
      <xdr:col>9</xdr:col>
      <xdr:colOff>595313</xdr:colOff>
      <xdr:row>66</xdr:row>
      <xdr:rowOff>183853</xdr:rowOff>
    </xdr:to>
    <xdr:pic>
      <xdr:nvPicPr>
        <xdr:cNvPr id="2" name="Picture 1">
          <a:extLst>
            <a:ext uri="{FF2B5EF4-FFF2-40B4-BE49-F238E27FC236}">
              <a16:creationId xmlns:a16="http://schemas.microsoft.com/office/drawing/2014/main" id="{75F08D91-6FB4-495B-80B6-1B4077A246AB}"/>
            </a:ext>
          </a:extLst>
        </xdr:cNvPr>
        <xdr:cNvPicPr>
          <a:picLocks noChangeAspect="1"/>
        </xdr:cNvPicPr>
      </xdr:nvPicPr>
      <xdr:blipFill>
        <a:blip xmlns:r="http://schemas.openxmlformats.org/officeDocument/2006/relationships" r:embed="rId1"/>
        <a:stretch>
          <a:fillRect/>
        </a:stretch>
      </xdr:blipFill>
      <xdr:spPr>
        <a:xfrm>
          <a:off x="8024813" y="10882313"/>
          <a:ext cx="2821781" cy="187454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63"/>
  <sheetViews>
    <sheetView tabSelected="1" topLeftCell="A36" zoomScaleNormal="100" workbookViewId="0">
      <selection activeCell="E63" sqref="E63"/>
    </sheetView>
  </sheetViews>
  <sheetFormatPr defaultRowHeight="15" x14ac:dyDescent="0.25"/>
  <cols>
    <col min="1" max="1" width="17.7109375" bestFit="1" customWidth="1"/>
    <col min="2" max="2" width="19.85546875" customWidth="1"/>
    <col min="3" max="3" width="18.28515625" customWidth="1"/>
    <col min="4" max="6" width="17.85546875" customWidth="1"/>
    <col min="7" max="7" width="23.42578125" customWidth="1"/>
    <col min="8" max="8" width="12" bestFit="1" customWidth="1"/>
  </cols>
  <sheetData>
    <row r="1" spans="1:9" x14ac:dyDescent="0.25">
      <c r="A1" t="s">
        <v>0</v>
      </c>
      <c r="B1" t="s">
        <v>117</v>
      </c>
      <c r="C1" t="s">
        <v>1</v>
      </c>
      <c r="D1" t="s">
        <v>121</v>
      </c>
      <c r="G1" t="s">
        <v>2</v>
      </c>
      <c r="H1" t="s">
        <v>3</v>
      </c>
      <c r="I1" t="s">
        <v>4</v>
      </c>
    </row>
    <row r="2" spans="1:9" x14ac:dyDescent="0.25">
      <c r="A2" t="s">
        <v>5</v>
      </c>
      <c r="B2" t="s">
        <v>129</v>
      </c>
      <c r="C2" t="s">
        <v>6</v>
      </c>
      <c r="D2" t="s">
        <v>6</v>
      </c>
      <c r="E2">
        <v>1</v>
      </c>
      <c r="F2">
        <f>IF(C2=D2, 1, 0)</f>
        <v>1</v>
      </c>
      <c r="G2" s="1">
        <v>8.8919608742798996E-7</v>
      </c>
      <c r="H2">
        <v>0.99999916553497303</v>
      </c>
      <c r="I2" t="s">
        <v>7</v>
      </c>
    </row>
    <row r="3" spans="1:9" x14ac:dyDescent="0.25">
      <c r="A3" t="s">
        <v>8</v>
      </c>
      <c r="B3" t="s">
        <v>134</v>
      </c>
      <c r="C3" t="s">
        <v>9</v>
      </c>
      <c r="E3">
        <v>0</v>
      </c>
      <c r="F3">
        <f t="shared" ref="F3:F56" si="0">IF(C3=D3, 1, 0)</f>
        <v>0</v>
      </c>
      <c r="G3">
        <v>1</v>
      </c>
      <c r="H3" s="1">
        <v>2.9617627461675501E-8</v>
      </c>
      <c r="I3" t="s">
        <v>10</v>
      </c>
    </row>
    <row r="4" spans="1:9" x14ac:dyDescent="0.25">
      <c r="A4" t="s">
        <v>11</v>
      </c>
      <c r="B4" t="s">
        <v>137</v>
      </c>
      <c r="C4" t="s">
        <v>9</v>
      </c>
      <c r="E4">
        <v>0</v>
      </c>
      <c r="F4">
        <f t="shared" si="0"/>
        <v>0</v>
      </c>
      <c r="G4">
        <v>0.99999129772186202</v>
      </c>
      <c r="H4" s="1">
        <v>8.6965746959322098E-6</v>
      </c>
      <c r="I4" t="s">
        <v>12</v>
      </c>
    </row>
    <row r="5" spans="1:9" x14ac:dyDescent="0.25">
      <c r="A5" t="s">
        <v>13</v>
      </c>
      <c r="B5" t="s">
        <v>139</v>
      </c>
      <c r="C5" t="s">
        <v>9</v>
      </c>
      <c r="E5">
        <v>0</v>
      </c>
      <c r="F5">
        <f t="shared" si="0"/>
        <v>0</v>
      </c>
      <c r="G5">
        <v>0.99999988079071001</v>
      </c>
      <c r="H5" s="1">
        <v>6.0451647243553399E-8</v>
      </c>
      <c r="I5" t="s">
        <v>14</v>
      </c>
    </row>
    <row r="6" spans="1:9" x14ac:dyDescent="0.25">
      <c r="A6" t="s">
        <v>15</v>
      </c>
      <c r="B6" t="s">
        <v>141</v>
      </c>
      <c r="C6" t="s">
        <v>9</v>
      </c>
      <c r="D6" t="s">
        <v>6</v>
      </c>
      <c r="E6">
        <v>2</v>
      </c>
      <c r="F6">
        <f t="shared" si="0"/>
        <v>0</v>
      </c>
      <c r="G6">
        <v>1</v>
      </c>
      <c r="H6" s="1">
        <v>7.6865986855687996E-15</v>
      </c>
      <c r="I6" t="s">
        <v>16</v>
      </c>
    </row>
    <row r="7" spans="1:9" x14ac:dyDescent="0.25">
      <c r="A7" t="s">
        <v>17</v>
      </c>
      <c r="B7" t="s">
        <v>145</v>
      </c>
      <c r="C7" t="s">
        <v>9</v>
      </c>
      <c r="E7">
        <v>0</v>
      </c>
      <c r="F7">
        <f t="shared" si="0"/>
        <v>0</v>
      </c>
      <c r="G7">
        <v>0.99999916553497303</v>
      </c>
      <c r="H7" s="1">
        <v>8.9121493829224999E-7</v>
      </c>
      <c r="I7" t="s">
        <v>18</v>
      </c>
    </row>
    <row r="8" spans="1:9" x14ac:dyDescent="0.25">
      <c r="A8" t="s">
        <v>19</v>
      </c>
      <c r="B8" t="s">
        <v>148</v>
      </c>
      <c r="C8" t="s">
        <v>6</v>
      </c>
      <c r="D8" t="s">
        <v>6</v>
      </c>
      <c r="E8">
        <v>1</v>
      </c>
      <c r="F8">
        <f t="shared" si="0"/>
        <v>1</v>
      </c>
      <c r="G8" s="1">
        <v>3.10577263462619E-7</v>
      </c>
      <c r="H8">
        <v>0.99999964237213101</v>
      </c>
      <c r="I8" t="s">
        <v>20</v>
      </c>
    </row>
    <row r="9" spans="1:9" x14ac:dyDescent="0.25">
      <c r="A9" t="s">
        <v>21</v>
      </c>
      <c r="B9" t="s">
        <v>152</v>
      </c>
      <c r="C9" t="s">
        <v>9</v>
      </c>
      <c r="E9">
        <v>0</v>
      </c>
      <c r="F9">
        <f t="shared" si="0"/>
        <v>0</v>
      </c>
      <c r="G9">
        <v>0.97979485988616899</v>
      </c>
      <c r="H9">
        <v>2.0205061882734299E-2</v>
      </c>
      <c r="I9" t="s">
        <v>22</v>
      </c>
    </row>
    <row r="10" spans="1:9" x14ac:dyDescent="0.25">
      <c r="A10" t="s">
        <v>23</v>
      </c>
      <c r="B10" t="s">
        <v>156</v>
      </c>
      <c r="C10" t="s">
        <v>6</v>
      </c>
      <c r="D10" t="s">
        <v>6</v>
      </c>
      <c r="E10">
        <v>1</v>
      </c>
      <c r="F10">
        <f t="shared" si="0"/>
        <v>1</v>
      </c>
      <c r="G10" s="1">
        <v>4.1431422737048202E-9</v>
      </c>
      <c r="H10">
        <v>1</v>
      </c>
      <c r="I10" t="s">
        <v>24</v>
      </c>
    </row>
    <row r="11" spans="1:9" x14ac:dyDescent="0.25">
      <c r="A11" t="s">
        <v>25</v>
      </c>
      <c r="B11" t="s">
        <v>159</v>
      </c>
      <c r="C11" t="s">
        <v>6</v>
      </c>
      <c r="D11" t="s">
        <v>6</v>
      </c>
      <c r="E11">
        <v>1</v>
      </c>
      <c r="F11">
        <f t="shared" si="0"/>
        <v>1</v>
      </c>
      <c r="G11" s="1">
        <v>7.86561733714247E-13</v>
      </c>
      <c r="H11">
        <v>1</v>
      </c>
      <c r="I11" t="s">
        <v>26</v>
      </c>
    </row>
    <row r="12" spans="1:9" x14ac:dyDescent="0.25">
      <c r="A12" t="s">
        <v>27</v>
      </c>
      <c r="B12" t="s">
        <v>162</v>
      </c>
      <c r="C12" t="s">
        <v>9</v>
      </c>
      <c r="E12">
        <v>0</v>
      </c>
      <c r="F12">
        <f t="shared" si="0"/>
        <v>0</v>
      </c>
      <c r="G12">
        <v>1</v>
      </c>
      <c r="H12" s="1">
        <v>9.36574817700375E-10</v>
      </c>
      <c r="I12" t="s">
        <v>28</v>
      </c>
    </row>
    <row r="13" spans="1:9" x14ac:dyDescent="0.25">
      <c r="A13" t="s">
        <v>29</v>
      </c>
      <c r="B13" t="s">
        <v>164</v>
      </c>
      <c r="C13" t="s">
        <v>6</v>
      </c>
      <c r="D13" t="s">
        <v>6</v>
      </c>
      <c r="E13">
        <v>1</v>
      </c>
      <c r="F13">
        <f t="shared" si="0"/>
        <v>1</v>
      </c>
      <c r="G13" s="1">
        <v>6.2293554492498505E-7</v>
      </c>
      <c r="H13">
        <v>0.99999940395355202</v>
      </c>
      <c r="I13" t="s">
        <v>30</v>
      </c>
    </row>
    <row r="14" spans="1:9" x14ac:dyDescent="0.25">
      <c r="A14" t="s">
        <v>31</v>
      </c>
      <c r="B14" t="s">
        <v>166</v>
      </c>
      <c r="C14" t="s">
        <v>6</v>
      </c>
      <c r="D14" t="s">
        <v>6</v>
      </c>
      <c r="E14">
        <v>1</v>
      </c>
      <c r="F14">
        <f t="shared" si="0"/>
        <v>1</v>
      </c>
      <c r="G14" s="1">
        <v>3.4749559745250702E-6</v>
      </c>
      <c r="H14">
        <v>0.99999654293060303</v>
      </c>
      <c r="I14" t="s">
        <v>32</v>
      </c>
    </row>
    <row r="15" spans="1:9" x14ac:dyDescent="0.25">
      <c r="A15" t="s">
        <v>33</v>
      </c>
      <c r="B15" t="s">
        <v>168</v>
      </c>
      <c r="C15" t="s">
        <v>9</v>
      </c>
      <c r="E15">
        <v>0</v>
      </c>
      <c r="F15">
        <f t="shared" si="0"/>
        <v>0</v>
      </c>
      <c r="G15">
        <v>0.93490320444107</v>
      </c>
      <c r="H15">
        <v>6.5096728503704002E-2</v>
      </c>
      <c r="I15" t="s">
        <v>34</v>
      </c>
    </row>
    <row r="16" spans="1:9" x14ac:dyDescent="0.25">
      <c r="A16" t="s">
        <v>35</v>
      </c>
      <c r="B16" t="s">
        <v>171</v>
      </c>
      <c r="C16" t="s">
        <v>9</v>
      </c>
      <c r="E16">
        <v>0</v>
      </c>
      <c r="F16">
        <f t="shared" si="0"/>
        <v>0</v>
      </c>
      <c r="G16">
        <v>0.99998176097869795</v>
      </c>
      <c r="H16" s="1">
        <v>1.8287317288922999E-5</v>
      </c>
      <c r="I16" t="s">
        <v>36</v>
      </c>
    </row>
    <row r="17" spans="1:9" x14ac:dyDescent="0.25">
      <c r="A17" t="s">
        <v>37</v>
      </c>
      <c r="B17" t="s">
        <v>172</v>
      </c>
      <c r="C17" t="s">
        <v>9</v>
      </c>
      <c r="E17">
        <v>0</v>
      </c>
      <c r="F17">
        <f t="shared" si="0"/>
        <v>0</v>
      </c>
      <c r="G17">
        <v>0.99937647581100397</v>
      </c>
      <c r="H17">
        <v>6.23538915533572E-4</v>
      </c>
      <c r="I17" t="s">
        <v>38</v>
      </c>
    </row>
    <row r="18" spans="1:9" x14ac:dyDescent="0.25">
      <c r="A18" t="s">
        <v>39</v>
      </c>
      <c r="B18" t="s">
        <v>174</v>
      </c>
      <c r="C18" t="s">
        <v>6</v>
      </c>
      <c r="D18" t="s">
        <v>6</v>
      </c>
      <c r="E18">
        <v>1</v>
      </c>
      <c r="F18">
        <f t="shared" si="0"/>
        <v>1</v>
      </c>
      <c r="G18" s="1">
        <v>1.16937171696918E-5</v>
      </c>
      <c r="H18">
        <v>0.99998831748962402</v>
      </c>
      <c r="I18" t="s">
        <v>40</v>
      </c>
    </row>
    <row r="19" spans="1:9" x14ac:dyDescent="0.25">
      <c r="A19" t="s">
        <v>41</v>
      </c>
      <c r="B19" t="s">
        <v>177</v>
      </c>
      <c r="C19" t="s">
        <v>6</v>
      </c>
      <c r="D19" t="s">
        <v>6</v>
      </c>
      <c r="E19">
        <v>1</v>
      </c>
      <c r="F19">
        <f t="shared" si="0"/>
        <v>1</v>
      </c>
      <c r="G19">
        <v>1.2864542659372E-3</v>
      </c>
      <c r="H19">
        <v>0.99871361255645696</v>
      </c>
      <c r="I19" t="s">
        <v>42</v>
      </c>
    </row>
    <row r="20" spans="1:9" x14ac:dyDescent="0.25">
      <c r="A20" t="s">
        <v>43</v>
      </c>
      <c r="B20" t="s">
        <v>179</v>
      </c>
      <c r="C20" t="s">
        <v>6</v>
      </c>
      <c r="D20" t="s">
        <v>6</v>
      </c>
      <c r="E20">
        <v>1</v>
      </c>
      <c r="F20">
        <f t="shared" si="0"/>
        <v>1</v>
      </c>
      <c r="G20" s="1">
        <v>3.61461570719257E-6</v>
      </c>
      <c r="H20">
        <v>0.99999642372131303</v>
      </c>
      <c r="I20" t="s">
        <v>44</v>
      </c>
    </row>
    <row r="21" spans="1:9" x14ac:dyDescent="0.25">
      <c r="A21" t="s">
        <v>45</v>
      </c>
      <c r="B21" t="s">
        <v>183</v>
      </c>
      <c r="C21" t="s">
        <v>6</v>
      </c>
      <c r="D21" t="s">
        <v>6</v>
      </c>
      <c r="E21">
        <v>1</v>
      </c>
      <c r="F21">
        <f t="shared" si="0"/>
        <v>1</v>
      </c>
      <c r="G21" s="1">
        <v>1.14639362891466E-6</v>
      </c>
      <c r="H21">
        <v>0.99999880790710405</v>
      </c>
      <c r="I21" t="s">
        <v>46</v>
      </c>
    </row>
    <row r="22" spans="1:9" x14ac:dyDescent="0.25">
      <c r="A22" t="s">
        <v>47</v>
      </c>
      <c r="B22" t="s">
        <v>185</v>
      </c>
      <c r="C22" t="s">
        <v>6</v>
      </c>
      <c r="D22" t="s">
        <v>6</v>
      </c>
      <c r="E22">
        <v>1</v>
      </c>
      <c r="F22">
        <f t="shared" si="0"/>
        <v>1</v>
      </c>
      <c r="G22" s="1">
        <v>5.5627206165809103E-5</v>
      </c>
      <c r="H22">
        <v>0.99994432926177901</v>
      </c>
      <c r="I22" t="s">
        <v>48</v>
      </c>
    </row>
    <row r="23" spans="1:9" x14ac:dyDescent="0.25">
      <c r="A23" t="s">
        <v>49</v>
      </c>
      <c r="B23" t="s">
        <v>187</v>
      </c>
      <c r="C23" t="s">
        <v>9</v>
      </c>
      <c r="E23">
        <v>0</v>
      </c>
      <c r="F23">
        <f t="shared" si="0"/>
        <v>0</v>
      </c>
      <c r="G23">
        <v>0.99999928474426203</v>
      </c>
      <c r="H23" s="1">
        <v>6.7565241579359196E-7</v>
      </c>
      <c r="I23" t="s">
        <v>50</v>
      </c>
    </row>
    <row r="24" spans="1:9" x14ac:dyDescent="0.25">
      <c r="A24" t="s">
        <v>51</v>
      </c>
      <c r="B24" t="s">
        <v>189</v>
      </c>
      <c r="C24" s="2" t="s">
        <v>9</v>
      </c>
      <c r="D24" s="2" t="s">
        <v>6</v>
      </c>
      <c r="E24" s="2">
        <v>2</v>
      </c>
      <c r="F24">
        <f t="shared" si="0"/>
        <v>0</v>
      </c>
      <c r="G24">
        <v>0.99999976158142001</v>
      </c>
      <c r="H24" s="1">
        <v>2.03576504986813E-7</v>
      </c>
      <c r="I24" t="s">
        <v>52</v>
      </c>
    </row>
    <row r="25" spans="1:9" x14ac:dyDescent="0.25">
      <c r="A25" t="s">
        <v>53</v>
      </c>
      <c r="B25" t="s">
        <v>191</v>
      </c>
      <c r="C25" t="s">
        <v>6</v>
      </c>
      <c r="D25" t="s">
        <v>6</v>
      </c>
      <c r="E25">
        <v>1</v>
      </c>
      <c r="F25">
        <f t="shared" si="0"/>
        <v>1</v>
      </c>
      <c r="G25" s="1">
        <v>9.5089650130830705E-5</v>
      </c>
      <c r="H25">
        <v>0.99990487098693803</v>
      </c>
      <c r="I25" t="s">
        <v>54</v>
      </c>
    </row>
    <row r="26" spans="1:9" x14ac:dyDescent="0.25">
      <c r="A26" t="s">
        <v>55</v>
      </c>
      <c r="B26" t="s">
        <v>193</v>
      </c>
      <c r="C26" t="s">
        <v>6</v>
      </c>
      <c r="D26" t="s">
        <v>6</v>
      </c>
      <c r="E26">
        <v>1</v>
      </c>
      <c r="F26">
        <f t="shared" si="0"/>
        <v>1</v>
      </c>
      <c r="G26">
        <v>7.0614239666610902E-4</v>
      </c>
      <c r="H26">
        <v>0.99929380416870095</v>
      </c>
      <c r="I26" t="s">
        <v>56</v>
      </c>
    </row>
    <row r="27" spans="1:9" x14ac:dyDescent="0.25">
      <c r="A27" t="s">
        <v>57</v>
      </c>
      <c r="B27" t="s">
        <v>194</v>
      </c>
      <c r="C27" t="s">
        <v>9</v>
      </c>
      <c r="D27" t="s">
        <v>195</v>
      </c>
      <c r="E27">
        <v>0</v>
      </c>
      <c r="F27">
        <f t="shared" si="0"/>
        <v>0</v>
      </c>
      <c r="G27">
        <v>0.99999570846557595</v>
      </c>
      <c r="H27" s="1">
        <v>4.2568867684167302E-6</v>
      </c>
      <c r="I27" t="s">
        <v>58</v>
      </c>
    </row>
    <row r="28" spans="1:9" x14ac:dyDescent="0.25">
      <c r="A28" t="s">
        <v>59</v>
      </c>
      <c r="B28" t="s">
        <v>196</v>
      </c>
      <c r="C28" t="s">
        <v>6</v>
      </c>
      <c r="D28" t="s">
        <v>6</v>
      </c>
      <c r="E28">
        <v>1</v>
      </c>
      <c r="F28">
        <f t="shared" si="0"/>
        <v>1</v>
      </c>
      <c r="G28" s="1">
        <v>1.08766232642665E-6</v>
      </c>
      <c r="H28">
        <v>0.99999892711639404</v>
      </c>
      <c r="I28" t="s">
        <v>60</v>
      </c>
    </row>
    <row r="29" spans="1:9" x14ac:dyDescent="0.25">
      <c r="A29" t="s">
        <v>61</v>
      </c>
      <c r="B29" t="s">
        <v>198</v>
      </c>
      <c r="C29" t="s">
        <v>6</v>
      </c>
      <c r="D29" t="s">
        <v>6</v>
      </c>
      <c r="E29">
        <v>1</v>
      </c>
      <c r="F29">
        <f t="shared" si="0"/>
        <v>1</v>
      </c>
      <c r="G29" s="1">
        <v>1.52066795635619E-5</v>
      </c>
      <c r="H29">
        <v>0.99998474121093694</v>
      </c>
      <c r="I29" t="s">
        <v>62</v>
      </c>
    </row>
    <row r="30" spans="1:9" x14ac:dyDescent="0.25">
      <c r="A30" t="s">
        <v>63</v>
      </c>
      <c r="B30" t="s">
        <v>199</v>
      </c>
      <c r="C30" t="s">
        <v>6</v>
      </c>
      <c r="D30" t="s">
        <v>6</v>
      </c>
      <c r="E30">
        <v>1</v>
      </c>
      <c r="F30">
        <f t="shared" si="0"/>
        <v>1</v>
      </c>
      <c r="G30" s="1">
        <v>1.5688297327898199E-9</v>
      </c>
      <c r="H30">
        <v>1</v>
      </c>
      <c r="I30" t="s">
        <v>64</v>
      </c>
    </row>
    <row r="31" spans="1:9" x14ac:dyDescent="0.25">
      <c r="A31" t="s">
        <v>65</v>
      </c>
      <c r="B31" t="s">
        <v>201</v>
      </c>
      <c r="C31" t="s">
        <v>6</v>
      </c>
      <c r="D31" t="s">
        <v>6</v>
      </c>
      <c r="E31">
        <v>1</v>
      </c>
      <c r="F31">
        <f t="shared" si="0"/>
        <v>1</v>
      </c>
      <c r="G31" s="1">
        <v>1.2803905065084101E-6</v>
      </c>
      <c r="H31">
        <v>0.99999868869781405</v>
      </c>
      <c r="I31" t="s">
        <v>66</v>
      </c>
    </row>
    <row r="32" spans="1:9" x14ac:dyDescent="0.25">
      <c r="A32" t="s">
        <v>67</v>
      </c>
      <c r="B32" t="s">
        <v>203</v>
      </c>
      <c r="C32" t="s">
        <v>9</v>
      </c>
      <c r="D32" t="s">
        <v>195</v>
      </c>
      <c r="E32">
        <v>0</v>
      </c>
      <c r="F32">
        <f t="shared" si="0"/>
        <v>0</v>
      </c>
      <c r="G32">
        <v>1</v>
      </c>
      <c r="H32" s="1">
        <v>3.4644762753055502E-11</v>
      </c>
      <c r="I32" t="s">
        <v>68</v>
      </c>
    </row>
    <row r="33" spans="1:9" x14ac:dyDescent="0.25">
      <c r="A33" t="s">
        <v>69</v>
      </c>
      <c r="B33" t="s">
        <v>205</v>
      </c>
      <c r="C33" t="s">
        <v>6</v>
      </c>
      <c r="D33" t="s">
        <v>6</v>
      </c>
      <c r="E33">
        <v>1</v>
      </c>
      <c r="F33">
        <f t="shared" si="0"/>
        <v>1</v>
      </c>
      <c r="G33" s="1">
        <v>3.3017601239887498E-12</v>
      </c>
      <c r="H33">
        <v>1</v>
      </c>
      <c r="I33" t="s">
        <v>70</v>
      </c>
    </row>
    <row r="34" spans="1:9" x14ac:dyDescent="0.25">
      <c r="A34" t="s">
        <v>71</v>
      </c>
      <c r="B34" t="s">
        <v>206</v>
      </c>
      <c r="C34" t="s">
        <v>6</v>
      </c>
      <c r="D34" t="s">
        <v>6</v>
      </c>
      <c r="E34">
        <v>1</v>
      </c>
      <c r="F34">
        <f t="shared" si="0"/>
        <v>1</v>
      </c>
      <c r="G34" s="1">
        <v>2.2157917101139901E-6</v>
      </c>
      <c r="H34">
        <v>0.99999773502349798</v>
      </c>
      <c r="I34" t="s">
        <v>72</v>
      </c>
    </row>
    <row r="35" spans="1:9" x14ac:dyDescent="0.25">
      <c r="A35" t="s">
        <v>73</v>
      </c>
      <c r="B35" t="s">
        <v>207</v>
      </c>
      <c r="C35" t="s">
        <v>9</v>
      </c>
      <c r="D35" t="s">
        <v>208</v>
      </c>
      <c r="E35">
        <v>0</v>
      </c>
      <c r="F35">
        <f t="shared" si="0"/>
        <v>0</v>
      </c>
      <c r="G35">
        <v>1</v>
      </c>
      <c r="H35" s="1">
        <v>9.6546191756584401E-16</v>
      </c>
      <c r="I35" t="s">
        <v>74</v>
      </c>
    </row>
    <row r="36" spans="1:9" x14ac:dyDescent="0.25">
      <c r="A36" t="s">
        <v>75</v>
      </c>
      <c r="B36" t="s">
        <v>210</v>
      </c>
      <c r="C36" t="s">
        <v>9</v>
      </c>
      <c r="D36" t="s">
        <v>6</v>
      </c>
      <c r="E36">
        <v>2</v>
      </c>
      <c r="F36">
        <f t="shared" si="0"/>
        <v>0</v>
      </c>
      <c r="G36">
        <v>1</v>
      </c>
      <c r="H36" s="1">
        <v>2.70827717890886E-12</v>
      </c>
      <c r="I36" t="s">
        <v>76</v>
      </c>
    </row>
    <row r="37" spans="1:9" x14ac:dyDescent="0.25">
      <c r="A37" t="s">
        <v>77</v>
      </c>
      <c r="B37" t="s">
        <v>211</v>
      </c>
      <c r="C37" t="s">
        <v>6</v>
      </c>
      <c r="D37" t="s">
        <v>6</v>
      </c>
      <c r="E37">
        <v>1</v>
      </c>
      <c r="F37">
        <f t="shared" si="0"/>
        <v>1</v>
      </c>
      <c r="G37">
        <v>2.0522554405033499E-4</v>
      </c>
      <c r="H37">
        <v>0.999794781208038</v>
      </c>
      <c r="I37" t="s">
        <v>78</v>
      </c>
    </row>
    <row r="38" spans="1:9" x14ac:dyDescent="0.25">
      <c r="A38" t="s">
        <v>79</v>
      </c>
      <c r="B38" t="s">
        <v>212</v>
      </c>
      <c r="C38" t="s">
        <v>9</v>
      </c>
      <c r="D38" t="s">
        <v>208</v>
      </c>
      <c r="E38">
        <v>0</v>
      </c>
      <c r="F38">
        <f t="shared" si="0"/>
        <v>0</v>
      </c>
      <c r="G38">
        <v>0.99999511241912797</v>
      </c>
      <c r="H38" s="1">
        <v>4.9352615860698203E-6</v>
      </c>
      <c r="I38" t="s">
        <v>80</v>
      </c>
    </row>
    <row r="39" spans="1:9" x14ac:dyDescent="0.25">
      <c r="A39" t="s">
        <v>81</v>
      </c>
      <c r="B39" t="s">
        <v>213</v>
      </c>
      <c r="C39" t="s">
        <v>6</v>
      </c>
      <c r="D39" t="s">
        <v>6</v>
      </c>
      <c r="E39">
        <v>1</v>
      </c>
      <c r="F39">
        <f t="shared" si="0"/>
        <v>1</v>
      </c>
      <c r="G39" s="1">
        <v>1.19312899187207E-5</v>
      </c>
      <c r="H39">
        <v>0.99998807907104403</v>
      </c>
      <c r="I39" t="s">
        <v>82</v>
      </c>
    </row>
    <row r="40" spans="1:9" x14ac:dyDescent="0.25">
      <c r="A40" t="s">
        <v>83</v>
      </c>
      <c r="B40" t="s">
        <v>214</v>
      </c>
      <c r="C40" t="s">
        <v>6</v>
      </c>
      <c r="D40" t="s">
        <v>6</v>
      </c>
      <c r="E40">
        <v>1</v>
      </c>
      <c r="F40">
        <f t="shared" si="0"/>
        <v>1</v>
      </c>
      <c r="G40" s="1">
        <v>5.8627806538424903E-6</v>
      </c>
      <c r="H40">
        <v>0.99999415874481201</v>
      </c>
      <c r="I40" t="s">
        <v>84</v>
      </c>
    </row>
    <row r="41" spans="1:9" x14ac:dyDescent="0.25">
      <c r="A41" t="s">
        <v>85</v>
      </c>
      <c r="B41" t="s">
        <v>215</v>
      </c>
      <c r="C41" t="s">
        <v>6</v>
      </c>
      <c r="D41" t="s">
        <v>6</v>
      </c>
      <c r="E41">
        <v>1</v>
      </c>
      <c r="F41">
        <f t="shared" si="0"/>
        <v>1</v>
      </c>
      <c r="G41" s="1">
        <v>3.2599334645055899E-6</v>
      </c>
      <c r="H41">
        <v>0.99999678134918202</v>
      </c>
      <c r="I41" t="s">
        <v>86</v>
      </c>
    </row>
    <row r="42" spans="1:9" x14ac:dyDescent="0.25">
      <c r="A42" t="s">
        <v>87</v>
      </c>
      <c r="B42" t="s">
        <v>216</v>
      </c>
      <c r="C42" t="s">
        <v>6</v>
      </c>
      <c r="D42" t="s">
        <v>6</v>
      </c>
      <c r="E42">
        <v>1</v>
      </c>
      <c r="F42">
        <f t="shared" si="0"/>
        <v>1</v>
      </c>
      <c r="G42" s="1">
        <v>2.1455194954000902E-8</v>
      </c>
      <c r="H42">
        <v>1</v>
      </c>
      <c r="I42" t="s">
        <v>88</v>
      </c>
    </row>
    <row r="43" spans="1:9" x14ac:dyDescent="0.25">
      <c r="A43" t="s">
        <v>89</v>
      </c>
      <c r="B43" t="s">
        <v>218</v>
      </c>
      <c r="C43" t="s">
        <v>6</v>
      </c>
      <c r="D43" t="s">
        <v>6</v>
      </c>
      <c r="E43">
        <v>1</v>
      </c>
      <c r="F43">
        <f t="shared" si="0"/>
        <v>1</v>
      </c>
      <c r="G43" s="1">
        <v>5.22265618201345E-5</v>
      </c>
      <c r="H43">
        <v>0.99994778633117598</v>
      </c>
      <c r="I43" t="s">
        <v>90</v>
      </c>
    </row>
    <row r="44" spans="1:9" x14ac:dyDescent="0.25">
      <c r="A44" t="s">
        <v>91</v>
      </c>
      <c r="B44" t="s">
        <v>220</v>
      </c>
      <c r="C44" t="s">
        <v>6</v>
      </c>
      <c r="D44" t="s">
        <v>6</v>
      </c>
      <c r="E44">
        <v>1</v>
      </c>
      <c r="F44">
        <f t="shared" si="0"/>
        <v>1</v>
      </c>
      <c r="G44" s="1">
        <v>6.5104743818267203E-9</v>
      </c>
      <c r="H44">
        <v>1</v>
      </c>
      <c r="I44" t="s">
        <v>92</v>
      </c>
    </row>
    <row r="45" spans="1:9" x14ac:dyDescent="0.25">
      <c r="A45" t="s">
        <v>93</v>
      </c>
      <c r="B45" t="s">
        <v>221</v>
      </c>
      <c r="C45" t="s">
        <v>6</v>
      </c>
      <c r="D45" t="s">
        <v>6</v>
      </c>
      <c r="E45">
        <v>1</v>
      </c>
      <c r="F45">
        <f t="shared" si="0"/>
        <v>1</v>
      </c>
      <c r="G45">
        <v>3.8213502615690197E-2</v>
      </c>
      <c r="H45">
        <v>0.961786568164825</v>
      </c>
      <c r="I45" t="s">
        <v>94</v>
      </c>
    </row>
    <row r="46" spans="1:9" x14ac:dyDescent="0.25">
      <c r="A46" t="s">
        <v>95</v>
      </c>
      <c r="B46" t="s">
        <v>222</v>
      </c>
      <c r="C46" t="s">
        <v>9</v>
      </c>
      <c r="D46" t="s">
        <v>195</v>
      </c>
      <c r="E46">
        <v>0</v>
      </c>
      <c r="F46">
        <f t="shared" si="0"/>
        <v>0</v>
      </c>
      <c r="G46">
        <v>0.99997055530548096</v>
      </c>
      <c r="H46" s="1">
        <v>2.94453166134189E-5</v>
      </c>
      <c r="I46" t="s">
        <v>96</v>
      </c>
    </row>
    <row r="47" spans="1:9" x14ac:dyDescent="0.25">
      <c r="A47" t="s">
        <v>97</v>
      </c>
      <c r="B47" t="s">
        <v>225</v>
      </c>
      <c r="C47" t="s">
        <v>9</v>
      </c>
      <c r="E47">
        <v>0</v>
      </c>
      <c r="F47">
        <f t="shared" si="0"/>
        <v>0</v>
      </c>
      <c r="G47">
        <v>0.99999892711639404</v>
      </c>
      <c r="H47" s="1">
        <v>1.02580725069856E-6</v>
      </c>
      <c r="I47" t="s">
        <v>98</v>
      </c>
    </row>
    <row r="48" spans="1:9" x14ac:dyDescent="0.25">
      <c r="A48" t="s">
        <v>99</v>
      </c>
      <c r="B48" t="s">
        <v>227</v>
      </c>
      <c r="C48" t="s">
        <v>9</v>
      </c>
      <c r="E48">
        <v>0</v>
      </c>
      <c r="F48">
        <f t="shared" si="0"/>
        <v>0</v>
      </c>
      <c r="G48">
        <v>0.99999845027923495</v>
      </c>
      <c r="H48" s="1">
        <v>1.54189649492764E-6</v>
      </c>
      <c r="I48" t="s">
        <v>100</v>
      </c>
    </row>
    <row r="49" spans="1:13" x14ac:dyDescent="0.25">
      <c r="A49" t="s">
        <v>101</v>
      </c>
      <c r="B49" t="s">
        <v>230</v>
      </c>
      <c r="C49" t="s">
        <v>9</v>
      </c>
      <c r="E49">
        <v>0</v>
      </c>
      <c r="F49">
        <f t="shared" si="0"/>
        <v>0</v>
      </c>
      <c r="G49">
        <v>0.99978953599929798</v>
      </c>
      <c r="H49">
        <v>2.1052484225947399E-4</v>
      </c>
      <c r="I49" t="s">
        <v>102</v>
      </c>
    </row>
    <row r="50" spans="1:13" x14ac:dyDescent="0.25">
      <c r="A50" t="s">
        <v>103</v>
      </c>
      <c r="B50" t="s">
        <v>232</v>
      </c>
      <c r="C50" t="s">
        <v>6</v>
      </c>
      <c r="D50" t="s">
        <v>6</v>
      </c>
      <c r="E50">
        <v>1</v>
      </c>
      <c r="F50">
        <f t="shared" si="0"/>
        <v>1</v>
      </c>
      <c r="G50" s="1">
        <v>9.43724444368854E-6</v>
      </c>
      <c r="H50">
        <v>0.99999058246612504</v>
      </c>
      <c r="I50" t="s">
        <v>104</v>
      </c>
    </row>
    <row r="51" spans="1:13" x14ac:dyDescent="0.25">
      <c r="A51" t="s">
        <v>105</v>
      </c>
      <c r="B51" t="s">
        <v>234</v>
      </c>
      <c r="C51" t="s">
        <v>9</v>
      </c>
      <c r="D51" t="s">
        <v>6</v>
      </c>
      <c r="E51">
        <v>2</v>
      </c>
      <c r="F51">
        <f t="shared" si="0"/>
        <v>0</v>
      </c>
      <c r="G51">
        <v>1</v>
      </c>
      <c r="H51" s="1">
        <v>2.5671061720799999E-8</v>
      </c>
      <c r="I51" t="s">
        <v>106</v>
      </c>
    </row>
    <row r="52" spans="1:13" x14ac:dyDescent="0.25">
      <c r="A52" t="s">
        <v>107</v>
      </c>
      <c r="B52" t="s">
        <v>236</v>
      </c>
      <c r="C52" t="s">
        <v>9</v>
      </c>
      <c r="E52">
        <v>0</v>
      </c>
      <c r="F52">
        <f t="shared" si="0"/>
        <v>0</v>
      </c>
      <c r="G52">
        <v>1</v>
      </c>
      <c r="H52" s="1">
        <v>1.26993739968384E-8</v>
      </c>
      <c r="I52" t="s">
        <v>108</v>
      </c>
    </row>
    <row r="53" spans="1:13" x14ac:dyDescent="0.25">
      <c r="A53" t="s">
        <v>109</v>
      </c>
      <c r="B53" t="s">
        <v>238</v>
      </c>
      <c r="C53" t="s">
        <v>9</v>
      </c>
      <c r="D53" t="s">
        <v>6</v>
      </c>
      <c r="E53">
        <v>2</v>
      </c>
      <c r="F53">
        <f t="shared" si="0"/>
        <v>0</v>
      </c>
      <c r="G53">
        <v>1</v>
      </c>
      <c r="H53" s="1">
        <v>1.71700764540018E-18</v>
      </c>
      <c r="I53" t="s">
        <v>110</v>
      </c>
    </row>
    <row r="54" spans="1:13" x14ac:dyDescent="0.25">
      <c r="A54" t="s">
        <v>111</v>
      </c>
      <c r="B54" t="s">
        <v>240</v>
      </c>
      <c r="C54" t="s">
        <v>6</v>
      </c>
      <c r="D54" t="s">
        <v>6</v>
      </c>
      <c r="E54">
        <v>1</v>
      </c>
      <c r="F54">
        <f t="shared" si="0"/>
        <v>1</v>
      </c>
      <c r="G54" s="1">
        <v>7.3897155061786095E-7</v>
      </c>
      <c r="H54">
        <v>0.99999928474426203</v>
      </c>
      <c r="I54" t="s">
        <v>112</v>
      </c>
    </row>
    <row r="55" spans="1:13" x14ac:dyDescent="0.25">
      <c r="A55" t="s">
        <v>113</v>
      </c>
      <c r="B55" t="s">
        <v>242</v>
      </c>
      <c r="C55" t="s">
        <v>9</v>
      </c>
      <c r="E55">
        <v>0</v>
      </c>
      <c r="F55">
        <f t="shared" si="0"/>
        <v>0</v>
      </c>
      <c r="G55">
        <v>1</v>
      </c>
      <c r="H55" s="1">
        <v>3.2733737498347102E-8</v>
      </c>
      <c r="I55" t="s">
        <v>114</v>
      </c>
    </row>
    <row r="56" spans="1:13" x14ac:dyDescent="0.25">
      <c r="A56" t="s">
        <v>115</v>
      </c>
      <c r="B56" t="s">
        <v>243</v>
      </c>
      <c r="C56" t="s">
        <v>9</v>
      </c>
      <c r="D56" t="s">
        <v>6</v>
      </c>
      <c r="E56">
        <v>2</v>
      </c>
      <c r="F56">
        <f t="shared" si="0"/>
        <v>0</v>
      </c>
      <c r="G56">
        <v>1</v>
      </c>
      <c r="H56" s="1">
        <v>5.8892131622745298E-12</v>
      </c>
      <c r="I56" t="s">
        <v>116</v>
      </c>
    </row>
    <row r="59" spans="1:13" x14ac:dyDescent="0.25">
      <c r="D59" t="s">
        <v>244</v>
      </c>
      <c r="E59">
        <f>COUNTIF(E$2:E$56, 2)</f>
        <v>6</v>
      </c>
      <c r="M59" t="s">
        <v>248</v>
      </c>
    </row>
    <row r="60" spans="1:13" x14ac:dyDescent="0.25">
      <c r="D60" t="s">
        <v>247</v>
      </c>
      <c r="E60">
        <f>COUNTIF(E$2:E$56, 0)</f>
        <v>20</v>
      </c>
    </row>
    <row r="61" spans="1:13" x14ac:dyDescent="0.25">
      <c r="D61" t="s">
        <v>246</v>
      </c>
      <c r="E61">
        <f>COUNTIF(E$2:E$56, 1)</f>
        <v>29</v>
      </c>
    </row>
    <row r="62" spans="1:13" x14ac:dyDescent="0.25">
      <c r="D62" t="s">
        <v>245</v>
      </c>
      <c r="E62">
        <v>0</v>
      </c>
    </row>
    <row r="63" spans="1:13" x14ac:dyDescent="0.25">
      <c r="E63">
        <f>SUM(E59:E62)</f>
        <v>55</v>
      </c>
    </row>
  </sheetData>
  <pageMargins left="0.7" right="0.7" top="0.75" bottom="0.75" header="0.3" footer="0.3"/>
  <pageSetup orientation="portrait" horizontalDpi="0" verticalDpi="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56"/>
  <sheetViews>
    <sheetView workbookViewId="0">
      <selection activeCell="E1" sqref="E1:E1048576"/>
    </sheetView>
  </sheetViews>
  <sheetFormatPr defaultRowHeight="15" x14ac:dyDescent="0.25"/>
  <cols>
    <col min="1" max="1" width="19.85546875" customWidth="1"/>
    <col min="5" max="5" width="17.85546875" customWidth="1"/>
  </cols>
  <sheetData>
    <row r="1" spans="1:12" x14ac:dyDescent="0.25">
      <c r="A1" t="s">
        <v>117</v>
      </c>
      <c r="B1" t="s">
        <v>118</v>
      </c>
      <c r="C1" t="s">
        <v>119</v>
      </c>
      <c r="D1" t="s">
        <v>120</v>
      </c>
      <c r="E1" t="s">
        <v>121</v>
      </c>
      <c r="F1" t="s">
        <v>122</v>
      </c>
      <c r="G1" t="s">
        <v>123</v>
      </c>
      <c r="H1" t="s">
        <v>124</v>
      </c>
      <c r="I1" t="s">
        <v>125</v>
      </c>
      <c r="J1" t="s">
        <v>126</v>
      </c>
      <c r="K1" t="s">
        <v>127</v>
      </c>
      <c r="L1" t="s">
        <v>128</v>
      </c>
    </row>
    <row r="2" spans="1:12" x14ac:dyDescent="0.25">
      <c r="A2" t="s">
        <v>129</v>
      </c>
      <c r="B2">
        <v>13</v>
      </c>
      <c r="C2" t="s">
        <v>130</v>
      </c>
      <c r="D2">
        <v>33</v>
      </c>
      <c r="E2" t="s">
        <v>6</v>
      </c>
      <c r="H2">
        <v>58</v>
      </c>
      <c r="I2" t="s">
        <v>131</v>
      </c>
      <c r="J2" t="s">
        <v>132</v>
      </c>
      <c r="L2" t="s">
        <v>133</v>
      </c>
    </row>
    <row r="3" spans="1:12" x14ac:dyDescent="0.25">
      <c r="A3" t="s">
        <v>134</v>
      </c>
      <c r="C3" t="s">
        <v>130</v>
      </c>
      <c r="D3" t="s">
        <v>135</v>
      </c>
      <c r="I3" t="s">
        <v>131</v>
      </c>
      <c r="J3" t="s">
        <v>132</v>
      </c>
      <c r="L3" t="s">
        <v>136</v>
      </c>
    </row>
    <row r="4" spans="1:12" x14ac:dyDescent="0.25">
      <c r="A4" t="s">
        <v>137</v>
      </c>
      <c r="B4">
        <v>8</v>
      </c>
      <c r="C4" t="s">
        <v>130</v>
      </c>
      <c r="D4">
        <v>28</v>
      </c>
      <c r="G4">
        <v>39.1</v>
      </c>
      <c r="H4">
        <v>90</v>
      </c>
      <c r="I4" t="s">
        <v>131</v>
      </c>
      <c r="J4" t="s">
        <v>132</v>
      </c>
      <c r="L4" t="s">
        <v>138</v>
      </c>
    </row>
    <row r="5" spans="1:12" x14ac:dyDescent="0.25">
      <c r="A5" t="s">
        <v>139</v>
      </c>
      <c r="B5">
        <v>8</v>
      </c>
      <c r="C5" t="s">
        <v>130</v>
      </c>
      <c r="D5">
        <v>28</v>
      </c>
      <c r="G5">
        <v>39.1</v>
      </c>
      <c r="H5">
        <v>90</v>
      </c>
      <c r="I5" t="s">
        <v>131</v>
      </c>
      <c r="J5" t="s">
        <v>132</v>
      </c>
      <c r="L5" t="s">
        <v>140</v>
      </c>
    </row>
    <row r="6" spans="1:12" x14ac:dyDescent="0.25">
      <c r="A6" t="s">
        <v>141</v>
      </c>
      <c r="B6">
        <v>2</v>
      </c>
      <c r="C6" t="s">
        <v>130</v>
      </c>
      <c r="D6">
        <v>42</v>
      </c>
      <c r="E6" t="s">
        <v>6</v>
      </c>
      <c r="H6" t="s">
        <v>142</v>
      </c>
      <c r="I6" t="s">
        <v>143</v>
      </c>
      <c r="J6" t="s">
        <v>132</v>
      </c>
      <c r="L6" t="s">
        <v>144</v>
      </c>
    </row>
    <row r="7" spans="1:12" x14ac:dyDescent="0.25">
      <c r="A7" t="s">
        <v>145</v>
      </c>
      <c r="J7" t="s">
        <v>132</v>
      </c>
      <c r="K7" t="s">
        <v>146</v>
      </c>
      <c r="L7" t="s">
        <v>147</v>
      </c>
    </row>
    <row r="8" spans="1:12" x14ac:dyDescent="0.25">
      <c r="A8" t="s">
        <v>148</v>
      </c>
      <c r="B8">
        <v>5</v>
      </c>
      <c r="C8" t="s">
        <v>149</v>
      </c>
      <c r="D8">
        <v>57</v>
      </c>
      <c r="E8" t="s">
        <v>6</v>
      </c>
      <c r="J8" t="s">
        <v>132</v>
      </c>
      <c r="K8" t="s">
        <v>150</v>
      </c>
      <c r="L8" t="s">
        <v>151</v>
      </c>
    </row>
    <row r="9" spans="1:12" x14ac:dyDescent="0.25">
      <c r="A9" t="s">
        <v>152</v>
      </c>
      <c r="D9">
        <v>73</v>
      </c>
      <c r="G9" t="s">
        <v>153</v>
      </c>
      <c r="J9" t="s">
        <v>132</v>
      </c>
      <c r="K9" t="s">
        <v>154</v>
      </c>
      <c r="L9" t="s">
        <v>155</v>
      </c>
    </row>
    <row r="10" spans="1:12" x14ac:dyDescent="0.25">
      <c r="A10" t="s">
        <v>156</v>
      </c>
      <c r="B10">
        <v>4</v>
      </c>
      <c r="C10" t="s">
        <v>130</v>
      </c>
      <c r="D10">
        <v>47</v>
      </c>
      <c r="E10" t="s">
        <v>6</v>
      </c>
      <c r="H10">
        <v>92</v>
      </c>
      <c r="I10" t="s">
        <v>131</v>
      </c>
      <c r="J10" t="s">
        <v>132</v>
      </c>
      <c r="K10" t="s">
        <v>157</v>
      </c>
      <c r="L10" t="s">
        <v>158</v>
      </c>
    </row>
    <row r="11" spans="1:12" x14ac:dyDescent="0.25">
      <c r="A11" t="s">
        <v>159</v>
      </c>
      <c r="E11" t="s">
        <v>6</v>
      </c>
      <c r="J11" t="s">
        <v>132</v>
      </c>
      <c r="K11" t="s">
        <v>160</v>
      </c>
      <c r="L11" t="s">
        <v>161</v>
      </c>
    </row>
    <row r="12" spans="1:12" x14ac:dyDescent="0.25">
      <c r="A12" t="s">
        <v>162</v>
      </c>
      <c r="B12">
        <v>5</v>
      </c>
      <c r="C12" t="s">
        <v>130</v>
      </c>
      <c r="D12" t="s">
        <v>135</v>
      </c>
      <c r="I12" t="s">
        <v>131</v>
      </c>
      <c r="J12" t="s">
        <v>132</v>
      </c>
      <c r="L12" t="s">
        <v>163</v>
      </c>
    </row>
    <row r="13" spans="1:12" x14ac:dyDescent="0.25">
      <c r="A13" t="s">
        <v>164</v>
      </c>
      <c r="B13">
        <v>12</v>
      </c>
      <c r="C13" t="s">
        <v>149</v>
      </c>
      <c r="D13">
        <v>35</v>
      </c>
      <c r="E13" t="s">
        <v>6</v>
      </c>
      <c r="J13" t="s">
        <v>132</v>
      </c>
      <c r="L13" t="s">
        <v>165</v>
      </c>
    </row>
    <row r="14" spans="1:12" x14ac:dyDescent="0.25">
      <c r="A14" t="s">
        <v>166</v>
      </c>
      <c r="C14" t="s">
        <v>130</v>
      </c>
      <c r="D14">
        <v>52</v>
      </c>
      <c r="E14" t="s">
        <v>6</v>
      </c>
      <c r="H14">
        <v>86</v>
      </c>
      <c r="J14" t="s">
        <v>132</v>
      </c>
      <c r="L14" t="s">
        <v>167</v>
      </c>
    </row>
    <row r="15" spans="1:12" x14ac:dyDescent="0.25">
      <c r="A15" t="s">
        <v>168</v>
      </c>
      <c r="C15" t="s">
        <v>149</v>
      </c>
      <c r="D15">
        <v>60</v>
      </c>
      <c r="I15" t="s">
        <v>169</v>
      </c>
      <c r="J15" t="s">
        <v>132</v>
      </c>
      <c r="L15" t="s">
        <v>170</v>
      </c>
    </row>
    <row r="16" spans="1:12" x14ac:dyDescent="0.25">
      <c r="A16" t="s">
        <v>171</v>
      </c>
      <c r="C16" t="s">
        <v>149</v>
      </c>
      <c r="D16">
        <v>60</v>
      </c>
      <c r="I16" t="s">
        <v>169</v>
      </c>
      <c r="J16" t="s">
        <v>132</v>
      </c>
      <c r="L16" t="s">
        <v>170</v>
      </c>
    </row>
    <row r="17" spans="1:12" x14ac:dyDescent="0.25">
      <c r="A17" t="s">
        <v>172</v>
      </c>
      <c r="B17">
        <v>2</v>
      </c>
      <c r="C17" t="s">
        <v>149</v>
      </c>
      <c r="D17">
        <v>59</v>
      </c>
      <c r="H17">
        <v>86</v>
      </c>
      <c r="I17" t="s">
        <v>143</v>
      </c>
      <c r="J17" t="s">
        <v>132</v>
      </c>
      <c r="L17" t="s">
        <v>173</v>
      </c>
    </row>
    <row r="18" spans="1:12" x14ac:dyDescent="0.25">
      <c r="A18" t="s">
        <v>174</v>
      </c>
      <c r="D18" t="s">
        <v>175</v>
      </c>
      <c r="E18" t="s">
        <v>6</v>
      </c>
      <c r="J18" t="s">
        <v>132</v>
      </c>
      <c r="L18" t="s">
        <v>176</v>
      </c>
    </row>
    <row r="19" spans="1:12" x14ac:dyDescent="0.25">
      <c r="A19" t="s">
        <v>177</v>
      </c>
      <c r="D19" t="s">
        <v>175</v>
      </c>
      <c r="E19" t="s">
        <v>6</v>
      </c>
      <c r="J19" t="s">
        <v>132</v>
      </c>
      <c r="L19" t="s">
        <v>178</v>
      </c>
    </row>
    <row r="20" spans="1:12" x14ac:dyDescent="0.25">
      <c r="A20" t="s">
        <v>179</v>
      </c>
      <c r="B20">
        <v>16</v>
      </c>
      <c r="C20" t="s">
        <v>130</v>
      </c>
      <c r="D20">
        <v>64</v>
      </c>
      <c r="E20" t="s">
        <v>6</v>
      </c>
      <c r="H20" t="s">
        <v>180</v>
      </c>
      <c r="J20" t="s">
        <v>132</v>
      </c>
      <c r="K20" t="s">
        <v>181</v>
      </c>
      <c r="L20" t="s">
        <v>182</v>
      </c>
    </row>
    <row r="21" spans="1:12" x14ac:dyDescent="0.25">
      <c r="A21" t="s">
        <v>183</v>
      </c>
      <c r="B21">
        <v>11</v>
      </c>
      <c r="C21" t="s">
        <v>149</v>
      </c>
      <c r="D21">
        <v>64</v>
      </c>
      <c r="E21" t="s">
        <v>6</v>
      </c>
      <c r="J21" t="s">
        <v>132</v>
      </c>
      <c r="K21" t="s">
        <v>150</v>
      </c>
      <c r="L21" t="s">
        <v>184</v>
      </c>
    </row>
    <row r="22" spans="1:12" x14ac:dyDescent="0.25">
      <c r="A22" t="s">
        <v>185</v>
      </c>
      <c r="B22">
        <v>17</v>
      </c>
      <c r="C22" t="s">
        <v>149</v>
      </c>
      <c r="D22">
        <v>33</v>
      </c>
      <c r="E22" t="s">
        <v>6</v>
      </c>
      <c r="J22" t="s">
        <v>132</v>
      </c>
      <c r="L22" t="s">
        <v>186</v>
      </c>
    </row>
    <row r="23" spans="1:12" x14ac:dyDescent="0.25">
      <c r="A23" t="s">
        <v>187</v>
      </c>
      <c r="C23" t="s">
        <v>130</v>
      </c>
      <c r="D23">
        <v>45</v>
      </c>
      <c r="G23">
        <v>39</v>
      </c>
      <c r="I23" t="s">
        <v>169</v>
      </c>
      <c r="J23" t="s">
        <v>132</v>
      </c>
      <c r="L23" t="s">
        <v>188</v>
      </c>
    </row>
    <row r="24" spans="1:12" x14ac:dyDescent="0.25">
      <c r="A24" t="s">
        <v>189</v>
      </c>
      <c r="B24">
        <v>21</v>
      </c>
      <c r="D24">
        <v>39</v>
      </c>
      <c r="E24" t="s">
        <v>6</v>
      </c>
      <c r="J24" t="s">
        <v>132</v>
      </c>
      <c r="L24" t="s">
        <v>190</v>
      </c>
    </row>
    <row r="25" spans="1:12" x14ac:dyDescent="0.25">
      <c r="A25" t="s">
        <v>191</v>
      </c>
      <c r="C25" t="s">
        <v>130</v>
      </c>
      <c r="D25" t="s">
        <v>135</v>
      </c>
      <c r="E25" t="s">
        <v>6</v>
      </c>
      <c r="I25" t="s">
        <v>143</v>
      </c>
      <c r="J25" t="s">
        <v>132</v>
      </c>
      <c r="L25" t="s">
        <v>192</v>
      </c>
    </row>
    <row r="26" spans="1:12" x14ac:dyDescent="0.25">
      <c r="A26" t="s">
        <v>193</v>
      </c>
      <c r="E26" t="s">
        <v>6</v>
      </c>
      <c r="J26" t="s">
        <v>132</v>
      </c>
    </row>
    <row r="27" spans="1:12" x14ac:dyDescent="0.25">
      <c r="A27" t="s">
        <v>194</v>
      </c>
      <c r="E27" t="s">
        <v>195</v>
      </c>
      <c r="J27" t="s">
        <v>132</v>
      </c>
    </row>
    <row r="28" spans="1:12" x14ac:dyDescent="0.25">
      <c r="A28" t="s">
        <v>196</v>
      </c>
      <c r="E28" t="s">
        <v>6</v>
      </c>
      <c r="J28" t="s">
        <v>132</v>
      </c>
      <c r="L28" t="s">
        <v>197</v>
      </c>
    </row>
    <row r="29" spans="1:12" x14ac:dyDescent="0.25">
      <c r="A29" t="s">
        <v>198</v>
      </c>
      <c r="E29" t="s">
        <v>6</v>
      </c>
      <c r="J29" t="s">
        <v>132</v>
      </c>
      <c r="L29" t="s">
        <v>197</v>
      </c>
    </row>
    <row r="30" spans="1:12" x14ac:dyDescent="0.25">
      <c r="A30" t="s">
        <v>199</v>
      </c>
      <c r="E30" t="s">
        <v>6</v>
      </c>
      <c r="J30" t="s">
        <v>132</v>
      </c>
      <c r="L30" t="s">
        <v>200</v>
      </c>
    </row>
    <row r="31" spans="1:12" x14ac:dyDescent="0.25">
      <c r="A31" t="s">
        <v>201</v>
      </c>
      <c r="E31" t="s">
        <v>6</v>
      </c>
      <c r="J31" t="s">
        <v>132</v>
      </c>
      <c r="L31" t="s">
        <v>202</v>
      </c>
    </row>
    <row r="32" spans="1:12" x14ac:dyDescent="0.25">
      <c r="A32" t="s">
        <v>203</v>
      </c>
      <c r="E32" t="s">
        <v>195</v>
      </c>
      <c r="J32" t="s">
        <v>132</v>
      </c>
      <c r="L32" t="s">
        <v>204</v>
      </c>
    </row>
    <row r="33" spans="1:12" x14ac:dyDescent="0.25">
      <c r="A33" t="s">
        <v>205</v>
      </c>
      <c r="E33" t="s">
        <v>6</v>
      </c>
      <c r="J33" t="s">
        <v>132</v>
      </c>
      <c r="L33" t="s">
        <v>202</v>
      </c>
    </row>
    <row r="34" spans="1:12" x14ac:dyDescent="0.25">
      <c r="A34" t="s">
        <v>206</v>
      </c>
      <c r="E34" t="s">
        <v>6</v>
      </c>
      <c r="J34" t="s">
        <v>132</v>
      </c>
      <c r="L34" t="s">
        <v>202</v>
      </c>
    </row>
    <row r="35" spans="1:12" x14ac:dyDescent="0.25">
      <c r="A35" t="s">
        <v>207</v>
      </c>
      <c r="E35" t="s">
        <v>208</v>
      </c>
      <c r="J35" t="s">
        <v>132</v>
      </c>
      <c r="L35" t="s">
        <v>209</v>
      </c>
    </row>
    <row r="36" spans="1:12" x14ac:dyDescent="0.25">
      <c r="A36" t="s">
        <v>210</v>
      </c>
      <c r="E36" t="s">
        <v>6</v>
      </c>
      <c r="J36" t="s">
        <v>132</v>
      </c>
      <c r="L36" t="s">
        <v>202</v>
      </c>
    </row>
    <row r="37" spans="1:12" x14ac:dyDescent="0.25">
      <c r="A37" t="s">
        <v>211</v>
      </c>
      <c r="E37" t="s">
        <v>6</v>
      </c>
      <c r="J37" t="s">
        <v>132</v>
      </c>
      <c r="L37" t="s">
        <v>202</v>
      </c>
    </row>
    <row r="38" spans="1:12" x14ac:dyDescent="0.25">
      <c r="A38" t="s">
        <v>212</v>
      </c>
      <c r="E38" t="s">
        <v>208</v>
      </c>
      <c r="J38" t="s">
        <v>132</v>
      </c>
      <c r="L38" t="s">
        <v>209</v>
      </c>
    </row>
    <row r="39" spans="1:12" x14ac:dyDescent="0.25">
      <c r="A39" t="s">
        <v>213</v>
      </c>
      <c r="E39" t="s">
        <v>6</v>
      </c>
      <c r="J39" t="s">
        <v>132</v>
      </c>
      <c r="L39" t="s">
        <v>202</v>
      </c>
    </row>
    <row r="40" spans="1:12" x14ac:dyDescent="0.25">
      <c r="A40" t="s">
        <v>214</v>
      </c>
      <c r="E40" t="s">
        <v>6</v>
      </c>
      <c r="J40" t="s">
        <v>132</v>
      </c>
      <c r="L40" t="s">
        <v>202</v>
      </c>
    </row>
    <row r="41" spans="1:12" x14ac:dyDescent="0.25">
      <c r="A41" t="s">
        <v>215</v>
      </c>
      <c r="E41" t="s">
        <v>6</v>
      </c>
      <c r="J41" t="s">
        <v>132</v>
      </c>
      <c r="L41" t="s">
        <v>202</v>
      </c>
    </row>
    <row r="42" spans="1:12" x14ac:dyDescent="0.25">
      <c r="A42" t="s">
        <v>216</v>
      </c>
      <c r="E42" t="s">
        <v>6</v>
      </c>
      <c r="J42" t="s">
        <v>132</v>
      </c>
      <c r="L42" t="s">
        <v>217</v>
      </c>
    </row>
    <row r="43" spans="1:12" x14ac:dyDescent="0.25">
      <c r="A43" t="s">
        <v>218</v>
      </c>
      <c r="B43">
        <v>10</v>
      </c>
      <c r="C43" t="s">
        <v>149</v>
      </c>
      <c r="D43">
        <v>77</v>
      </c>
      <c r="E43" t="s">
        <v>6</v>
      </c>
      <c r="H43">
        <v>80</v>
      </c>
      <c r="I43" t="s">
        <v>131</v>
      </c>
      <c r="J43" t="s">
        <v>132</v>
      </c>
      <c r="L43" t="s">
        <v>219</v>
      </c>
    </row>
    <row r="44" spans="1:12" x14ac:dyDescent="0.25">
      <c r="A44" t="s">
        <v>220</v>
      </c>
      <c r="B44">
        <v>10</v>
      </c>
      <c r="C44" t="s">
        <v>149</v>
      </c>
      <c r="D44">
        <v>77</v>
      </c>
      <c r="E44" t="s">
        <v>6</v>
      </c>
      <c r="H44">
        <v>80</v>
      </c>
      <c r="I44" t="s">
        <v>131</v>
      </c>
      <c r="J44" t="s">
        <v>132</v>
      </c>
    </row>
    <row r="45" spans="1:12" x14ac:dyDescent="0.25">
      <c r="A45" t="s">
        <v>221</v>
      </c>
      <c r="B45">
        <v>10</v>
      </c>
      <c r="C45" t="s">
        <v>149</v>
      </c>
      <c r="D45">
        <v>77</v>
      </c>
      <c r="E45" t="s">
        <v>6</v>
      </c>
      <c r="H45">
        <v>80</v>
      </c>
      <c r="I45" t="s">
        <v>131</v>
      </c>
      <c r="J45" t="s">
        <v>132</v>
      </c>
    </row>
    <row r="46" spans="1:12" x14ac:dyDescent="0.25">
      <c r="A46" t="s">
        <v>222</v>
      </c>
      <c r="B46">
        <v>7</v>
      </c>
      <c r="D46" t="s">
        <v>223</v>
      </c>
      <c r="E46" t="s">
        <v>195</v>
      </c>
      <c r="J46" t="s">
        <v>132</v>
      </c>
      <c r="L46" t="s">
        <v>224</v>
      </c>
    </row>
    <row r="47" spans="1:12" x14ac:dyDescent="0.25">
      <c r="A47" t="s">
        <v>225</v>
      </c>
      <c r="B47">
        <v>7</v>
      </c>
      <c r="D47" t="s">
        <v>223</v>
      </c>
      <c r="J47" t="s">
        <v>132</v>
      </c>
      <c r="L47" t="s">
        <v>226</v>
      </c>
    </row>
    <row r="48" spans="1:12" x14ac:dyDescent="0.25">
      <c r="A48" t="s">
        <v>227</v>
      </c>
      <c r="B48">
        <v>7</v>
      </c>
      <c r="D48" t="s">
        <v>228</v>
      </c>
      <c r="I48" t="s">
        <v>131</v>
      </c>
      <c r="J48" t="s">
        <v>132</v>
      </c>
      <c r="L48" t="s">
        <v>229</v>
      </c>
    </row>
    <row r="49" spans="1:12" x14ac:dyDescent="0.25">
      <c r="A49" t="s">
        <v>230</v>
      </c>
      <c r="B49">
        <v>14</v>
      </c>
      <c r="C49" t="s">
        <v>149</v>
      </c>
      <c r="D49">
        <v>45</v>
      </c>
      <c r="H49">
        <v>52</v>
      </c>
      <c r="I49" t="s">
        <v>131</v>
      </c>
      <c r="J49" t="s">
        <v>132</v>
      </c>
      <c r="L49" t="s">
        <v>231</v>
      </c>
    </row>
    <row r="50" spans="1:12" x14ac:dyDescent="0.25">
      <c r="A50" t="s">
        <v>232</v>
      </c>
      <c r="E50" t="s">
        <v>6</v>
      </c>
      <c r="J50" t="s">
        <v>132</v>
      </c>
      <c r="L50" t="s">
        <v>233</v>
      </c>
    </row>
    <row r="51" spans="1:12" x14ac:dyDescent="0.25">
      <c r="A51" t="s">
        <v>234</v>
      </c>
      <c r="E51" t="s">
        <v>6</v>
      </c>
      <c r="J51" t="s">
        <v>132</v>
      </c>
      <c r="L51" t="s">
        <v>235</v>
      </c>
    </row>
    <row r="52" spans="1:12" x14ac:dyDescent="0.25">
      <c r="A52" t="s">
        <v>236</v>
      </c>
      <c r="J52" t="s">
        <v>132</v>
      </c>
      <c r="L52" t="s">
        <v>237</v>
      </c>
    </row>
    <row r="53" spans="1:12" x14ac:dyDescent="0.25">
      <c r="A53" t="s">
        <v>238</v>
      </c>
      <c r="E53" t="s">
        <v>6</v>
      </c>
      <c r="J53" t="s">
        <v>132</v>
      </c>
      <c r="L53" t="s">
        <v>239</v>
      </c>
    </row>
    <row r="54" spans="1:12" x14ac:dyDescent="0.25">
      <c r="A54" t="s">
        <v>240</v>
      </c>
      <c r="E54" t="s">
        <v>6</v>
      </c>
      <c r="J54" t="s">
        <v>132</v>
      </c>
      <c r="L54" t="s">
        <v>241</v>
      </c>
    </row>
    <row r="55" spans="1:12" x14ac:dyDescent="0.25">
      <c r="A55" t="s">
        <v>242</v>
      </c>
      <c r="J55" t="s">
        <v>132</v>
      </c>
    </row>
    <row r="56" spans="1:12" x14ac:dyDescent="0.25">
      <c r="A56" t="s">
        <v>243</v>
      </c>
      <c r="E56" t="s">
        <v>6</v>
      </c>
      <c r="I56" t="s">
        <v>169</v>
      </c>
      <c r="J56" t="s">
        <v>132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predictions</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Shawn Cicoria</cp:lastModifiedBy>
  <dcterms:created xsi:type="dcterms:W3CDTF">2020-11-08T21:43:49Z</dcterms:created>
  <dcterms:modified xsi:type="dcterms:W3CDTF">2020-11-08T21:59:17Z</dcterms:modified>
</cp:coreProperties>
</file>