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barc\Documents\CIDGOH\github\CanCOGeN_One_Health\Reference Guide\"/>
    </mc:Choice>
  </mc:AlternateContent>
  <xr:revisionPtr revIDLastSave="0" documentId="8_{25B46ED1-E4A5-43F7-A544-5C28608379A8}" xr6:coauthVersionLast="47" xr6:coauthVersionMax="47" xr10:uidLastSave="{00000000-0000-0000-0000-000000000000}"/>
  <bookViews>
    <workbookView xWindow="-108" yWindow="-108" windowWidth="23256" windowHeight="12456" activeTab="1" xr2:uid="{00000000-000D-0000-FFFF-FFFF00000000}"/>
  </bookViews>
  <sheets>
    <sheet name="Field Reference Guide" sheetId="1" r:id="rId1"/>
    <sheet name="Term Reference Guide" sheetId="2" r:id="rId2"/>
    <sheet name="Vocabulary Lists (pending)" sheetId="3" state="hidden" r:id="rId3"/>
  </sheets>
  <externalReferences>
    <externalReference r:id="rId4"/>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9" i="3" l="1"/>
  <c r="BC78" i="3"/>
  <c r="BC77" i="3"/>
  <c r="BC76" i="3"/>
  <c r="BC75" i="3"/>
  <c r="BC74" i="3"/>
  <c r="BC73" i="3"/>
  <c r="BC72" i="3"/>
  <c r="BC71" i="3"/>
  <c r="BC70" i="3"/>
  <c r="BC69" i="3"/>
  <c r="BC68" i="3"/>
  <c r="BC67" i="3"/>
  <c r="BC66" i="3"/>
  <c r="BC65" i="3"/>
  <c r="BC64" i="3"/>
  <c r="BC63" i="3"/>
  <c r="BC62" i="3"/>
  <c r="BC61" i="3"/>
  <c r="BC60" i="3"/>
  <c r="BC59" i="3"/>
  <c r="BC58" i="3"/>
  <c r="BC57" i="3"/>
  <c r="BC56" i="3"/>
  <c r="BC55" i="3"/>
  <c r="BC54" i="3"/>
  <c r="BC53" i="3"/>
  <c r="BC52" i="3"/>
  <c r="BC51" i="3"/>
  <c r="BC50" i="3"/>
  <c r="BC49" i="3"/>
  <c r="BC48" i="3"/>
  <c r="BC47" i="3"/>
  <c r="BC46" i="3"/>
  <c r="BC45" i="3"/>
  <c r="BC44" i="3"/>
  <c r="BC43" i="3"/>
  <c r="BC42" i="3"/>
  <c r="BC41" i="3"/>
  <c r="BC40" i="3"/>
  <c r="BU39" i="3"/>
  <c r="BC39" i="3"/>
  <c r="BC38" i="3"/>
  <c r="BC37" i="3"/>
  <c r="BU36" i="3"/>
  <c r="BC36" i="3"/>
  <c r="BU35" i="3"/>
  <c r="BC35" i="3"/>
  <c r="BC34" i="3"/>
  <c r="BC33" i="3"/>
  <c r="BC32" i="3"/>
  <c r="BC31" i="3"/>
  <c r="BC30" i="3"/>
  <c r="BC29" i="3"/>
  <c r="BC28" i="3"/>
  <c r="BC27" i="3"/>
  <c r="BC26" i="3"/>
  <c r="BC25" i="3"/>
  <c r="BC24" i="3"/>
  <c r="BC23" i="3"/>
  <c r="BC22" i="3"/>
  <c r="BC21" i="3"/>
  <c r="BC20" i="3"/>
  <c r="BC19" i="3"/>
  <c r="BK18" i="3"/>
  <c r="BC18" i="3"/>
  <c r="BK17" i="3"/>
  <c r="BC17" i="3"/>
  <c r="AC17" i="3"/>
  <c r="BC16" i="3"/>
  <c r="AC16" i="3"/>
  <c r="BC15" i="3"/>
  <c r="AC15" i="3"/>
  <c r="BC14" i="3"/>
  <c r="AC14" i="3"/>
  <c r="BC13" i="3"/>
  <c r="AC13" i="3"/>
  <c r="BC12" i="3"/>
  <c r="AC12" i="3"/>
  <c r="BC11" i="3"/>
  <c r="AC11" i="3"/>
  <c r="BC10" i="3"/>
  <c r="AC10" i="3"/>
  <c r="BC9" i="3"/>
  <c r="AC9" i="3"/>
  <c r="BC8" i="3"/>
  <c r="AC8" i="3"/>
  <c r="BC7" i="3"/>
  <c r="AC7" i="3"/>
  <c r="BC6" i="3"/>
  <c r="AE6" i="3"/>
  <c r="AC6" i="3"/>
  <c r="E6" i="3"/>
  <c r="BG5" i="3"/>
  <c r="BC5" i="3"/>
  <c r="AE5" i="3"/>
  <c r="AC5" i="3"/>
  <c r="E5" i="3"/>
  <c r="BC4" i="3"/>
  <c r="AE4" i="3"/>
  <c r="AC4" i="3"/>
  <c r="BC3" i="3"/>
  <c r="AE3" i="3"/>
  <c r="AC3" i="3"/>
  <c r="BG2" i="3"/>
  <c r="BC2" i="3"/>
  <c r="AQ2" i="3"/>
  <c r="AE2" i="3"/>
  <c r="AC2" i="3"/>
  <c r="A1008" i="2"/>
  <c r="A1009" i="2" s="1"/>
  <c r="A1010" i="2" s="1"/>
  <c r="A1011" i="2" s="1"/>
  <c r="A1007" i="2"/>
  <c r="F150" i="1"/>
  <c r="F147" i="1"/>
  <c r="F143" i="1"/>
  <c r="F112" i="1"/>
  <c r="F106" i="1"/>
  <c r="F105" i="1"/>
  <c r="F101" i="1"/>
  <c r="F98" i="1"/>
  <c r="F95" i="1"/>
  <c r="F94" i="1"/>
  <c r="F93" i="1"/>
  <c r="F92" i="1"/>
  <c r="F86" i="1"/>
  <c r="F83" i="1"/>
  <c r="F71" i="1"/>
  <c r="F69" i="1"/>
  <c r="F68" i="1"/>
  <c r="F63" i="1"/>
  <c r="F62" i="1"/>
  <c r="F61" i="1"/>
  <c r="F60" i="1"/>
  <c r="F58" i="1"/>
  <c r="F57" i="1"/>
  <c r="F56" i="1"/>
  <c r="F55" i="1"/>
  <c r="F54" i="1"/>
  <c r="F53" i="1"/>
  <c r="F51" i="1"/>
  <c r="F48" i="1"/>
  <c r="F46" i="1"/>
  <c r="F44" i="1"/>
  <c r="F43" i="1"/>
  <c r="F42" i="1"/>
  <c r="F41" i="1"/>
  <c r="F40" i="1"/>
  <c r="F39" i="1"/>
  <c r="F38" i="1"/>
  <c r="F34" i="1"/>
  <c r="F32" i="1"/>
  <c r="F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29000000}">
      <text>
        <r>
          <rPr>
            <sz val="10"/>
            <color rgb="FF000000"/>
            <rFont val="Arial"/>
            <scheme val="minor"/>
          </rPr>
          <t>Check which are already obsolete for OBI terms.
	-R Cmrn</t>
        </r>
      </text>
    </comment>
    <comment ref="F29" authorId="0" shapeId="0" xr:uid="{00000000-0006-0000-0000-000001000000}">
      <text>
        <r>
          <rPr>
            <sz val="10"/>
            <color rgb="FF000000"/>
            <rFont val="Arial"/>
            <scheme val="minor"/>
          </rPr>
          <t>Imported from https://docs.google.com/spreadsheets/d/1NstVkNyMv132LYxaKGuXqEBScLi0RERHb0zkcgSuNZQ/edit#gid=1674924617&amp;range=A225</t>
        </r>
      </text>
    </comment>
    <comment ref="F32" authorId="0" shapeId="0" xr:uid="{00000000-0006-0000-0000-000002000000}">
      <text>
        <r>
          <rPr>
            <sz val="10"/>
            <color rgb="FF000000"/>
            <rFont val="Arial"/>
            <scheme val="minor"/>
          </rPr>
          <t>Imported from https://docs.google.com/spreadsheets/d/1NstVkNyMv132LYxaKGuXqEBScLi0RERHb0zkcgSuNZQ/edit#gid=1674924617&amp;range=C2</t>
        </r>
      </text>
    </comment>
    <comment ref="F34" authorId="0" shapeId="0" xr:uid="{00000000-0006-0000-0000-000003000000}">
      <text>
        <r>
          <rPr>
            <sz val="10"/>
            <color rgb="FF000000"/>
            <rFont val="Arial"/>
            <scheme val="minor"/>
          </rPr>
          <t>Imported from https://docs.google.com/spreadsheets/d/1NstVkNyMv132LYxaKGuXqEBScLi0RERHb0zkcgSuNZQ/edit#gid=1674924617&amp;range=E3</t>
        </r>
      </text>
    </comment>
    <comment ref="F37" authorId="0" shapeId="0" xr:uid="{00000000-0006-0000-0000-000004000000}">
      <text>
        <r>
          <rPr>
            <sz val="10"/>
            <color rgb="FF000000"/>
            <rFont val="Arial"/>
            <scheme val="minor"/>
          </rPr>
          <t>Imported from https://docs.google.com/spreadsheets/d/1NstVkNyMv132LYxaKGuXqEBScLi0RERHb0zkcgSuNZQ/edit#gid=1674924617&amp;range=K2</t>
        </r>
      </text>
    </comment>
    <comment ref="F38" authorId="0" shapeId="0" xr:uid="{00000000-0006-0000-0000-000005000000}">
      <text>
        <r>
          <rPr>
            <sz val="10"/>
            <color rgb="FF000000"/>
            <rFont val="Arial"/>
            <scheme val="minor"/>
          </rPr>
          <t>Imported from https://docs.google.com/spreadsheets/d/1NstVkNyMv132LYxaKGuXqEBScLi0RERHb0zkcgSuNZQ/edit#gid=1674924617&amp;range=M2</t>
        </r>
      </text>
    </comment>
    <comment ref="F39" authorId="0" shapeId="0" xr:uid="{00000000-0006-0000-0000-000006000000}">
      <text>
        <r>
          <rPr>
            <sz val="10"/>
            <color rgb="FF000000"/>
            <rFont val="Arial"/>
            <scheme val="minor"/>
          </rPr>
          <t>Imported from Imported from https://docs.google.com/spreadsheets/d/1NstVkNyMv132LYxaKGuXqEBScLi0RERHb0zkcgSuNZQ/edit#gid=1674924617&amp;range=O25</t>
        </r>
      </text>
    </comment>
    <comment ref="F40" authorId="0" shapeId="0" xr:uid="{00000000-0006-0000-0000-000007000000}">
      <text>
        <r>
          <rPr>
            <sz val="10"/>
            <color rgb="FF000000"/>
            <rFont val="Arial"/>
            <scheme val="minor"/>
          </rPr>
          <t>Imported from https://docs.google.com/spreadsheets/d/1NstVkNyMv132LYxaKGuXqEBScLi0RERHb0zkcgSuNZQ/edit#gid=1674924617&amp;range=Q3</t>
        </r>
      </text>
    </comment>
    <comment ref="F41" authorId="0" shapeId="0" xr:uid="{00000000-0006-0000-0000-000008000000}">
      <text>
        <r>
          <rPr>
            <sz val="10"/>
            <color rgb="FF000000"/>
            <rFont val="Arial"/>
            <scheme val="minor"/>
          </rPr>
          <t>Imported from https://docs.google.com/spreadsheets/d/1NstVkNyMv132LYxaKGuXqEBScLi0RERHb0zkcgSuNZQ/edit#gid=1674924617&amp;range=S10</t>
        </r>
      </text>
    </comment>
    <comment ref="F42" authorId="0" shapeId="0" xr:uid="{00000000-0006-0000-0000-000009000000}">
      <text>
        <r>
          <rPr>
            <sz val="10"/>
            <color rgb="FF000000"/>
            <rFont val="Arial"/>
            <scheme val="minor"/>
          </rPr>
          <t>Imported from https://docs.google.com/spreadsheets/d/1NstVkNyMv132LYxaKGuXqEBScLi0RERHb0zkcgSuNZQ/edit#gid=1674924617&amp;range=U13</t>
        </r>
      </text>
    </comment>
    <comment ref="F43" authorId="0" shapeId="0" xr:uid="{00000000-0006-0000-0000-00000A000000}">
      <text>
        <r>
          <rPr>
            <sz val="10"/>
            <color rgb="FF000000"/>
            <rFont val="Arial"/>
            <scheme val="minor"/>
          </rPr>
          <t>Imported from https://docs.google.com/spreadsheets/d/1NstVkNyMv132LYxaKGuXqEBScLi0RERHb0zkcgSuNZQ/edit#gid=1674924617&amp;range=W16</t>
        </r>
      </text>
    </comment>
    <comment ref="F44" authorId="0" shapeId="0" xr:uid="{00000000-0006-0000-0000-00000B000000}">
      <text>
        <r>
          <rPr>
            <sz val="10"/>
            <color rgb="FF000000"/>
            <rFont val="Arial"/>
            <scheme val="minor"/>
          </rPr>
          <t>Imported from Imported from https://docs.google.com/spreadsheets/d/1NstVkNyMv132LYxaKGuXqEBScLi0RERHb0zkcgSuNZQ/edit#gid=1674924617&amp;range=Y12</t>
        </r>
      </text>
    </comment>
    <comment ref="F46" authorId="0" shapeId="0" xr:uid="{00000000-0006-0000-0000-00000C000000}">
      <text>
        <r>
          <rPr>
            <sz val="10"/>
            <color rgb="FF000000"/>
            <rFont val="Arial"/>
            <scheme val="minor"/>
          </rPr>
          <t>Imported from https://docs.google.com/spreadsheets/d/1NstVkNyMv132LYxaKGuXqEBScLi0RERHb0zkcgSuNZQ/edit#gid=1674924617&amp;range=AA2</t>
        </r>
      </text>
    </comment>
    <comment ref="F48" authorId="0" shapeId="0" xr:uid="{00000000-0006-0000-0000-00000D000000}">
      <text>
        <r>
          <rPr>
            <sz val="10"/>
            <color rgb="FF000000"/>
            <rFont val="Arial"/>
            <scheme val="minor"/>
          </rPr>
          <t>Imported from Imported from https://docs.google.com/spreadsheets/d/1NstVkNyMv132LYxaKGuXqEBScLi0RERHb0zkcgSuNZQ/edit#gid=1674924617&amp;range=AC16</t>
        </r>
      </text>
    </comment>
    <comment ref="F51" authorId="0" shapeId="0" xr:uid="{00000000-0006-0000-0000-00000E000000}">
      <text>
        <r>
          <rPr>
            <sz val="10"/>
            <color rgb="FF000000"/>
            <rFont val="Arial"/>
            <scheme val="minor"/>
          </rPr>
          <t>Imported from https://docs.google.com/spreadsheets/d/1NstVkNyMv132LYxaKGuXqEBScLi0RERHb0zkcgSuNZQ/edit#gid=1674924617&amp;range=AE2</t>
        </r>
      </text>
    </comment>
    <comment ref="F53" authorId="0" shapeId="0" xr:uid="{00000000-0006-0000-0000-00000F000000}">
      <text>
        <r>
          <rPr>
            <sz val="10"/>
            <color rgb="FF000000"/>
            <rFont val="Arial"/>
            <scheme val="minor"/>
          </rPr>
          <t>Imported from https://docs.google.com/spreadsheets/d/1NstVkNyMv132LYxaKGuXqEBScLi0RERHb0zkcgSuNZQ/edit#gid=1674924617&amp;range=AG2</t>
        </r>
      </text>
    </comment>
    <comment ref="F54" authorId="0" shapeId="0" xr:uid="{00000000-0006-0000-0000-000010000000}">
      <text>
        <r>
          <rPr>
            <sz val="10"/>
            <color rgb="FF000000"/>
            <rFont val="Arial"/>
            <scheme val="minor"/>
          </rPr>
          <t>Imported from https://docs.google.com/spreadsheets/d/1NstVkNyMv132LYxaKGuXqEBScLi0RERHb0zkcgSuNZQ/edit#gid=1674924617&amp;range=AI2</t>
        </r>
      </text>
    </comment>
    <comment ref="F55" authorId="0" shapeId="0" xr:uid="{00000000-0006-0000-0000-000011000000}">
      <text>
        <r>
          <rPr>
            <sz val="10"/>
            <color rgb="FF000000"/>
            <rFont val="Arial"/>
            <scheme val="minor"/>
          </rPr>
          <t>Imported from https://docs.google.com/spreadsheets/d/1NstVkNyMv132LYxaKGuXqEBScLi0RERHb0zkcgSuNZQ/edit#gid=1674924617&amp;range=AK2</t>
        </r>
      </text>
    </comment>
    <comment ref="F56" authorId="0" shapeId="0" xr:uid="{00000000-0006-0000-0000-000012000000}">
      <text>
        <r>
          <rPr>
            <sz val="10"/>
            <color rgb="FF000000"/>
            <rFont val="Arial"/>
            <scheme val="minor"/>
          </rPr>
          <t>Imported from Imported from https://docs.google.com/spreadsheets/d/1NstVkNyMv132LYxaKGuXqEBScLi0RERHb0zkcgSuNZQ/edit#gid=1674924617&amp;range=AM4</t>
        </r>
      </text>
    </comment>
    <comment ref="F57" authorId="0" shapeId="0" xr:uid="{00000000-0006-0000-0000-000013000000}">
      <text>
        <r>
          <rPr>
            <sz val="10"/>
            <color rgb="FF000000"/>
            <rFont val="Arial"/>
            <scheme val="minor"/>
          </rPr>
          <t>Imported from https://docs.google.com/spreadsheets/d/1NstVkNyMv132LYxaKGuXqEBScLi0RERHb0zkcgSuNZQ/edit#gid=1674924617&amp;range=AO4</t>
        </r>
      </text>
    </comment>
    <comment ref="F58" authorId="0" shapeId="0" xr:uid="{00000000-0006-0000-0000-000014000000}">
      <text>
        <r>
          <rPr>
            <sz val="10"/>
            <color rgb="FF000000"/>
            <rFont val="Arial"/>
            <scheme val="minor"/>
          </rPr>
          <t>Imported from https://docs.google.com/spreadsheets/d/1NstVkNyMv132LYxaKGuXqEBScLi0RERHb0zkcgSuNZQ/edit#gid=1674924617&amp;range=AQ2</t>
        </r>
      </text>
    </comment>
    <comment ref="F60" authorId="0" shapeId="0" xr:uid="{00000000-0006-0000-0000-000015000000}">
      <text>
        <r>
          <rPr>
            <sz val="10"/>
            <color rgb="FF000000"/>
            <rFont val="Arial"/>
            <scheme val="minor"/>
          </rPr>
          <t>Imported from https://docs.google.com/spreadsheets/d/1NstVkNyMv132LYxaKGuXqEBScLi0RERHb0zkcgSuNZQ/edit#gid=1674924617&amp;range=AS3</t>
        </r>
      </text>
    </comment>
    <comment ref="F61" authorId="0" shapeId="0" xr:uid="{00000000-0006-0000-0000-000016000000}">
      <text>
        <r>
          <rPr>
            <sz val="10"/>
            <color rgb="FF000000"/>
            <rFont val="Arial"/>
            <scheme val="minor"/>
          </rPr>
          <t>Imported from https://docs.google.com/spreadsheets/d/1NstVkNyMv132LYxaKGuXqEBScLi0RERHb0zkcgSuNZQ/edit#gid=1674924617&amp;range=AU7</t>
        </r>
      </text>
    </comment>
    <comment ref="F62" authorId="0" shapeId="0" xr:uid="{00000000-0006-0000-0000-000017000000}">
      <text>
        <r>
          <rPr>
            <sz val="10"/>
            <color rgb="FF000000"/>
            <rFont val="Arial"/>
            <scheme val="minor"/>
          </rPr>
          <t>Imported from https://docs.google.com/spreadsheets/d/1NstVkNyMv132LYxaKGuXqEBScLi0RERHb0zkcgSuNZQ/edit#gid=1674924617&amp;range=AW3</t>
        </r>
      </text>
    </comment>
    <comment ref="F63" authorId="0" shapeId="0" xr:uid="{00000000-0006-0000-0000-000018000000}">
      <text>
        <r>
          <rPr>
            <sz val="10"/>
            <color rgb="FF000000"/>
            <rFont val="Arial"/>
            <scheme val="minor"/>
          </rPr>
          <t>Imported from https://docs.google.com/spreadsheets/d/1NstVkNyMv132LYxaKGuXqEBScLi0RERHb0zkcgSuNZQ/edit#gid=1674924617&amp;range=A225</t>
        </r>
      </text>
    </comment>
    <comment ref="F68" authorId="0" shapeId="0" xr:uid="{00000000-0006-0000-0000-000019000000}">
      <text>
        <r>
          <rPr>
            <sz val="10"/>
            <color rgb="FF000000"/>
            <rFont val="Arial"/>
            <scheme val="minor"/>
          </rPr>
          <t>Imported from Imported from https://docs.google.com/spreadsheets/d/1NstVkNyMv132LYxaKGuXqEBScLi0RERHb0zkcgSuNZQ/edit#gid=1674924617&amp;range=BA64</t>
        </r>
      </text>
    </comment>
    <comment ref="F69" authorId="0" shapeId="0" xr:uid="{00000000-0006-0000-0000-00001A000000}">
      <text>
        <r>
          <rPr>
            <sz val="10"/>
            <color rgb="FF000000"/>
            <rFont val="Arial"/>
            <scheme val="minor"/>
          </rPr>
          <t>Imported from https://docs.google.com/spreadsheets/d/1NstVkNyMv132LYxaKGuXqEBScLi0RERHb0zkcgSuNZQ/edit#gid=1674924617&amp;range=BC6</t>
        </r>
      </text>
    </comment>
    <comment ref="F71" authorId="0" shapeId="0" xr:uid="{00000000-0006-0000-0000-00001B000000}">
      <text>
        <r>
          <rPr>
            <sz val="10"/>
            <color rgb="FF000000"/>
            <rFont val="Arial"/>
            <scheme val="minor"/>
          </rPr>
          <t>Imported from https://docs.google.com/spreadsheets/d/1NstVkNyMv132LYxaKGuXqEBScLi0RERHb0zkcgSuNZQ/edit#gid=1674924617&amp;range=BE2</t>
        </r>
      </text>
    </comment>
    <comment ref="F83" authorId="0" shapeId="0" xr:uid="{00000000-0006-0000-0000-00001C000000}">
      <text>
        <r>
          <rPr>
            <sz val="10"/>
            <color rgb="FF000000"/>
            <rFont val="Arial"/>
            <scheme val="minor"/>
          </rPr>
          <t>Imported from https://docs.google.com/spreadsheets/d/1NstVkNyMv132LYxaKGuXqEBScLi0RERHb0zkcgSuNZQ/edit#gid=1674924617&amp;range=A225</t>
        </r>
      </text>
    </comment>
    <comment ref="F86" authorId="0" shapeId="0" xr:uid="{00000000-0006-0000-0000-00001D000000}">
      <text>
        <r>
          <rPr>
            <sz val="10"/>
            <color rgb="FF000000"/>
            <rFont val="Arial"/>
            <scheme val="minor"/>
          </rPr>
          <t>Imported from https://docs.google.com/spreadsheets/d/1NstVkNyMv132LYxaKGuXqEBScLi0RERHb0zkcgSuNZQ/edit#gid=1674924617&amp;range=A259</t>
        </r>
      </text>
    </comment>
    <comment ref="F92" authorId="0" shapeId="0" xr:uid="{00000000-0006-0000-0000-00001E000000}">
      <text>
        <r>
          <rPr>
            <sz val="10"/>
            <color rgb="FF000000"/>
            <rFont val="Arial"/>
            <scheme val="minor"/>
          </rPr>
          <t>Imported from https://docs.google.com/spreadsheets/d/1NstVkNyMv132LYxaKGuXqEBScLi0RERHb0zkcgSuNZQ/edit#gid=1674924617&amp;range=BG2</t>
        </r>
      </text>
    </comment>
    <comment ref="F93" authorId="0" shapeId="0" xr:uid="{00000000-0006-0000-0000-00001F000000}">
      <text>
        <r>
          <rPr>
            <sz val="10"/>
            <color rgb="FF000000"/>
            <rFont val="Arial"/>
            <scheme val="minor"/>
          </rPr>
          <t>Imported from Imported from https://docs.google.com/spreadsheets/d/1NstVkNyMv132LYxaKGuXqEBScLi0RERHb0zkcgSuNZQ/edit#gid=1674924617&amp;range=BI3</t>
        </r>
      </text>
    </comment>
    <comment ref="F94" authorId="0" shapeId="0" xr:uid="{00000000-0006-0000-0000-000020000000}">
      <text>
        <r>
          <rPr>
            <sz val="10"/>
            <color rgb="FF000000"/>
            <rFont val="Arial"/>
            <scheme val="minor"/>
          </rPr>
          <t>Imported from https://docs.google.com/spreadsheets/d/1NstVkNyMv132LYxaKGuXqEBScLi0RERHb0zkcgSuNZQ/edit#gid=1674924617&amp;range=BK4</t>
        </r>
      </text>
    </comment>
    <comment ref="F95" authorId="0" shapeId="0" xr:uid="{00000000-0006-0000-0000-000021000000}">
      <text>
        <r>
          <rPr>
            <sz val="10"/>
            <color rgb="FF000000"/>
            <rFont val="Arial"/>
            <scheme val="minor"/>
          </rPr>
          <t>Imported from https://docs.google.com/spreadsheets/d/1NstVkNyMv132LYxaKGuXqEBScLi0RERHb0zkcgSuNZQ/edit#gid=1674924617&amp;range=BM22</t>
        </r>
      </text>
    </comment>
    <comment ref="F98" authorId="0" shapeId="0" xr:uid="{00000000-0006-0000-0000-000022000000}">
      <text>
        <r>
          <rPr>
            <sz val="10"/>
            <color rgb="FF000000"/>
            <rFont val="Arial"/>
            <scheme val="minor"/>
          </rPr>
          <t>Imported from https://docs.google.com/spreadsheets/d/1NstVkNyMv132LYxaKGuXqEBScLi0RERHb0zkcgSuNZQ/edit#gid=1674924617&amp;range=BQ2</t>
        </r>
      </text>
    </comment>
    <comment ref="F101" authorId="0" shapeId="0" xr:uid="{00000000-0006-0000-0000-000023000000}">
      <text>
        <r>
          <rPr>
            <sz val="10"/>
            <color rgb="FF000000"/>
            <rFont val="Arial"/>
            <scheme val="minor"/>
          </rPr>
          <t>Imported from https://docs.google.com/spreadsheets/d/1NstVkNyMv132LYxaKGuXqEBScLi0RERHb0zkcgSuNZQ/edit#gid=1674924617&amp;range=BO2</t>
        </r>
      </text>
    </comment>
    <comment ref="F105" authorId="0" shapeId="0" xr:uid="{00000000-0006-0000-0000-000024000000}">
      <text>
        <r>
          <rPr>
            <sz val="10"/>
            <color rgb="FF000000"/>
            <rFont val="Arial"/>
            <scheme val="minor"/>
          </rPr>
          <t>Imported from https://docs.google.com/spreadsheets/d/1NstVkNyMv132LYxaKGuXqEBScLi0RERHb0zkcgSuNZQ/edit#gid=1674924617&amp;range=BO2</t>
        </r>
      </text>
    </comment>
    <comment ref="F112" authorId="0" shapeId="0" xr:uid="{00000000-0006-0000-0000-000025000000}">
      <text>
        <r>
          <rPr>
            <sz val="10"/>
            <color rgb="FF000000"/>
            <rFont val="Arial"/>
            <scheme val="minor"/>
          </rPr>
          <t>Imported from Imported from https://docs.google.com/spreadsheets/d/1NstVkNyMv132LYxaKGuXqEBScLi0RERHb0zkcgSuNZQ/edit#gid=1674924617&amp;range=BS39</t>
        </r>
      </text>
    </comment>
    <comment ref="F143" authorId="0" shapeId="0" xr:uid="{00000000-0006-0000-0000-000026000000}">
      <text>
        <r>
          <rPr>
            <sz val="10"/>
            <color rgb="FF000000"/>
            <rFont val="Arial"/>
            <scheme val="minor"/>
          </rPr>
          <t>Imported from https://docs.google.com/spreadsheets/d/1NstVkNyMv132LYxaKGuXqEBScLi0RERHb0zkcgSuNZQ/edit#gid=1674924617&amp;range=BW3</t>
        </r>
      </text>
    </comment>
    <comment ref="F147" authorId="0" shapeId="0" xr:uid="{00000000-0006-0000-0000-000027000000}">
      <text>
        <r>
          <rPr>
            <sz val="10"/>
            <color rgb="FF000000"/>
            <rFont val="Arial"/>
            <scheme val="minor"/>
          </rPr>
          <t>Imported from https://docs.google.com/spreadsheets/d/1NstVkNyMv132LYxaKGuXqEBScLi0RERHb0zkcgSuNZQ/edit#gid=1674924617&amp;range=BU2</t>
        </r>
      </text>
    </comment>
    <comment ref="F150" authorId="0" shapeId="0" xr:uid="{00000000-0006-0000-0000-000028000000}">
      <text>
        <r>
          <rPr>
            <sz val="10"/>
            <color rgb="FF000000"/>
            <rFont val="Arial"/>
            <scheme val="minor"/>
          </rPr>
          <t>Imported from https://docs.google.com/spreadsheets/d/1NstVkNyMv132LYxaKGuXqEBScLi0RERHb0zkcgSuNZQ/edit#gid=1674924617&amp;range=BU19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Formula in the cells below combines the term label and the ontology identifier columns from the `Term Reference Guide` tab into the appropriate picklist format.</t>
        </r>
      </text>
    </comment>
    <comment ref="C1" authorId="0" shapeId="0" xr:uid="{00000000-0006-0000-0200-000002000000}">
      <text>
        <r>
          <rPr>
            <sz val="10"/>
            <color rgb="FF000000"/>
            <rFont val="Arial"/>
            <scheme val="minor"/>
          </rPr>
          <t>Formula in the cells below combines the term label and the ontology identifier columns from the `Term Reference Guide` tab into the appropriate picklist format.</t>
        </r>
      </text>
    </comment>
    <comment ref="E1" authorId="0" shapeId="0" xr:uid="{00000000-0006-0000-0200-000003000000}">
      <text>
        <r>
          <rPr>
            <sz val="10"/>
            <color rgb="FF000000"/>
            <rFont val="Arial"/>
            <scheme val="minor"/>
          </rPr>
          <t>Formula in the cells below combines the term label and the ontology identifier columns from the `Term Reference Guide` tab into the appropriate picklist format.</t>
        </r>
      </text>
    </comment>
    <comment ref="G1" authorId="0" shapeId="0" xr:uid="{00000000-0006-0000-0200-000004000000}">
      <text>
        <r>
          <rPr>
            <sz val="10"/>
            <color rgb="FF000000"/>
            <rFont val="Arial"/>
            <scheme val="minor"/>
          </rPr>
          <t>Formula in the cells below combines the term label and the ontology identifier columns from the `Term Reference Guide` tab into the appropriate picklist format.</t>
        </r>
      </text>
    </comment>
    <comment ref="K1" authorId="0" shapeId="0" xr:uid="{00000000-0006-0000-0200-000005000000}">
      <text>
        <r>
          <rPr>
            <sz val="10"/>
            <color rgb="FF000000"/>
            <rFont val="Arial"/>
            <scheme val="minor"/>
          </rPr>
          <t>Formula in the cells below combines the term label and the ontology identifier columns from the `Term Reference Guide` tab into the appropriate picklist format.</t>
        </r>
      </text>
    </comment>
    <comment ref="M1" authorId="0" shapeId="0" xr:uid="{00000000-0006-0000-0200-000006000000}">
      <text>
        <r>
          <rPr>
            <sz val="10"/>
            <color rgb="FF000000"/>
            <rFont val="Arial"/>
            <scheme val="minor"/>
          </rPr>
          <t>Formula in the cells below combines the term label and the ontology identifier columns from the `Term Reference Guide` tab into the appropriate picklist format.</t>
        </r>
      </text>
    </comment>
    <comment ref="O1" authorId="0" shapeId="0" xr:uid="{00000000-0006-0000-0200-000007000000}">
      <text>
        <r>
          <rPr>
            <sz val="10"/>
            <color rgb="FF000000"/>
            <rFont val="Arial"/>
            <scheme val="minor"/>
          </rPr>
          <t>Formula in the cells below combines the term label and the ontology identifier columns from the `Term Reference Guide` tab into the appropriate picklist format.</t>
        </r>
      </text>
    </comment>
    <comment ref="Q1" authorId="0" shapeId="0" xr:uid="{00000000-0006-0000-0200-000008000000}">
      <text>
        <r>
          <rPr>
            <sz val="10"/>
            <color rgb="FF000000"/>
            <rFont val="Arial"/>
            <scheme val="minor"/>
          </rPr>
          <t>Formula in the cells below combines the term label and the ontology identifier columns from the `Term Reference Guide` tab into the appropriate picklist format.</t>
        </r>
      </text>
    </comment>
    <comment ref="S1" authorId="0" shapeId="0" xr:uid="{00000000-0006-0000-0200-000009000000}">
      <text>
        <r>
          <rPr>
            <sz val="10"/>
            <color rgb="FF000000"/>
            <rFont val="Arial"/>
            <scheme val="minor"/>
          </rPr>
          <t>Formula in the cells below combines the term label and the ontology identifier columns from the `Term Reference Guide` tab into the appropriate picklist format.</t>
        </r>
      </text>
    </comment>
    <comment ref="U1" authorId="0" shapeId="0" xr:uid="{00000000-0006-0000-0200-00000A000000}">
      <text>
        <r>
          <rPr>
            <sz val="10"/>
            <color rgb="FF000000"/>
            <rFont val="Arial"/>
            <scheme val="minor"/>
          </rPr>
          <t>Formula in the cells below combines the term label and the ontology identifier columns from the `Term Reference Guide` tab into the appropriate picklist format.</t>
        </r>
      </text>
    </comment>
    <comment ref="W1" authorId="0" shapeId="0" xr:uid="{00000000-0006-0000-0200-00000B000000}">
      <text>
        <r>
          <rPr>
            <sz val="10"/>
            <color rgb="FF000000"/>
            <rFont val="Arial"/>
            <scheme val="minor"/>
          </rPr>
          <t>Formula in the cells below combines the term label and the ontology identifier columns from the `Term Reference Guide` tab into the appropriate picklist format.</t>
        </r>
      </text>
    </comment>
    <comment ref="Y1" authorId="0" shapeId="0" xr:uid="{00000000-0006-0000-0200-00000C000000}">
      <text>
        <r>
          <rPr>
            <sz val="10"/>
            <color rgb="FF000000"/>
            <rFont val="Arial"/>
            <scheme val="minor"/>
          </rPr>
          <t>Formula in the cells below combines the term label and the ontology identifier columns from the `Term Reference Guide` tab into the appropriate picklist format.</t>
        </r>
      </text>
    </comment>
    <comment ref="AA1" authorId="0" shapeId="0" xr:uid="{00000000-0006-0000-0200-00000D000000}">
      <text>
        <r>
          <rPr>
            <sz val="10"/>
            <color rgb="FF000000"/>
            <rFont val="Arial"/>
            <scheme val="minor"/>
          </rPr>
          <t>Formula in the cells below combines the term label and the ontology identifier columns from the `Term Reference Guide` tab into the appropriate picklist format.</t>
        </r>
      </text>
    </comment>
    <comment ref="AC1" authorId="0" shapeId="0" xr:uid="{00000000-0006-0000-0200-00000E000000}">
      <text>
        <r>
          <rPr>
            <sz val="10"/>
            <color rgb="FF000000"/>
            <rFont val="Arial"/>
            <scheme val="minor"/>
          </rPr>
          <t>Formula in the cells below combines the term label and the ontology identifier columns from the `Term Reference Guide` tab into the appropriate picklist format.</t>
        </r>
      </text>
    </comment>
    <comment ref="AE1" authorId="0" shapeId="0" xr:uid="{00000000-0006-0000-0200-00000F000000}">
      <text>
        <r>
          <rPr>
            <sz val="10"/>
            <color rgb="FF000000"/>
            <rFont val="Arial"/>
            <scheme val="minor"/>
          </rPr>
          <t>Formula in the cells below combines the term label and the ontology identifier columns from the `Term Reference Guide` tab into the appropriate picklist format.</t>
        </r>
      </text>
    </comment>
    <comment ref="AG1" authorId="0" shapeId="0" xr:uid="{00000000-0006-0000-0200-000010000000}">
      <text>
        <r>
          <rPr>
            <sz val="10"/>
            <color rgb="FF000000"/>
            <rFont val="Arial"/>
            <scheme val="minor"/>
          </rPr>
          <t>Formula in the cells below combines the term label and the ontology identifier columns from the `Term Reference Guide` tab into the appropriate picklist format.</t>
        </r>
      </text>
    </comment>
    <comment ref="AI1" authorId="0" shapeId="0" xr:uid="{00000000-0006-0000-0200-000011000000}">
      <text>
        <r>
          <rPr>
            <sz val="10"/>
            <color rgb="FF000000"/>
            <rFont val="Arial"/>
            <scheme val="minor"/>
          </rPr>
          <t>Formula in the cells below combines the term label and the ontology identifier columns from the `Term Reference Guide` tab into the appropriate picklist format.</t>
        </r>
      </text>
    </comment>
    <comment ref="AK1" authorId="0" shapeId="0" xr:uid="{00000000-0006-0000-0200-000012000000}">
      <text>
        <r>
          <rPr>
            <sz val="10"/>
            <color rgb="FF000000"/>
            <rFont val="Arial"/>
            <scheme val="minor"/>
          </rPr>
          <t xml:space="preserve">Formula in the cells below combines the term label and the ontology identifier columns from the `Term Reference Guide` tab into the appropriate picklist format.
</t>
        </r>
      </text>
    </comment>
    <comment ref="AM1" authorId="0" shapeId="0" xr:uid="{00000000-0006-0000-0200-000013000000}">
      <text>
        <r>
          <rPr>
            <sz val="10"/>
            <color rgb="FF000000"/>
            <rFont val="Arial"/>
            <scheme val="minor"/>
          </rPr>
          <t>Formula in the cells below combines the term label and the ontology identifier columns from the `Term Reference Guide` tab into the appropriate picklist format.</t>
        </r>
      </text>
    </comment>
    <comment ref="AO1" authorId="0" shapeId="0" xr:uid="{00000000-0006-0000-0200-000014000000}">
      <text>
        <r>
          <rPr>
            <sz val="10"/>
            <color rgb="FF000000"/>
            <rFont val="Arial"/>
            <scheme val="minor"/>
          </rPr>
          <t>Formula in the cells below combines the term label and the ontology identifier columns from the `Term Reference Guide` tab into the appropriate picklist format.</t>
        </r>
      </text>
    </comment>
    <comment ref="AQ1" authorId="0" shapeId="0" xr:uid="{00000000-0006-0000-0200-000015000000}">
      <text>
        <r>
          <rPr>
            <sz val="10"/>
            <color rgb="FF000000"/>
            <rFont val="Arial"/>
            <scheme val="minor"/>
          </rPr>
          <t>Formula in the cells below combines the term label and the ontology identifier columns from the `Term Reference Guide` tab into the appropriate picklist format.</t>
        </r>
      </text>
    </comment>
    <comment ref="AS1" authorId="0" shapeId="0" xr:uid="{00000000-0006-0000-0200-000016000000}">
      <text>
        <r>
          <rPr>
            <sz val="10"/>
            <color rgb="FF000000"/>
            <rFont val="Arial"/>
            <scheme val="minor"/>
          </rPr>
          <t>Formula in the cells below combines the term label and the ontology identifier columns from the `Term Reference Guide` tab into the appropriate picklist format.</t>
        </r>
      </text>
    </comment>
    <comment ref="AU1" authorId="0" shapeId="0" xr:uid="{00000000-0006-0000-0200-000017000000}">
      <text>
        <r>
          <rPr>
            <sz val="10"/>
            <color rgb="FF000000"/>
            <rFont val="Arial"/>
            <scheme val="minor"/>
          </rPr>
          <t>Formula in the cells below combines the term label and the ontology identifier columns from the `Term Reference Guide` tab into the appropriate picklist format.</t>
        </r>
      </text>
    </comment>
    <comment ref="AW1" authorId="0" shapeId="0" xr:uid="{00000000-0006-0000-0200-000018000000}">
      <text>
        <r>
          <rPr>
            <sz val="10"/>
            <color rgb="FF000000"/>
            <rFont val="Arial"/>
            <scheme val="minor"/>
          </rPr>
          <t>Formula in the cells below combines the term label and the ontology identifier columns from the `Term Reference Guide` tab into the appropriate picklist format.</t>
        </r>
      </text>
    </comment>
    <comment ref="AY1" authorId="0" shapeId="0" xr:uid="{00000000-0006-0000-0200-000019000000}">
      <text>
        <r>
          <rPr>
            <sz val="10"/>
            <color rgb="FF000000"/>
            <rFont val="Arial"/>
            <scheme val="minor"/>
          </rPr>
          <t>Formula in the cells below combines the term label and the ontology identifier columns from the `Term Reference Guide` tab into the appropriate picklist format.</t>
        </r>
      </text>
    </comment>
    <comment ref="BA1" authorId="0" shapeId="0" xr:uid="{00000000-0006-0000-0200-00001A000000}">
      <text>
        <r>
          <rPr>
            <sz val="10"/>
            <color rgb="FF000000"/>
            <rFont val="Arial"/>
            <scheme val="minor"/>
          </rPr>
          <t>Formula in the cells below combines the term label and the ontology identifier columns from the `Term Reference Guide` tab into the appropriate picklist format.</t>
        </r>
      </text>
    </comment>
    <comment ref="BC1" authorId="0" shapeId="0" xr:uid="{00000000-0006-0000-0200-00001B000000}">
      <text>
        <r>
          <rPr>
            <sz val="10"/>
            <color rgb="FF000000"/>
            <rFont val="Arial"/>
            <scheme val="minor"/>
          </rPr>
          <t>Formula in the cells below combines the term label and the ontology identifier columns from the `Term Reference Guide` tab into the appropriate picklist format.</t>
        </r>
      </text>
    </comment>
    <comment ref="BE1" authorId="0" shapeId="0" xr:uid="{00000000-0006-0000-0200-00001C000000}">
      <text>
        <r>
          <rPr>
            <sz val="10"/>
            <color rgb="FF000000"/>
            <rFont val="Arial"/>
            <scheme val="minor"/>
          </rPr>
          <t>Formula in the cells below combines the term label and the ontology identifier columns from the `Term Reference Guide` tab into the appropriate picklist format.</t>
        </r>
      </text>
    </comment>
    <comment ref="BG1" authorId="0" shapeId="0" xr:uid="{00000000-0006-0000-0200-00001D000000}">
      <text>
        <r>
          <rPr>
            <sz val="10"/>
            <color rgb="FF000000"/>
            <rFont val="Arial"/>
            <scheme val="minor"/>
          </rPr>
          <t>Formula in the cells below combines the term label and the ontology identifier columns from the `Term Reference Guide` tab into the appropriate picklist format.</t>
        </r>
      </text>
    </comment>
    <comment ref="BI1" authorId="0" shapeId="0" xr:uid="{00000000-0006-0000-0200-00001E000000}">
      <text>
        <r>
          <rPr>
            <sz val="10"/>
            <color rgb="FF000000"/>
            <rFont val="Arial"/>
            <scheme val="minor"/>
          </rPr>
          <t>Formula in the cells below combines the term label and the ontology identifier columns from the `Term Reference Guide` tab into the appropriate picklist format.</t>
        </r>
      </text>
    </comment>
    <comment ref="BK1" authorId="0" shapeId="0" xr:uid="{00000000-0006-0000-0200-00001F000000}">
      <text>
        <r>
          <rPr>
            <sz val="10"/>
            <color rgb="FF000000"/>
            <rFont val="Arial"/>
            <scheme val="minor"/>
          </rPr>
          <t>Formula in the cells below combines the term label and the ontology identifier columns from the `Term Reference Guide` tab into the appropriate picklist format.</t>
        </r>
      </text>
    </comment>
    <comment ref="BM1" authorId="0" shapeId="0" xr:uid="{00000000-0006-0000-0200-000020000000}">
      <text>
        <r>
          <rPr>
            <sz val="10"/>
            <color rgb="FF000000"/>
            <rFont val="Arial"/>
            <scheme val="minor"/>
          </rPr>
          <t>Formula in the cells below combines the term label and the ontology identifier columns from the `Term Reference Guide` tab into the appropriate picklist format.</t>
        </r>
      </text>
    </comment>
    <comment ref="BO1" authorId="0" shapeId="0" xr:uid="{00000000-0006-0000-0200-000021000000}">
      <text>
        <r>
          <rPr>
            <sz val="10"/>
            <color rgb="FF000000"/>
            <rFont val="Arial"/>
            <scheme val="minor"/>
          </rPr>
          <t>Formula in the cells below combines the term label and the ontology identifier columns from the `Term Reference Guide` tab into the appropriate picklist format.</t>
        </r>
      </text>
    </comment>
    <comment ref="BQ1" authorId="0" shapeId="0" xr:uid="{00000000-0006-0000-0200-000022000000}">
      <text>
        <r>
          <rPr>
            <sz val="10"/>
            <color rgb="FF000000"/>
            <rFont val="Arial"/>
            <scheme val="minor"/>
          </rPr>
          <t>Formula in the cells below combines the term label and the ontology identifier columns from the `Term Reference Guide` tab into the appropriate picklist format.</t>
        </r>
      </text>
    </comment>
    <comment ref="BS1" authorId="0" shapeId="0" xr:uid="{00000000-0006-0000-0200-000023000000}">
      <text>
        <r>
          <rPr>
            <sz val="10"/>
            <color rgb="FF000000"/>
            <rFont val="Arial"/>
            <scheme val="minor"/>
          </rPr>
          <t>Formula in the cells below combines the term label and the ontology identifier columns from the `Term Reference Guide` tab into the appropriate picklist format.</t>
        </r>
      </text>
    </comment>
    <comment ref="BU1" authorId="0" shapeId="0" xr:uid="{00000000-0006-0000-0200-000024000000}">
      <text>
        <r>
          <rPr>
            <sz val="10"/>
            <color rgb="FF000000"/>
            <rFont val="Arial"/>
            <scheme val="minor"/>
          </rPr>
          <t>Formula in the cells below combines the term label and the ontology identifier columns from the `Term Reference Guide` tab into the appropriate picklist format.</t>
        </r>
      </text>
    </comment>
    <comment ref="BW1" authorId="0" shapeId="0" xr:uid="{00000000-0006-0000-0200-000025000000}">
      <text>
        <r>
          <rPr>
            <sz val="10"/>
            <color rgb="FF000000"/>
            <rFont val="Arial"/>
            <scheme val="minor"/>
          </rPr>
          <t>Formula in the cells below combines the term label and the ontology identifier columns from the `Term Reference Guide` tab into the appropriate picklist format.</t>
        </r>
      </text>
    </comment>
  </commentList>
</comments>
</file>

<file path=xl/sharedStrings.xml><?xml version="1.0" encoding="utf-8"?>
<sst xmlns="http://schemas.openxmlformats.org/spreadsheetml/2006/main" count="6349" uniqueCount="3804">
  <si>
    <t>Parent Class</t>
  </si>
  <si>
    <t>Field</t>
  </si>
  <si>
    <t>Ontology Identifier</t>
  </si>
  <si>
    <t>Definition</t>
  </si>
  <si>
    <t>Guidance</t>
  </si>
  <si>
    <t>Examples</t>
  </si>
  <si>
    <t>Deprecated Label</t>
  </si>
  <si>
    <t>Deprecated ID</t>
  </si>
  <si>
    <t>Colour Code Legend</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</si>
  <si>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</si>
  <si>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field name in yellow = required</t>
  </si>
  <si>
    <t>field name in purple = recommended</t>
  </si>
  <si>
    <t>field name in white = optional</t>
  </si>
  <si>
    <t>Database Identifiers</t>
  </si>
  <si>
    <t>GENEPIO:0001122</t>
  </si>
  <si>
    <t>specimen collector sample ID</t>
  </si>
  <si>
    <t>GENEPIO:0001123</t>
  </si>
  <si>
    <t>The user-defined name for the sample.</t>
  </si>
  <si>
    <t>Every Sample ID from a single submitter must be unique. It can have any format, but we suggest that you make it concise, unique and consistent within your lab, and as informative as possible.</t>
  </si>
  <si>
    <t>prov_rona_99</t>
  </si>
  <si>
    <t>third party lab service provider name</t>
  </si>
  <si>
    <t>GENEPIO:0001202</t>
  </si>
  <si>
    <t>The name of the third party company or laboratory that provided services.</t>
  </si>
  <si>
    <t>Provide the full, unabbreviated name of the company or laboratory.</t>
  </si>
  <si>
    <t>Switch Health</t>
  </si>
  <si>
    <t>third party lab sample ID</t>
  </si>
  <si>
    <t>GENEPIO:0001149</t>
  </si>
  <si>
    <t>The identifier assigned to a sample by a third party service provider.</t>
  </si>
  <si>
    <t>Store the sample identifier supplied by the third party services provider.</t>
  </si>
  <si>
    <t>SHK123456</t>
  </si>
  <si>
    <t>case ID</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</si>
  <si>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</si>
  <si>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</si>
  <si>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</si>
  <si>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</si>
  <si>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Related specimen primary ID</t>
  </si>
  <si>
    <t>GENEPIO:0001128</t>
  </si>
  <si>
    <t>The primary ID of a related specimen previously submitted to the repository.</t>
  </si>
  <si>
    <t>Store the primary ID of the related specimen previously submitted to the National Microbiology Laboratory so that the samples can be linked and tracked through the system.</t>
  </si>
  <si>
    <t>SR20-12345</t>
  </si>
  <si>
    <t>IRIDA sample name</t>
  </si>
  <si>
    <t>GENEPIO:0001131</t>
  </si>
  <si>
    <t>The identifier assigned to a sequenced isolate in IRIDA.</t>
  </si>
  <si>
    <t>Store the IRIDA sample name. The IRIDA sample name will be created by the individual entering data into the IRIDA platform. IRIDA samples may be linked to metadata and sequence data, or just metadata alone. It is recommended that the IRIDA sample name be the same as, or contain, the specimen collector sample ID for better traceability. It is also recommended that the IRIDA sample name mirror the GISAID accession. IRIDA sample names cannot contain slashes. Slashes should be replaced by underscores. See IRIDA documentation for more information regarding special characters (https://irida.corefacility.ca/documentation/user/user/samples/#adding-a-new-sample).</t>
  </si>
  <si>
    <t>umbrella bioproject accession</t>
  </si>
  <si>
    <t>GENEPIO:0001133</t>
  </si>
  <si>
    <t>The INSDC umbrella accession number of the BioProject to which the BioSample belongs.</t>
  </si>
  <si>
    <t>Required if submission is linked to an umbrella BioProject. An umbrella BioProject links together related BioProjects. A valid BioProject umbrella accession has prefix PRJN, PRJE or PRJD. Your laboratory can have one or many BioProjects.</t>
  </si>
  <si>
    <t>PRJNA623807</t>
  </si>
  <si>
    <t>bioproject 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</si>
  <si>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</si>
  <si>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</si>
  <si>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</si>
  <si>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</si>
  <si>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 accession</t>
  </si>
  <si>
    <t>GENEPIO:0001139</t>
  </si>
  <si>
    <t>The identifier assigned to a BioSample in INSDC archives.</t>
  </si>
  <si>
    <t>Store the accession returned from the BioSample submission. NCBI BioSamples will have the prefix SAMN, while ENA BioSamples will have the prefix SAMEA.</t>
  </si>
  <si>
    <t>SAMN14180202</t>
  </si>
  <si>
    <t>SRA 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</si>
  <si>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</si>
  <si>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</si>
  <si>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</si>
  <si>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</si>
  <si>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 accession</t>
  </si>
  <si>
    <t>GENEPIO:0001145</t>
  </si>
  <si>
    <t>The GenBank/ENA/DDBJ identifier assigned to the sequence in the INSDC archives.</t>
  </si>
  <si>
    <t>Store the accession returned from a GenBank/ENA/DDBJ submission (viral genome assembly).</t>
  </si>
  <si>
    <t>MN908947.3</t>
  </si>
  <si>
    <t>GISAID accession</t>
  </si>
  <si>
    <t>GENEPIO:0001147</t>
  </si>
  <si>
    <t>The GISAID accession number assigned to the sequence.</t>
  </si>
  <si>
    <t>Store the accession returned from the GISAID submission.</t>
  </si>
  <si>
    <t>EPI_ISL_123456</t>
  </si>
  <si>
    <t>Sample collection and processing</t>
  </si>
  <si>
    <t>GENEPIO:0001268</t>
  </si>
  <si>
    <t>sample collected by</t>
  </si>
  <si>
    <t>GENEPIO:0001153</t>
  </si>
  <si>
    <t>The name of the organization with which the sample collector is affiliated.</t>
  </si>
  <si>
    <t>The name of the agency should be written out in full, (with minor exceptions) and be consistent across multiple submissions.</t>
  </si>
  <si>
    <t>Public Health Agency of Canada</t>
  </si>
  <si>
    <t>sample collector contact email</t>
  </si>
  <si>
    <t>GENEPIO:0001156</t>
  </si>
  <si>
    <t>The email address of the contact responsible for follow-up regarding the sample.</t>
  </si>
  <si>
    <t>The email address can represent a specific individual or laboratory.</t>
  </si>
  <si>
    <t>johnnyblogs@lab.ca</t>
  </si>
  <si>
    <t>sample collector contact address</t>
  </si>
  <si>
    <t>GENEPIO:0001158</t>
  </si>
  <si>
    <t>The mailing address of the agency submitting the sample.</t>
  </si>
  <si>
    <t>The mailing address should be in the format: Street number and name, City, State/Province/Region, Country, Postal Code/Zip Code</t>
  </si>
  <si>
    <t>655 Lab St, Vancouver, British Columbia, V5N 2A2, Canada</t>
  </si>
  <si>
    <t>sequence submitted by</t>
  </si>
  <si>
    <t>GENEPIO:0001159</t>
  </si>
  <si>
    <t>The name of the agency that generated the sequence.</t>
  </si>
  <si>
    <t>Centers for Disease Control and Prevention</t>
  </si>
  <si>
    <t>sequence submitter contact email</t>
  </si>
  <si>
    <t>GENEPIO:0001165</t>
  </si>
  <si>
    <t>The email address of the contact responsible for follow-up regarding the sequence.</t>
  </si>
  <si>
    <t>RespLab@lab.ca</t>
  </si>
  <si>
    <t>sequence submitter contact address</t>
  </si>
  <si>
    <t>GENEPIO:0001167</t>
  </si>
  <si>
    <t>The mailing address of the agency submitting the sequence.</t>
  </si>
  <si>
    <t>123 Sunnybrooke St, Toronto, Ontario, M4P 1L6, Canada</t>
  </si>
  <si>
    <t>sample collection date</t>
  </si>
  <si>
    <t>GENEPIO:0001174</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</si>
  <si>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</si>
  <si>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</si>
  <si>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sample collection date 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</si>
  <si>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</si>
  <si>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</si>
  <si>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</si>
  <si>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year</t>
  </si>
  <si>
    <t>sample received date</t>
  </si>
  <si>
    <t>GENEPIO:0001179</t>
  </si>
  <si>
    <t>The date on which the sample was received.</t>
  </si>
  <si>
    <t>The date the sample was received by a lab that was not the point of collection. ISO 8601 standard "YYYY-MM-DD".</t>
  </si>
  <si>
    <t>geo_loc name (country)</t>
  </si>
  <si>
    <t>GENEPIO:0001181</t>
  </si>
  <si>
    <t>The country of origin of the sample.</t>
  </si>
  <si>
    <t>Provide the country name from the pick list in the template</t>
  </si>
  <si>
    <t>geo_loc name (state/province/territory)</t>
  </si>
  <si>
    <t>GENEPIO:0001185</t>
  </si>
  <si>
    <t>The state/province/territory of origin of the sample.</t>
  </si>
  <si>
    <r>
      <t xml:space="preserve">Provide the state/province/territory name from the GAZ geography ontology. Search for geography terms here: </t>
    </r>
    <r>
      <rPr>
        <u/>
        <sz val="10"/>
        <color rgb="FF1155CC"/>
        <rFont val="Arial"/>
      </rPr>
      <t>https://www.ebi.ac.uk/ols/ontologies/gaz</t>
    </r>
  </si>
  <si>
    <t>Western Cape</t>
  </si>
  <si>
    <t>geo_loc name (city)</t>
  </si>
  <si>
    <t>GENEPIO:0001189</t>
  </si>
  <si>
    <t>The city of origin of the sample.</t>
  </si>
  <si>
    <t>Provide the city name from the GAZ geography ontology. Search for geography terms here: https://www.ebi.ac.uk/ols/ontologies/gaz</t>
  </si>
  <si>
    <t>Vancouver</t>
  </si>
  <si>
    <t>organism</t>
  </si>
  <si>
    <t>GENEPIO:0001191</t>
  </si>
  <si>
    <t>Taxonomic name of the organism.</t>
  </si>
  <si>
    <t>Select "Severe acute respiratory syndrome coronavirus 2" if sequencing SARS-CoV-2. If another Coronaviridae is being sequenced, provide the taxonomic name from NCBITaxon. Search for taxonomy terms at https://www.ebi.ac.uk/ols/ontologies/ncbitaxon.</t>
  </si>
  <si>
    <t>isolate</t>
  </si>
  <si>
    <t>GENEPIO:0001644</t>
  </si>
  <si>
    <t>Identifier of the specific isolate.</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</si>
  <si>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</si>
  <si>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SARS-CoV-2/human/USA/CA-CDPH-001/2020</t>
  </si>
  <si>
    <t>purpose of sampling</t>
  </si>
  <si>
    <t>GENEPIO:0001198</t>
  </si>
  <si>
    <t>The reason that the sample was collected.</t>
  </si>
  <si>
    <t>Select a value from the pick list in the template.</t>
  </si>
  <si>
    <t>purpose of sampling details</t>
  </si>
  <si>
    <t>GENEPIO:0001200</t>
  </si>
  <si>
    <t>Further details pertaining to the reason the sample was collected.</t>
  </si>
  <si>
    <t>Provide a free text description of the sampling strategy or samples collected.</t>
  </si>
  <si>
    <t>Screening of bat specimens in museum collections.</t>
  </si>
  <si>
    <t>NML submitted specimen type</t>
  </si>
  <si>
    <t>GENEPIO:0001204</t>
  </si>
  <si>
    <t>The type of specimen submitted to the National Microbiology Laboratory (NML) for testing.</t>
  </si>
  <si>
    <t>This information is required for upload through the CNPHI LaSER system. Select the specimen type from the pick list provided. If sequence data is being submitted rather than a specimen for testing, select “Not Applicable”.</t>
  </si>
  <si>
    <t>swab</t>
  </si>
  <si>
    <t>Related specimen relationship type</t>
  </si>
  <si>
    <t>GENEPIO:0001209</t>
  </si>
  <si>
    <t>The relationship of the current specimen to the specimen/sample previously submitted to the repository.</t>
  </si>
  <si>
    <t>Provide the tag that describes how the previous sample is related to the current sample being submitted from the pick list provided, so that the samples can be linked and tracked in the system.</t>
  </si>
  <si>
    <t>Specimen sampling methods testing</t>
  </si>
  <si>
    <t>anatomical material</t>
  </si>
  <si>
    <t>GENEPIO:0001211</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</si>
  <si>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</si>
  <si>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</si>
  <si>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anatomical part</t>
  </si>
  <si>
    <t>GENEPIO:0001214</t>
  </si>
  <si>
    <t>An anatomical part of an organism e.g. oropharynx.</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</si>
  <si>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</si>
  <si>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body product</t>
  </si>
  <si>
    <t>GENEPIO:0001216</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</si>
  <si>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</si>
  <si>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</si>
  <si>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environmental material</t>
  </si>
  <si>
    <t>GENEPIO:0001223</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</si>
  <si>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</si>
  <si>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</si>
  <si>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environmental site</t>
  </si>
  <si>
    <t>GENEPIO:0001232</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</si>
  <si>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</si>
  <si>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</si>
  <si>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collection device</t>
  </si>
  <si>
    <t>GENEPIO:0001234</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</si>
  <si>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</si>
  <si>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</si>
  <si>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collection method</t>
  </si>
  <si>
    <t>GENEPIO:0001241</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</si>
  <si>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</si>
  <si>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</si>
  <si>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collection protocol</t>
  </si>
  <si>
    <t>GENEPIO:0001243</t>
  </si>
  <si>
    <t>The name and version of a particular protocol used for sampling.</t>
  </si>
  <si>
    <t>Provide the name and version of the protocol used to collect the samples.</t>
  </si>
  <si>
    <t>SC2SamplingProtocol 1.2</t>
  </si>
  <si>
    <t>specimen processing</t>
  </si>
  <si>
    <t>GENEPIO:0001253</t>
  </si>
  <si>
    <t>Any processing applied to the sample during or after receiving the sample.</t>
  </si>
  <si>
    <t>Critical for interpreting data. Select all the applicable processes from the pick list. If virus was passaged, include information in "lab host", "passage number", and "passage method" fields. If none of the processes in the pick list apply, put "not applicable".</t>
  </si>
  <si>
    <t>specimen processing details</t>
  </si>
  <si>
    <t>GENEPIO:0100311</t>
  </si>
  <si>
    <t>Detailed information regarding the processing applied to a sample during or after receiving the sample.</t>
  </si>
  <si>
    <t>Provide a free text description of any processing details applied to a sample.</t>
  </si>
  <si>
    <t>25 swabs were pooled and further prepared as a single sample during library prep.</t>
  </si>
  <si>
    <t>lab host</t>
  </si>
  <si>
    <t>GENEPIO:0001255</t>
  </si>
  <si>
    <t>Name and description of the laboratory host used to propagate the source organism or material from which the sample was obtained.</t>
  </si>
  <si>
    <t>Type of cell line used for propagation. Select a value form the pick list. If not passaged, put "not applicable".</t>
  </si>
  <si>
    <t>passage number</t>
  </si>
  <si>
    <t>GENEPIO:0001261</t>
  </si>
  <si>
    <t>Number of passages.</t>
  </si>
  <si>
    <t>Provide number of known passages. If not passaged, put "not applicable"</t>
  </si>
  <si>
    <t>passage method</t>
  </si>
  <si>
    <t>GENEPIO:0001264</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</si>
  <si>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</si>
  <si>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</si>
  <si>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</si>
  <si>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biomaterial extracted</t>
  </si>
  <si>
    <t>GENEPIO:0001266</t>
  </si>
  <si>
    <t>The biomaterial extracted from samples for the purpose of sequencing.</t>
  </si>
  <si>
    <t>Provide the biomaterial extracted from the pick list in the template.</t>
  </si>
  <si>
    <t>Host information</t>
  </si>
  <si>
    <t>host (common name)</t>
  </si>
  <si>
    <t>GENEPIO:0001386</t>
  </si>
  <si>
    <t>The commonly used name of the host.</t>
  </si>
  <si>
    <t>Common name or scientific name are required if there was a host. Common name examples e.g. human, bat. Select a value from the pick list. If the sample was environmental, put "not applicable".</t>
  </si>
  <si>
    <t>host (scientific name)</t>
  </si>
  <si>
    <t>GENEPIO:0001387</t>
  </si>
  <si>
    <t>The taxonomic, or scientific name of the host.</t>
  </si>
  <si>
    <t>Common name or scientific name are required if there was a host. Scientific name examples e.g. Homo sapiens. Select a value from the pick list. If the sample was environmental, put "not applicable".</t>
  </si>
  <si>
    <t>host health state</t>
  </si>
  <si>
    <t>GENEPIO:0001388</t>
  </si>
  <si>
    <t>Health status of the host at the time of sample collection.</t>
  </si>
  <si>
    <t>If known, select a value from the pick list.</t>
  </si>
  <si>
    <t>host health status details</t>
  </si>
  <si>
    <t>GENEPIO:0001389</t>
  </si>
  <si>
    <t>Further details pertaining to the health or disease status of the host at time of collection.</t>
  </si>
  <si>
    <t>host health outcome</t>
  </si>
  <si>
    <t>GENEPIO:0001390</t>
  </si>
  <si>
    <t>Disease outcome in the host.</t>
  </si>
  <si>
    <t>host disease</t>
  </si>
  <si>
    <t>GENEPIO:0001391</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</si>
  <si>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</si>
  <si>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</si>
  <si>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host age</t>
  </si>
  <si>
    <t>GENEPIO:0001392</t>
  </si>
  <si>
    <t>Age of host at the time of sampling.</t>
  </si>
  <si>
    <t>If known, provide age. Age-binning is also acceptable.</t>
  </si>
  <si>
    <t>host age unit</t>
  </si>
  <si>
    <t>GENEPIO:0001393</t>
  </si>
  <si>
    <t>The units used to measure the host's age.</t>
  </si>
  <si>
    <t>If known, provide the age units used to measure the host's age from the pick list.</t>
  </si>
  <si>
    <t>host age bin</t>
  </si>
  <si>
    <t>GENEPIO:0001394</t>
  </si>
  <si>
    <t>The age category of the host at the time of sampling.</t>
  </si>
  <si>
    <t>Age bins in 10 year intervals have been provided. If a host's age cannot be specified due to provacy concerns, an age bin can be used as an alternative.</t>
  </si>
  <si>
    <t>host gender</t>
  </si>
  <si>
    <t>GENEPIO:0001395</t>
  </si>
  <si>
    <t>The gender of the host at the time of sample collection.</t>
  </si>
  <si>
    <t>host residence geo_loc name (country)</t>
  </si>
  <si>
    <t>GENEPIO:0001396</t>
  </si>
  <si>
    <t>The country where the host resides.</t>
  </si>
  <si>
    <t>host residence geo_loc name (state/province/territory)</t>
  </si>
  <si>
    <t>GENEPIO:0001397</t>
  </si>
  <si>
    <t>The state/province/territory of residence of the host.</t>
  </si>
  <si>
    <t>Select the province/territory name from pick list provided in the template.</t>
  </si>
  <si>
    <t>Quebec</t>
  </si>
  <si>
    <t>host subject ID</t>
  </si>
  <si>
    <t>GENEPIO:0001398</t>
  </si>
  <si>
    <t>A unique identifier by which each host can be referred to e.g. #131</t>
  </si>
  <si>
    <t>Should be a unique, user-defined identifier. This ID can help link laboratory data with epidemiological data, however, is likely sensitive information. Consult the data steward.</t>
  </si>
  <si>
    <t>BCxy123</t>
  </si>
  <si>
    <t>symptom onset date</t>
  </si>
  <si>
    <t>GENEPIO:0001399</t>
  </si>
  <si>
    <t>The date on which the symptoms began or were first noted.</t>
  </si>
  <si>
    <t>If known, provide the symptom onset date in ISO 8601 standard format "YYYY-MM-DD".</t>
  </si>
  <si>
    <t>signs and symptoms</t>
  </si>
  <si>
    <t>GENEPIO:0001400</t>
  </si>
  <si>
    <t>A perceived change in function or sensation, (loss, disturbance or appearance) indicative of a disease, reported by a patient.</t>
  </si>
  <si>
    <t>Select all of the symptoms experienced by the host from the pick list.</t>
  </si>
  <si>
    <t>Cough [HP:0012735], Fever [HP:0001945],  Rigors (fever shakes) [HP:0025145]</t>
  </si>
  <si>
    <t>pre-existing conditions and risk factors</t>
  </si>
  <si>
    <t>GENEPIO:0001401</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</si>
  <si>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</si>
  <si>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</si>
  <si>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complications</t>
  </si>
  <si>
    <t>GENEPIO:0001402</t>
  </si>
  <si>
    <t>Patient medical complications that are believed to have occurred as a result of host disease.</t>
  </si>
  <si>
    <t>Select all of the complications experienced by the host from the pick list.</t>
  </si>
  <si>
    <t>Host vaccination information</t>
  </si>
  <si>
    <t>GENEPIO:0001403</t>
  </si>
  <si>
    <t>host vaccination status</t>
  </si>
  <si>
    <t>GENEPIO:0001404</t>
  </si>
  <si>
    <t>The vaccination status of the host (fully vaccinated, partially vaccinated, or not vaccinated).</t>
  </si>
  <si>
    <t>Select the vaccination status of the host from the pick list.</t>
  </si>
  <si>
    <t>number of vaccine doses received</t>
  </si>
  <si>
    <t>GENEPIO:0001406</t>
  </si>
  <si>
    <t>The number of doses of the vaccine received by the host.</t>
  </si>
  <si>
    <t>Record how many doses of the vaccine the host has received.</t>
  </si>
  <si>
    <t>vaccination dose 1 vaccine name</t>
  </si>
  <si>
    <t>GENEPIO:0100313</t>
  </si>
  <si>
    <t>The name of the vaccine administered as the first dose of a vaccine regimen.</t>
  </si>
  <si>
    <t>Provide the name and the corresponding manufacturer of the COVID-19 vaccine administered as the first dose by selecting a value from the pick list</t>
  </si>
  <si>
    <t>Pfizer-BioNTech (Comirnaty)</t>
  </si>
  <si>
    <t>vaccination dose 1 vaccination date</t>
  </si>
  <si>
    <t>GENEPIO:0100314</t>
  </si>
  <si>
    <t>The date the first dose of a vaccine was administered.</t>
  </si>
  <si>
    <t>Provide the date the first dose of COVID-19 vaccine was administered. The date should be provided in ISO 8601 standard format "YYYY-MM-DD".</t>
  </si>
  <si>
    <t>vaccination dose 2 vaccine name</t>
  </si>
  <si>
    <t>GENEPIO:0100315</t>
  </si>
  <si>
    <t>The name of the vaccine administered as the second dose of a vaccine regimen.</t>
  </si>
  <si>
    <t>Provide the name and the corresponding manufacturer of the COVID-19 vaccine administered as the second dose by selecting a value from the pick list</t>
  </si>
  <si>
    <t>vaccination dose 2 vaccination date</t>
  </si>
  <si>
    <t>GENEPIO:0100316</t>
  </si>
  <si>
    <t>The date the second dose of a vaccine was administered.</t>
  </si>
  <si>
    <t>Provide the date the second dose of COVID-19 vaccine was administered. The date should be provided in ISO 8601 standard format "YYYY-MM-DD".</t>
  </si>
  <si>
    <t>vaccination dose 3 vaccine name</t>
  </si>
  <si>
    <t>GENEPIO:0100317</t>
  </si>
  <si>
    <t>The name of the vaccine administered as the third dose of a vaccine regimen.</t>
  </si>
  <si>
    <t>Provide the name and the corresponding manufacturer of the COVID-19 vaccine administered as the third dose by selecting a value from the pick list</t>
  </si>
  <si>
    <t>vaccination dose 3 vaccination date</t>
  </si>
  <si>
    <t>GENEPIO:0100318</t>
  </si>
  <si>
    <t>The date the third dose of a vaccine was administered.</t>
  </si>
  <si>
    <t>Provide the date the third dose of COVID-19 vaccine was administered. The date should be provided in ISO 8601 standard format "YYYY-MM-DD".</t>
  </si>
  <si>
    <t>vaccination dose 4 vaccine name</t>
  </si>
  <si>
    <t>GENEPIO:0100319</t>
  </si>
  <si>
    <t>The name of the vaccine administered as the fourth dose of a vaccine regimen.</t>
  </si>
  <si>
    <t>Provide the name and the corresponding manufacturer of the COVID-19 vaccine administered as the fourth dose by selecting a value from the pick list</t>
  </si>
  <si>
    <t>vaccination dose 4 vaccination date</t>
  </si>
  <si>
    <t>GENEPIO:0100320</t>
  </si>
  <si>
    <t>The date the fourth dose of a vaccine was administered.</t>
  </si>
  <si>
    <t>Provide the date the fourth dose of COVID-19 vaccine was administered. The date should be provided in ISO 8601 standard format "YYYY-MM-DD".</t>
  </si>
  <si>
    <t>vaccination history</t>
  </si>
  <si>
    <t>GENEPIO:0100321</t>
  </si>
  <si>
    <t>A description of the vaccines received and the administration dates of a series of vaccinations against a specific disease or a set of diseases.</t>
  </si>
  <si>
    <t>Free text description of the dates and vaccines administered against a particular disease/set of diseases. It is also acceptable to concatenate the individual dose information (vaccine name, vaccination date) separated by semicolons.</t>
  </si>
  <si>
    <t>Pfizer-BioNTech (Comirnaty); 2021-03-01; Pfizer-BioNTech (Comirnaty); 2022-01-15</t>
  </si>
  <si>
    <t>Host exposure information</t>
  </si>
  <si>
    <t>GENEPIO:0001409</t>
  </si>
  <si>
    <t>location of exposure geo_loc name (country)</t>
  </si>
  <si>
    <t>GENEPIO:0001410</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</si>
  <si>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</si>
  <si>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</si>
  <si>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destination of most recent travel (city)</t>
  </si>
  <si>
    <t>GENEPIO:0001411</t>
  </si>
  <si>
    <t>The name of the city that was the destination of most recent travel.</t>
  </si>
  <si>
    <t>Provide the name of the city that the host travelled to. Use this look-up service to identify the standardized term: https://www.ebi.ac.uk/ols/ontologies/gaz</t>
  </si>
  <si>
    <t>New York City</t>
  </si>
  <si>
    <t>destination of most recent travel (state/province/territory)</t>
  </si>
  <si>
    <t>GENEPIO:0001412</t>
  </si>
  <si>
    <t>The name of the province that was the destination of most recent travel.</t>
  </si>
  <si>
    <t>Provide the name of the state/province/territory that the host travelled to. Use this look-up service to identify the standardized term: https://www.ebi.ac.uk/ols/ontologies/gaz</t>
  </si>
  <si>
    <t>California</t>
  </si>
  <si>
    <t>destination of most recent travel (country)</t>
  </si>
  <si>
    <t>GENEPIO:0001413</t>
  </si>
  <si>
    <t>The name of the country that was the destination of most recent travel.</t>
  </si>
  <si>
    <t>Provide the name of the country that the host travelled to. Use this look-up service to identify the standardized term: https://www.ebi.ac.uk/ols/ontologies/gaz</t>
  </si>
  <si>
    <t>most recent travel departure date</t>
  </si>
  <si>
    <t>GENEPIO:0001414</t>
  </si>
  <si>
    <t>The date of a person's most recent departure from their primary residence (at that time) on a journey to one or more other locations.</t>
  </si>
  <si>
    <t>Provide the travel departure date in ISO 8601 standard format "YYYY-MM-DD".</t>
  </si>
  <si>
    <t>most recent travel return date</t>
  </si>
  <si>
    <t>GENEPIO:0001415</t>
  </si>
  <si>
    <t>The date of a person's most recent return to some residence from a journey originating at that residence.</t>
  </si>
  <si>
    <t>Provide the travel return date in ISO 8601 standard format "YYYY-MM-DD".</t>
  </si>
  <si>
    <t>travel point of entry type</t>
  </si>
  <si>
    <t>GENEPIO:0100413</t>
  </si>
  <si>
    <t>The type of entry point a traveler arrives through.</t>
  </si>
  <si>
    <t>Select the point of entry type.</t>
  </si>
  <si>
    <t>Air</t>
  </si>
  <si>
    <t>border testing test day type</t>
  </si>
  <si>
    <t>GENEPIO:0100414</t>
  </si>
  <si>
    <t>The day a traveller was tested on or after arrival at their point of entry.</t>
  </si>
  <si>
    <t>Select the test day.</t>
  </si>
  <si>
    <t>day 1</t>
  </si>
  <si>
    <t>travel history</t>
  </si>
  <si>
    <t>GENEPIO:0001416</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</si>
  <si>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</si>
  <si>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</si>
  <si>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</si>
  <si>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exposure event</t>
  </si>
  <si>
    <t>GENEPIO:0001417</t>
  </si>
  <si>
    <t>Event leading to exposure.</t>
  </si>
  <si>
    <t>If known, select the exposure event from the pick list.</t>
  </si>
  <si>
    <t>exposure contact level</t>
  </si>
  <si>
    <t>GENEPIO:0001418</t>
  </si>
  <si>
    <t>The exposure transmission contact type.</t>
  </si>
  <si>
    <t>Select direct or indirect exposure from the pick list.</t>
  </si>
  <si>
    <t>host role</t>
  </si>
  <si>
    <t>GENEPIO:0001419</t>
  </si>
  <si>
    <t>The role of the host in relation to the exposure setting.</t>
  </si>
  <si>
    <t>Select the host's personal role(s) from the pick list provided in the template. If the desired term is missing, contact the curation team.</t>
  </si>
  <si>
    <t>exposure setting</t>
  </si>
  <si>
    <t>GENEPIO:0001428</t>
  </si>
  <si>
    <t>The setting leading to exposure.</t>
  </si>
  <si>
    <t>Select the host exposure setting(s) from the pick list provided in the template. If a desired term is missing, contact the curation team.</t>
  </si>
  <si>
    <t>exposure details</t>
  </si>
  <si>
    <t>GENEPIO:0001431</t>
  </si>
  <si>
    <t>Additional host exposure information.</t>
  </si>
  <si>
    <t>Free text description of the exposure.</t>
  </si>
  <si>
    <t>Host role - Other: Bus Driver</t>
  </si>
  <si>
    <t>Host reinfection information</t>
  </si>
  <si>
    <t>GENEPIO:0001434</t>
  </si>
  <si>
    <t>prior SARS-CoV-2 infection</t>
  </si>
  <si>
    <t>GENEPIO:0001435</t>
  </si>
  <si>
    <t>Whether there was prior SARS-CoV-2 infection.</t>
  </si>
  <si>
    <t>If known, provide infromation about whether the individual had a previous SARS-CoV-2 infection. Select a value from the pick list.</t>
  </si>
  <si>
    <t>prior SARS-CoV-2 infection isolate</t>
  </si>
  <si>
    <t>GENEPIO:0001436</t>
  </si>
  <si>
    <t>The identifier of the isolate found in the prior SARS-CoV-2 infection.</t>
  </si>
  <si>
    <t>Provide the isolate name of the most recent prior infection. Structure the "isolate" name to be ICTV/INSDC compliant in the following format: "SARS-CoV-2/host/country/sampleID/date".</t>
  </si>
  <si>
    <t>prior SARS-CoV-2 infection date</t>
  </si>
  <si>
    <t>GENEPIO:0001437</t>
  </si>
  <si>
    <t>The date of diagnosis of the prior SARS-CoV-2 infection.</t>
  </si>
  <si>
    <t>Provide the date that the most recent prior infection was diagnosed. Provide the prior SARS-CoV-2 infection date in ISO 8601 standard format "YYYY-MM-DD".</t>
  </si>
  <si>
    <t>prior SARS-CoV-2 antiviral treatment</t>
  </si>
  <si>
    <t>GENEPIO:0001438</t>
  </si>
  <si>
    <t>Whether there was prior SARS-CoV-2 treatment with an antiviral agent.</t>
  </si>
  <si>
    <t>If known, provide infromation about whether the individual had a previous SARS-CoV-2 antiviral treatment. Select a value from the pick list.</t>
  </si>
  <si>
    <t>prior SARS-CoV-2 antiviral treatment agent</t>
  </si>
  <si>
    <t>GENEPIO:0001439</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</si>
  <si>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</si>
  <si>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</si>
  <si>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Remdesivir</t>
  </si>
  <si>
    <t>prior SARS-CoV-2 antiviral treatment date</t>
  </si>
  <si>
    <t>GENEPIO:0001440</t>
  </si>
  <si>
    <t>The date treatment was first administered during the prior SARS-CoV-2 infection.</t>
  </si>
  <si>
    <t>Provide the date that the antiviral treatment agent was first administered during the most recenrt prior infection. Provide the prior SARS-CoV-2 treatment date in ISO 8601 standard format "YYYY-MM-DD".</t>
  </si>
  <si>
    <t>Sequencing</t>
  </si>
  <si>
    <t>GENEPIO:0001441</t>
  </si>
  <si>
    <t>purpose of sequencing</t>
  </si>
  <si>
    <t>GENEPIO:0001445</t>
  </si>
  <si>
    <t>The reason that the sample was sequenced.</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</si>
  <si>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</si>
  <si>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purpose of sequencing details</t>
  </si>
  <si>
    <t>GENEPIO:0001446</t>
  </si>
  <si>
    <t>The description of why the sample was sequenced providing specific details.</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</si>
  <si>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</si>
  <si>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sequencing date</t>
  </si>
  <si>
    <t>GENEPIO:0001447</t>
  </si>
  <si>
    <t>The date the sample was sequenced.</t>
  </si>
  <si>
    <t>Provide the sequencing date in ISO 8601 standard format "YYYY-MM-DD".</t>
  </si>
  <si>
    <t>library ID</t>
  </si>
  <si>
    <t>GENEPIO:0001448</t>
  </si>
  <si>
    <t>The user-specified identifier for the library prepared for sequencing.</t>
  </si>
  <si>
    <t>The library name should be unique, and can be an autogenerated ID from your LIMS, or modification of the isolate ID.</t>
  </si>
  <si>
    <t>XYZ_123345</t>
  </si>
  <si>
    <t>amplicon size</t>
  </si>
  <si>
    <t>GENEPIO:0001449</t>
  </si>
  <si>
    <t>The length of the amplicon generated by PCR amplification.</t>
  </si>
  <si>
    <t>Provide the amplicon size, including the units.</t>
  </si>
  <si>
    <t>300bp</t>
  </si>
  <si>
    <t>library preparation kit</t>
  </si>
  <si>
    <t>GENEPIO:0001450</t>
  </si>
  <si>
    <t>The name of the DNA library preparation kit used to generate the library being sequenced.</t>
  </si>
  <si>
    <t>Provide the name of the library preparation kit used.</t>
  </si>
  <si>
    <t>Nextera XT</t>
  </si>
  <si>
    <t>flow cell barcode</t>
  </si>
  <si>
    <t>GENEPIO:0001451</t>
  </si>
  <si>
    <t>The barcode of the flow cell used for sequencing.</t>
  </si>
  <si>
    <t>Provide the barcode of the flow cell used for sequencing the sample.</t>
  </si>
  <si>
    <t>FAB06069</t>
  </si>
  <si>
    <t>sequencing instrument</t>
  </si>
  <si>
    <t>GENEPIO:0001452</t>
  </si>
  <si>
    <t>The model of the sequencing instrument used.</t>
  </si>
  <si>
    <t>Select the sequencing instrument from the pick list.</t>
  </si>
  <si>
    <t>sequencing protocol name</t>
  </si>
  <si>
    <t>GENEPIO:0001453</t>
  </si>
  <si>
    <t>The name and version number of the sequencing protocol used.</t>
  </si>
  <si>
    <t>Provide the name and version of the sequencing protocol.</t>
  </si>
  <si>
    <t>1D_DNA_MinION, ARTIC Network Protocol V3</t>
  </si>
  <si>
    <t>sequencing protocol</t>
  </si>
  <si>
    <t>GENEPIO:0001454</t>
  </si>
  <si>
    <t>The protocol used to generate the sequence.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</si>
  <si>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</si>
  <si>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Genomes were generated through amplicon sequencing of 1200 bp amplicons with Freed schema primers. Libraries were created using Illumina DNA Prep kits, and sequence data was produced using Miseq Micro v2 (500 cycles) sequencing kits.</t>
  </si>
  <si>
    <t>sequencing kit number</t>
  </si>
  <si>
    <t>GENEPIO:0001455</t>
  </si>
  <si>
    <t>The manufacturer's kit number.</t>
  </si>
  <si>
    <t>Alphanumeric value.</t>
  </si>
  <si>
    <t>AB456XYZ789</t>
  </si>
  <si>
    <t>amplicon pcr primer scheme</t>
  </si>
  <si>
    <t>GENEPIO:0001456</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</si>
  <si>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</si>
  <si>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</si>
  <si>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</si>
  <si>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Bioinformatics and QC metrics</t>
  </si>
  <si>
    <t>GENEPIO:0001457</t>
  </si>
  <si>
    <t>raw sequence data processing method</t>
  </si>
  <si>
    <t>GENEPIO:0001458</t>
  </si>
  <si>
    <t>The method used for raw data processing such as removing barcodes, adapter trimming, filtering etc.</t>
  </si>
  <si>
    <t>Provide the name and version numbers of the software used to process the raw data.</t>
  </si>
  <si>
    <t>Porechop 0.2.3</t>
  </si>
  <si>
    <t>dehosting method</t>
  </si>
  <si>
    <t>GENEPIO:0001459</t>
  </si>
  <si>
    <t>The method used to remove host reads from the pathogen sequence.</t>
  </si>
  <si>
    <t>Provide the name and version number of the software used to remove host reads.</t>
  </si>
  <si>
    <t>Nanostripper 1.2.3</t>
  </si>
  <si>
    <t>consensus sequence name</t>
  </si>
  <si>
    <t>GENEPIO:0001460</t>
  </si>
  <si>
    <t>The name of the consensus sequence.</t>
  </si>
  <si>
    <t>Provide the name and version number of the consensus sequence.</t>
  </si>
  <si>
    <t>ncov123assembly3</t>
  </si>
  <si>
    <t>consensus sequence filename</t>
  </si>
  <si>
    <t>GENEPIO:0001461</t>
  </si>
  <si>
    <t>The name of the consensus sequence file.</t>
  </si>
  <si>
    <t>Provide the name and version number of the consensus sequence FASTA file.</t>
  </si>
  <si>
    <t>ncov123assembly.fasta</t>
  </si>
  <si>
    <t>consensus sequence filepath</t>
  </si>
  <si>
    <t>GENEPIO:0001462</t>
  </si>
  <si>
    <t>The filepath of the consensus sequence file.</t>
  </si>
  <si>
    <t>Provide the filepath of the consensus sequence FASTA file.</t>
  </si>
  <si>
    <t>/User/Documents/RespLab/Data/ncov123assembly.fasta</t>
  </si>
  <si>
    <t>consensus sequence software name</t>
  </si>
  <si>
    <t>GENEPIO:0001463</t>
  </si>
  <si>
    <t>The name of software used to generate the consensus sequence.</t>
  </si>
  <si>
    <t>Provide the name of the software used to generate the consensus sequence.</t>
  </si>
  <si>
    <t>Ivar</t>
  </si>
  <si>
    <t>consensus sequence software version</t>
  </si>
  <si>
    <t>GENEPIO:0001469</t>
  </si>
  <si>
    <t>The version of the software used to generate the consensus sequence.</t>
  </si>
  <si>
    <t>Provide the version of the software used to generate the consensus sequence.</t>
  </si>
  <si>
    <t>breadth of coverage value</t>
  </si>
  <si>
    <t>GENEPIO:0001472</t>
  </si>
  <si>
    <t>The percentage of the reference genome covered by the sequenced data, to a prescribed depth.</t>
  </si>
  <si>
    <t>Provide value as a percent.</t>
  </si>
  <si>
    <t>depth of coverage value</t>
  </si>
  <si>
    <t>GENEPIO:0001474</t>
  </si>
  <si>
    <t>The average number of reads representing a given nucleotide in the reconstructed sequence.</t>
  </si>
  <si>
    <t>Provide value as a fold of coverage.</t>
  </si>
  <si>
    <t>400x</t>
  </si>
  <si>
    <t>depth of coverage threshold</t>
  </si>
  <si>
    <t>GENEPIO:0001475</t>
  </si>
  <si>
    <t>The threshold used as a cut-off for the depth of coverage.</t>
  </si>
  <si>
    <t>Provide the threshold fold coverage.</t>
  </si>
  <si>
    <t>100x</t>
  </si>
  <si>
    <t>r1 fastq filename</t>
  </si>
  <si>
    <t>GENEPIO:0001476</t>
  </si>
  <si>
    <t>The user-specified filename of the r1 FASTQ file.</t>
  </si>
  <si>
    <t>Provide the r1 FASTQ filename.</t>
  </si>
  <si>
    <t>ABC123_S1_L001_R1_001.fastq.gz</t>
  </si>
  <si>
    <t>r2 fastq filename</t>
  </si>
  <si>
    <t>GENEPIO:0001477</t>
  </si>
  <si>
    <t>The user-specified filename of the r2 FASTQ file.</t>
  </si>
  <si>
    <t>Provide the r2 FASTQ filename.</t>
  </si>
  <si>
    <t>ABC123_S1_L001_R2_001.fastq.gz</t>
  </si>
  <si>
    <t>r1 fastq filepath</t>
  </si>
  <si>
    <t>GENEPIO:0001478</t>
  </si>
  <si>
    <t>The filepath of the r1 FASTQ file.</t>
  </si>
  <si>
    <t>Provide the filepath of the r1 FASTQ file.</t>
  </si>
  <si>
    <t>/User/Documents/RespLab/Data/ABC123_S1_L001_R1_001.fastq.gz</t>
  </si>
  <si>
    <t>r2 fastq filepath</t>
  </si>
  <si>
    <t>GENEPIO:0001479</t>
  </si>
  <si>
    <t>The filepath of the r2 FASTQ file.</t>
  </si>
  <si>
    <t>Provide the filepath of the r2 FASTQ file.</t>
  </si>
  <si>
    <t>/User/Documents/RespLab/Data/ABC123_S1_L001_R2_001.fastq.gz</t>
  </si>
  <si>
    <t>fast5 filename</t>
  </si>
  <si>
    <t>GENEPIO:0001480</t>
  </si>
  <si>
    <t>The user-specified filename of the FAST5 file.</t>
  </si>
  <si>
    <t>Provide the FAST5 filename.</t>
  </si>
  <si>
    <t>batch1a_sequences.fast5</t>
  </si>
  <si>
    <t>fast5 filepath</t>
  </si>
  <si>
    <t>GENEPIO:0001481</t>
  </si>
  <si>
    <t>The filepath of the FAST5 file.</t>
  </si>
  <si>
    <t>Provide the filepath of the FAST5 file.</t>
  </si>
  <si>
    <t>/User/Documents/RespLab/Data/batch1a_sequences.fast5</t>
  </si>
  <si>
    <t>number of base pairs sequenced</t>
  </si>
  <si>
    <t>GENEPIO:0001482</t>
  </si>
  <si>
    <t>The number of total base pairs generated by the sequencing process.</t>
  </si>
  <si>
    <t>Provide a numerical value (no need to include units).</t>
  </si>
  <si>
    <t>consensus genome length</t>
  </si>
  <si>
    <t>GENEPIO:0001483</t>
  </si>
  <si>
    <t>Size of the assembled genome described as the number of base pairs.</t>
  </si>
  <si>
    <t>Ns per 100 kbp</t>
  </si>
  <si>
    <t>GENEPIO:0001484</t>
  </si>
  <si>
    <t>The number of N symbols present in the consensus fasta sequence, per 100kbp of sequence.</t>
  </si>
  <si>
    <t>reference genome accession</t>
  </si>
  <si>
    <t>GENEPIO:0001485</t>
  </si>
  <si>
    <t>A persistent, unique identifier of a genome database entry.</t>
  </si>
  <si>
    <t>Provide the accession number of the reference genome.</t>
  </si>
  <si>
    <t>NC_045512.2</t>
  </si>
  <si>
    <t>bioinformatics protocol</t>
  </si>
  <si>
    <t>GENEPIO:0001489</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</si>
  <si>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</si>
  <si>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</si>
  <si>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</si>
  <si>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Lineage and Variant information</t>
  </si>
  <si>
    <t>GENEPIO:0001498</t>
  </si>
  <si>
    <t>lineage/clade name</t>
  </si>
  <si>
    <t>GENEPIO:0001500</t>
  </si>
  <si>
    <t>The name of the lineage or clade.</t>
  </si>
  <si>
    <t>Provide the Pangolin or Nextstrain lineage/clade name.</t>
  </si>
  <si>
    <t>B.1.1.7</t>
  </si>
  <si>
    <t>lineage/clade analysis software name</t>
  </si>
  <si>
    <t>GENEPIO:0001501</t>
  </si>
  <si>
    <t>The name of the software used to determine the lineage/clade.</t>
  </si>
  <si>
    <t>Provide the name of the software used to determine the lineage/clade.</t>
  </si>
  <si>
    <t>Pangolin</t>
  </si>
  <si>
    <t>lineage/clade analysis software version</t>
  </si>
  <si>
    <t>GENEPIO:0001502</t>
  </si>
  <si>
    <t>The version of the software used to determine the lineage/clade.</t>
  </si>
  <si>
    <t>Provide the version of the software used ot determine the lineage/clade.</t>
  </si>
  <si>
    <t>2.1.10</t>
  </si>
  <si>
    <t>variant designation</t>
  </si>
  <si>
    <t>GENEPIO:0001503</t>
  </si>
  <si>
    <t>The variant classification of the lineage/clade i.e. variant, variant of concern.</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</si>
  <si>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</si>
  <si>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evidence</t>
  </si>
  <si>
    <t>GENEPIO:0001504</t>
  </si>
  <si>
    <t>The evidence used to make the variant determination.</t>
  </si>
  <si>
    <t>Select whether the sample was screened using RT-qPCR or by sequencing from the pick list.</t>
  </si>
  <si>
    <t>RT-qPCR</t>
  </si>
  <si>
    <t>variant evidence details</t>
  </si>
  <si>
    <t>GENEPIO:0001505</t>
  </si>
  <si>
    <t>Details about the evidence used to make the variant determination.</t>
  </si>
  <si>
    <t>Provide the assay and list the set of lineage-defining mutations used to make the variant determination. If there are mutations of interest/concern observed in addition to lineage-defining mutations, describe those here.</t>
  </si>
  <si>
    <t>Lineage-defining mutations: ORF1ab (K1655N), Spike (K417N, E484K, N501Y, D614G, A701V), N (T205I), E (P71L).</t>
  </si>
  <si>
    <t>Pathogen diagnostic testing</t>
  </si>
  <si>
    <t>GENEPIO:0001506</t>
  </si>
  <si>
    <t>gene name 1</t>
  </si>
  <si>
    <t>GENEPIO:0001507</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</si>
  <si>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</si>
  <si>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</si>
  <si>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diagnostic pcr protocol 1</t>
  </si>
  <si>
    <t>GENEPIO:0001508</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</si>
  <si>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</si>
  <si>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</si>
  <si>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</si>
  <si>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diagnostic pcr Ct value 1</t>
  </si>
  <si>
    <t>GENEPIO:0001509</t>
  </si>
  <si>
    <t>The cycle threshold (Ct) value result from a diagnostic SARS-CoV-2 RT-PCR test.</t>
  </si>
  <si>
    <t>Provide the cycle threshold (Ct) value of the sample from the diagnostic RT-PCR test.</t>
  </si>
  <si>
    <t>gene name 2</t>
  </si>
  <si>
    <t>GENEPIO:0001510</t>
  </si>
  <si>
    <t>diagnostic pcr protocol 2</t>
  </si>
  <si>
    <t>GENEPIO:0001511</t>
  </si>
  <si>
    <t>The name and version number of the protocol used for carrying out a second diagnostic PCR test. This information can be compared to sequence data for evaluation of performance and quality control.</t>
  </si>
  <si>
    <t>PCRRdRpGene 3.0</t>
  </si>
  <si>
    <t>diagnostic pcr Ct value 2</t>
  </si>
  <si>
    <t>GENEPIO:0001512</t>
  </si>
  <si>
    <t>Provide the cycle threshold (Ct) value of the sample from the second diagnostic RT-PCR test.</t>
  </si>
  <si>
    <t>gene name 3</t>
  </si>
  <si>
    <t>GENEPIO:0001513</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</si>
  <si>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</si>
  <si>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</si>
  <si>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protocol 3</t>
  </si>
  <si>
    <t>GENEPIO:0001514</t>
  </si>
  <si>
    <t>RdRpGenePCRTest 3</t>
  </si>
  <si>
    <t>diagnostic pcr Ct value 3</t>
  </si>
  <si>
    <t>GENEPIO:0001515</t>
  </si>
  <si>
    <t>The Ct value result from a diagnostic SARS-CoV-2 RT-PCR test.</t>
  </si>
  <si>
    <t>Provide the CT value of the sample from the second diagnostic RT-PCR test.</t>
  </si>
  <si>
    <t>Contributor Acknowledgement</t>
  </si>
  <si>
    <t>GENEPIO:0001516</t>
  </si>
  <si>
    <t>authors</t>
  </si>
  <si>
    <t>GENEPIO:0001517</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</si>
  <si>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</si>
  <si>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</si>
  <si>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</si>
  <si>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Term</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</si>
  <si>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</si>
  <si>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r>
      <rPr>
        <sz val="10"/>
        <color rgb="FF000000"/>
        <rFont val="Arial, sans-serif"/>
      </rPr>
      <t>Umbrella project access identifier for SARS-CoV-2 genomic data and descriptive metadata from primary specimens and cultured isolates collected by Canadian Public Health Laboratories and partners during the COVID-19 outbreak [</t>
    </r>
    <r>
      <rPr>
        <u/>
        <sz val="10"/>
        <color rgb="FF1155CC"/>
        <rFont val="Arial, sans-serif"/>
      </rPr>
      <t>https://www.ncbi.nlm.nih.gov/bioproject/?term=PRJNA623807</t>
    </r>
    <r>
      <rPr>
        <sz val="10"/>
        <color rgb="FF000000"/>
        <rFont val="Arial, sans-serif"/>
      </rPr>
      <t>].</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</si>
  <si>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</si>
  <si>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</si>
  <si>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</si>
  <si>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</si>
  <si>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</si>
  <si>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</si>
  <si>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</si>
  <si>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</si>
  <si>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</si>
  <si>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</si>
  <si>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</si>
  <si>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</si>
  <si>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</si>
  <si>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</si>
  <si>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</si>
  <si>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</si>
  <si>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Blood</t>
  </si>
  <si>
    <t>UBERON:0000178</t>
  </si>
  <si>
    <t>A fluid that is composed of blood plasma and erythrocytes.</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</si>
  <si>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</si>
  <si>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</si>
  <si>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</si>
  <si>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</si>
  <si>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</si>
  <si>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</si>
  <si>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(pericardial)</t>
  </si>
  <si>
    <t>UBERON:0002409</t>
  </si>
  <si>
    <t>Transudate contained in the pericardial cavity.</t>
  </si>
  <si>
    <t xml:space="preserve">      Fluid (pleural)</t>
  </si>
  <si>
    <t>UBERON:0001087</t>
  </si>
  <si>
    <t>Transudate contained in the pleural cavity.</t>
  </si>
  <si>
    <t xml:space="preserve">      Fluid (vaginal)</t>
  </si>
  <si>
    <t>UBERON:0036243</t>
  </si>
  <si>
    <t>Fluid that lines the vaginal walls that consists of multiple secretions that collect in the vagina from different glands.</t>
  </si>
  <si>
    <t xml:space="preserve">      Fluid (amniotic)</t>
  </si>
  <si>
    <t>UBERON:0000173</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</si>
  <si>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</si>
  <si>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 xml:space="preserve">      Saliva</t>
  </si>
  <si>
    <t>UBERON:0001836</t>
  </si>
  <si>
    <t>A fluid produced in the oral cavity by salivary glands, typically used in predigestion, but also in other functions.</t>
  </si>
  <si>
    <t>Tissue</t>
  </si>
  <si>
    <t>UBERON:0000479</t>
  </si>
  <si>
    <t>Multicellular anatomical structure that consists of many cells of one or a few types, arranged in an extracellular matrix such that their long-range organisation is at least partly a repetition of their short-range organisation.</t>
  </si>
  <si>
    <t>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</si>
  <si>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</si>
  <si>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</si>
  <si>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Buccal mucosa</t>
  </si>
  <si>
    <t>UBERON:0006956</t>
  </si>
  <si>
    <t>The inner lining of the cheeks and lips.</t>
  </si>
  <si>
    <t>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</si>
  <si>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</si>
  <si>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</si>
  <si>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Eye</t>
  </si>
  <si>
    <t>UBERON:0000970</t>
  </si>
  <si>
    <t>An organ that detects light.</t>
  </si>
  <si>
    <t>Intestine</t>
  </si>
  <si>
    <t>UBERON:0000160</t>
  </si>
  <si>
    <t>Segment of the alimentary canal extending from the stomach to the anus and, in humans and other mammals, consists of two segments, the small intestine and the large intestine.</t>
  </si>
  <si>
    <t>Lower respiratory tract</t>
  </si>
  <si>
    <t>UBERON:0001558</t>
  </si>
  <si>
    <t>The segment of the respiratory tract that starts proximally with the trachea and includes all distal structures including the lungs.</t>
  </si>
  <si>
    <t xml:space="preserve">      Bronchus</t>
  </si>
  <si>
    <t>UBERON:0002185</t>
  </si>
  <si>
    <t>The upper conducting airways of the lung; these airways arise from the terminus of the trachea.</t>
  </si>
  <si>
    <t xml:space="preserve">      Lung</t>
  </si>
  <si>
    <t>UBERON:0002048</t>
  </si>
  <si>
    <t>Respiration organ that develops as an outpocketing of the esophagus.</t>
  </si>
  <si>
    <t xml:space="preserve">            Bronchiole</t>
  </si>
  <si>
    <t>UBERON:0002186</t>
  </si>
  <si>
    <t>The conducting airway of the lungs found terminal to the bronchi; these structures contain neither cartilage nor mucous-secreting glands; the epithelium of the bronchioles becomes thinner with each branching.</t>
  </si>
  <si>
    <t xml:space="preserve">            Alveolar sac</t>
  </si>
  <si>
    <t>UBERON:0002169</t>
  </si>
  <si>
    <t>The small terminal dilation of the alveolar ducts around which the alveoli form pocket-like clusters.</t>
  </si>
  <si>
    <t xml:space="preserve">      Pleural sac</t>
  </si>
  <si>
    <t>UBERON:0009778</t>
  </si>
  <si>
    <t>A serous sac that has the pleura and the pleural cavity as parts.</t>
  </si>
  <si>
    <t xml:space="preserve">            Pleural cavity</t>
  </si>
  <si>
    <t>UBERON:0002402</t>
  </si>
  <si>
    <t>The fluid-filled cavity that lies between the visceral and parietal pleurae.</t>
  </si>
  <si>
    <t xml:space="preserve">      Trachea</t>
  </si>
  <si>
    <t>UBERON:0003126</t>
  </si>
  <si>
    <t>The trachea is the portion of the airway that attaches to the bronchi as it branches.</t>
  </si>
  <si>
    <t>Rectum</t>
  </si>
  <si>
    <t>UBERON:0001052</t>
  </si>
  <si>
    <t>The terminal portion of the intestinal tube, terminating with the anus.</t>
  </si>
  <si>
    <t>Skin</t>
  </si>
  <si>
    <t>UBERON:0001003</t>
  </si>
  <si>
    <t>The outer epithelial layer of the skin that is superficial to the dermis.</t>
  </si>
  <si>
    <t>Stomach</t>
  </si>
  <si>
    <t>UBERON:0000945</t>
  </si>
  <si>
    <t>An expanded region of the vertebrate alimentary tract that serves as a food storage compartment and digestive organ. A stomach is lined, in whole or in part by a glandular epithelium.</t>
  </si>
  <si>
    <t>Upper respiratory tract</t>
  </si>
  <si>
    <t>UBERON:0001557</t>
  </si>
  <si>
    <t>The segment of the respiratory tract that starts proximally with the nose and ends distally with the cricoid cartilage, before continuing to the trachea.</t>
  </si>
  <si>
    <t xml:space="preserve">      Anterior Nares</t>
  </si>
  <si>
    <t>UBERON:2001427</t>
  </si>
  <si>
    <t>Anterior nares are the external (or "proper") portion of the nose.</t>
  </si>
  <si>
    <t xml:space="preserve">      Esophagus</t>
  </si>
  <si>
    <t>UBERON:0001043</t>
  </si>
  <si>
    <t>Tube that connects the pharynx to the stomach. In mammals, the oesophagus connects the buccal cavity with the stomach.</t>
  </si>
  <si>
    <t xml:space="preserve">      Ethmoid sinus</t>
  </si>
  <si>
    <t>UBERON:0002453</t>
  </si>
  <si>
    <t>The evaginations of the mucous membrane of the nasal cavity into the ethmoidal bony labyrinth, forming multiple small paranasal sinuses.</t>
  </si>
  <si>
    <t xml:space="preserve">      Nasal Cavity</t>
  </si>
  <si>
    <t>UBERON:0001707</t>
  </si>
  <si>
    <t>An anatomical cavity that is part of the olfactory apparatus. This includes the space bounded anteriorly by the nares and posteriorly by the choanae, when these structures are present.</t>
  </si>
  <si>
    <t xml:space="preserve">            Middle Nasal Turbinate</t>
  </si>
  <si>
    <t>UBERON:0005921</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</si>
  <si>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</si>
  <si>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 xml:space="preserve">            Inferior Nasal Turbinate</t>
  </si>
  <si>
    <t>UBERON:0005922</t>
  </si>
  <si>
    <t>A turbinal located on the maxilla bone.</t>
  </si>
  <si>
    <t>Pharynx (throat)</t>
  </si>
  <si>
    <t>UBERON:0000341</t>
  </si>
  <si>
    <t>The anterior part of the neck, in front of the vertebral column.</t>
  </si>
  <si>
    <t xml:space="preserve">      Nasopharynx (NP)</t>
  </si>
  <si>
    <t>UBERON:0001728</t>
  </si>
  <si>
    <t>The section of the pharynx that lies above the soft palate.</t>
  </si>
  <si>
    <t xml:space="preserve">      Oropharynx (OP)</t>
  </si>
  <si>
    <t>UBERON:0001729</t>
  </si>
  <si>
    <t>The portion of the pharynx that lies between the soft palate and the upper edge of the epiglottis.</t>
  </si>
  <si>
    <t>RNA (total)</t>
  </si>
  <si>
    <t>OBI:0000895</t>
  </si>
  <si>
    <t>A RNA extract that is the output of an extraction process in which total celluar and organelle RNA molecules are isolated from a specimen.</t>
  </si>
  <si>
    <t>RNA (poly-A)</t>
  </si>
  <si>
    <t>OBI:0000869</t>
  </si>
  <si>
    <t>A RNA extract that is the output of an extraction process in which RNA molecules with poly A tail at its 3' end are purified.</t>
  </si>
  <si>
    <t>RNA (ribo-depleted)</t>
  </si>
  <si>
    <t>OBI:0002627</t>
  </si>
  <si>
    <t>An extract of RNA which is produced through rRNA (ribosomal RNA) depletion (the removal of highly abundant rRNA species).</t>
  </si>
  <si>
    <t>mRNA (messenger RNA)</t>
  </si>
  <si>
    <t>GENEPIO:0100104</t>
  </si>
  <si>
    <t>An extract which is the output of an extraction process in which messenger RNA molecules are isolated from a specimen.</t>
  </si>
  <si>
    <t>mRNA (cDNA)</t>
  </si>
  <si>
    <t>OBI:0002754</t>
  </si>
  <si>
    <t>A collection of DNA molecules with sequences complementary to a specified set of mRNA molecules and commonly developed by enzymatic reverse transcription.</t>
  </si>
  <si>
    <t>Breast Milk</t>
  </si>
  <si>
    <t>UBERON:0001913</t>
  </si>
  <si>
    <t>An emulsion of fat globules within a fluid that is secreted by the mammary gland during lactation.</t>
  </si>
  <si>
    <t>Feces</t>
  </si>
  <si>
    <t>UBERON:0001988</t>
  </si>
  <si>
    <t>Portion of semisolid bodily waste discharged through the anus.</t>
  </si>
  <si>
    <t>Fluid (seminal)</t>
  </si>
  <si>
    <t>UBERON:0006530</t>
  </si>
  <si>
    <t>A substance formed from the secretion of one or more glands of the male genital tract in which sperm cells are suspended.</t>
  </si>
  <si>
    <t>Mucus</t>
  </si>
  <si>
    <t>UBERON:0000912</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</si>
  <si>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</si>
  <si>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 xml:space="preserve">      Sputum</t>
  </si>
  <si>
    <t>UBERON:0007311</t>
  </si>
  <si>
    <t>Matter ejected from the lungs, bronchi, and trachea, through the mouth.</t>
  </si>
  <si>
    <t>Sweat</t>
  </si>
  <si>
    <t>UBERON:0001089</t>
  </si>
  <si>
    <t>Secretion produced by a sweat gland.</t>
  </si>
  <si>
    <t>Tear</t>
  </si>
  <si>
    <t>UBERON:0001827</t>
  </si>
  <si>
    <t>Aqueous substance secreted by the lacrimal gland.</t>
  </si>
  <si>
    <t>Urine</t>
  </si>
  <si>
    <t>UBERON:0001088</t>
  </si>
  <si>
    <t>Excretion that is the output of a kidney.</t>
  </si>
  <si>
    <t>GENEPIO:0100410</t>
  </si>
  <si>
    <t>A diagnostic border test which is to be taken at home and on the day of arrival.</t>
  </si>
  <si>
    <r>
      <rPr>
        <sz val="10"/>
        <color rgb="FF000000"/>
        <rFont val="Arial, sans-serif"/>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u/>
        <sz val="10"/>
        <color rgb="FF1155CC"/>
        <rFont val="Arial, sans-serif"/>
      </rPr>
      <t>https://switchhealth.ca/manuals/Switch-Health_Instructions_English.pdf</t>
    </r>
    <r>
      <rPr>
        <sz val="10"/>
        <color rgb="FF000000"/>
        <rFont val="Arial, sans-serif"/>
      </rPr>
      <t>]</t>
    </r>
  </si>
  <si>
    <t>day 8</t>
  </si>
  <si>
    <t>GENEPIO:0100411</t>
  </si>
  <si>
    <t>A diagnostic border test which is to be taken at home and on the 8th day since arrival.</t>
  </si>
  <si>
    <r>
      <rPr>
        <sz val="10"/>
        <color rgb="FF000000"/>
        <rFont val="Arial, sans-serif"/>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u/>
        <sz val="10"/>
        <color rgb="FF1155CC"/>
        <rFont val="Arial, sans-serif"/>
      </rPr>
      <t>https://switchhealth.ca/manuals/Switch-Health_Instructions_English.pdf</t>
    </r>
    <r>
      <rPr>
        <sz val="10"/>
        <color rgb="FF000000"/>
        <rFont val="Arial, sans-serif"/>
      </rPr>
      <t>]</t>
    </r>
  </si>
  <si>
    <t>day 10</t>
  </si>
  <si>
    <t>GENEPIO:0100412</t>
  </si>
  <si>
    <t>A diagnostic border test which is to be taken at home and on the 10th day since arrival.</t>
  </si>
  <si>
    <r>
      <rPr>
        <sz val="10"/>
        <color rgb="FF000000"/>
        <rFont val="Arial, sans-serif"/>
      </rPr>
      <t>Switch Health screens for the presence of the novel coronavirus SARS-CoV-2. SARS-CoV-2 causes the disease COVID-19: an acute, sometimes severe, respiratory illness. These tests are intended to identify infected individuals without symptoms, or prior to the development of symptoms, to prevent the spread of COVID-19. These tests are best suited for individuals who are required to travel for work, require workplace screening, or desire regular screening to protect those around them. [</t>
    </r>
    <r>
      <rPr>
        <u/>
        <sz val="10"/>
        <color rgb="FF1155CC"/>
        <rFont val="Arial, sans-serif"/>
      </rPr>
      <t>https://switchhealth.ca/manuals/Switch-Health_Instructions_English.pdf</t>
    </r>
    <r>
      <rPr>
        <sz val="10"/>
        <color rgb="FF000000"/>
        <rFont val="Arial, sans-serif"/>
      </rPr>
      <t>]</t>
    </r>
  </si>
  <si>
    <t>Air filter</t>
  </si>
  <si>
    <t>ENVO:00003968</t>
  </si>
  <si>
    <t>An air filter is a device that removes some substance from air.</t>
  </si>
  <si>
    <t>Blood Collection Tube</t>
  </si>
  <si>
    <t>OBI:0002859</t>
  </si>
  <si>
    <t>A specimen collection tube which is designed for the collection of whole blood. See also: https://en.wikipedia.org/wiki/Blood_culture#Collection</t>
  </si>
  <si>
    <t>Bronchoscope</t>
  </si>
  <si>
    <t>OBI:0002826</t>
  </si>
  <si>
    <t>A device which is a thin, tube-like instrument which includes a light and a lens used to examine a lung.</t>
  </si>
  <si>
    <t>Collection Container</t>
  </si>
  <si>
    <t>OBI:0002088</t>
  </si>
  <si>
    <t>A container with the function of containing a specimen.</t>
  </si>
  <si>
    <t>Collection Cup</t>
  </si>
  <si>
    <t>GENEPIO:0100026</t>
  </si>
  <si>
    <t>A device which is used to collect liquid samples.</t>
  </si>
  <si>
    <t>Fibrobronchoscope Brush</t>
  </si>
  <si>
    <t>OBI:0002825</t>
  </si>
  <si>
    <t>A protected specimen brush which is used during a fibrobronchoscope biopsy to collect a sample.</t>
  </si>
  <si>
    <t>Filter</t>
  </si>
  <si>
    <t>GENEPIO:0100103</t>
  </si>
  <si>
    <t>A manufactured product which separates solids from fluids by adding a medium through which only a fluid can pass.</t>
  </si>
  <si>
    <t>Fine Needle</t>
  </si>
  <si>
    <t>OBI:0002827</t>
  </si>
  <si>
    <t>A needle which is hollow and thin.</t>
  </si>
  <si>
    <t>Microcapillary tube</t>
  </si>
  <si>
    <t>OBI:0002858</t>
  </si>
  <si>
    <t>A specimen collection tube with a very narrow diameter designed to hold a liquid by capillary action.</t>
  </si>
  <si>
    <t>Micropipette</t>
  </si>
  <si>
    <t>OBI:0001128</t>
  </si>
  <si>
    <t>A microinjection device that is used to measure very small volumes of liquids.</t>
  </si>
  <si>
    <t>Needle</t>
  </si>
  <si>
    <t>OBI:0000436</t>
  </si>
  <si>
    <t>A needle is a sharp, hollow device used to penetrate tissue or soft material. When attached to a syringe. it allows delivery of a specific volume of liquid or gaseous mixture.</t>
  </si>
  <si>
    <t>Serum Collection Tube</t>
  </si>
  <si>
    <t>OBI:0002860</t>
  </si>
  <si>
    <t>A specimen collection tube which is designed for collecting whole blood and enabling the separation of serum.</t>
  </si>
  <si>
    <t>Sputum Collection Tube</t>
  </si>
  <si>
    <t>OBI:0002861</t>
  </si>
  <si>
    <t>A specimen collection tube which is designed for collecting sputum.</t>
  </si>
  <si>
    <t>Suction Catheter</t>
  </si>
  <si>
    <t>OBI:0002831</t>
  </si>
  <si>
    <t>A catheter which is used to remove mucus and other secretions from the body.</t>
  </si>
  <si>
    <t>Swab</t>
  </si>
  <si>
    <t>GENEPIO:0100027</t>
  </si>
  <si>
    <t>A device which is a soft, absorbent material mounted on one or both ends of a stick.</t>
  </si>
  <si>
    <t>Urine Collection Tube</t>
  </si>
  <si>
    <t>OBI:0002862</t>
  </si>
  <si>
    <t>A specimen container which is designed for holding urine.</t>
  </si>
  <si>
    <t>Virus Transport Medium</t>
  </si>
  <si>
    <t>OBI:0002866</t>
  </si>
  <si>
    <t>A medium designed to promote longevity of a viral sample. FROM Corona19</t>
  </si>
  <si>
    <t>Amniocentesis</t>
  </si>
  <si>
    <t>NCIT:C52009</t>
  </si>
  <si>
    <t>A prenatal diagnostic procedure in which a small sample of amniotic fluid is removed from the uterus by a needle inserted into the abdomen. This procedure is used to detect various genetic abnormalities in the fetus and/or the sex of the fetus.</t>
  </si>
  <si>
    <t>Aspiration</t>
  </si>
  <si>
    <t>NCIT:C15631</t>
  </si>
  <si>
    <t>Procedure using suction, usually with a thin needle and syringe, to remove bodily fluid or tissue.</t>
  </si>
  <si>
    <t xml:space="preserve">      Suprapubic Aspiration</t>
  </si>
  <si>
    <t>GENEPIO:0100028</t>
  </si>
  <si>
    <t>An aspiration process which involves putting a needle through the skin just above the pubic bone into the bladder to take a urine sample.</t>
  </si>
  <si>
    <t xml:space="preserve">      Tracheal Aspiration</t>
  </si>
  <si>
    <t>GENEPIO:0100029</t>
  </si>
  <si>
    <t>An aspiration process which collects tracheal secretions.</t>
  </si>
  <si>
    <t xml:space="preserve">      Vacuum Aspiration</t>
  </si>
  <si>
    <t>GENEPIO:0100030</t>
  </si>
  <si>
    <t>An aspiration process which uses a vacuum source to remove a sample.</t>
  </si>
  <si>
    <t>Biopsy</t>
  </si>
  <si>
    <t>OBI:0002650</t>
  </si>
  <si>
    <t>A specimen collection that obtains a sample of tissue or cell from a living multicellular organism body for diagnostic purposes by means intended to be minimally invasive.</t>
  </si>
  <si>
    <t xml:space="preserve">      Needle Biopsy</t>
  </si>
  <si>
    <t>OBI:0002651</t>
  </si>
  <si>
    <t>A biopsy that uses a hollow needle to extract cells.</t>
  </si>
  <si>
    <t>Filtration</t>
  </si>
  <si>
    <t>OBI:0302885</t>
  </si>
  <si>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</si>
  <si>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</si>
  <si>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</si>
  <si>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</si>
  <si>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Lavage (medical wash)</t>
  </si>
  <si>
    <t>OBI:0600044</t>
  </si>
  <si>
    <t>A protocol application to separate cells and/or cellular secretions from an anatomical space by the introduction and removal of fluid.</t>
  </si>
  <si>
    <t xml:space="preserve">      Bronchoalveolar lavage (BAL)</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</si>
  <si>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</si>
  <si>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</si>
  <si>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</si>
  <si>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</si>
  <si>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</si>
  <si>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Lumbar Puncture</t>
  </si>
  <si>
    <t>NCIT:C15327</t>
  </si>
  <si>
    <t>An invasive procedure in which a hollow needle is introduced through an intervertebral space in the lower back to access the subarachnoid space in order to sample cerebrospinal fluid or to administer medication.</t>
  </si>
  <si>
    <t>Necropsy</t>
  </si>
  <si>
    <t>MMO:0000344</t>
  </si>
  <si>
    <t>A postmortem examination of the body of an animal to determine the cause of death or the character and extent of changes produced by disease.</t>
  </si>
  <si>
    <t>Phlebotomy</t>
  </si>
  <si>
    <t>NCIT:C28221</t>
  </si>
  <si>
    <t>The collection of blood from a vein, most commonly via needle venipuncture.</t>
  </si>
  <si>
    <t>Rinsing (wash)</t>
  </si>
  <si>
    <t>GENEPIO:0002116</t>
  </si>
  <si>
    <t>The process of removal and collection of specimen material from the surface of an entity by washing, or a similar application of fluids.</t>
  </si>
  <si>
    <t>May apply to biological or non-biological entities.</t>
  </si>
  <si>
    <t xml:space="preserve">      Saline gargle (mouth rinse and gargle)</t>
  </si>
  <si>
    <t>GENEPIO:0100034</t>
  </si>
  <si>
    <t>A collecting specimen from organism process in which a salt water solution is taken into the oral cavity, rinsed around, and gargled before being deposited into an external collection device.</t>
  </si>
  <si>
    <t>Scraping</t>
  </si>
  <si>
    <t>GENEPIO:0100035</t>
  </si>
  <si>
    <t>A specimen collection process in which a sample is collected by scraping a surface with a sterile sampling device.</t>
  </si>
  <si>
    <t>Swabbing</t>
  </si>
  <si>
    <t>GENEPIO:0002117</t>
  </si>
  <si>
    <t>The process of collecting specimen material using a swab collection device.</t>
  </si>
  <si>
    <t>Finger Prick</t>
  </si>
  <si>
    <t>GENEPIO:0100036</t>
  </si>
  <si>
    <t>A collecting specimen from organism process in which a skin site free of surface arterial flow is pierced with a sterile lancet, after a capillary blood droplet is formed a sample is captured in a capillary tupe.</t>
  </si>
  <si>
    <t>Washout Tear Collection</t>
  </si>
  <si>
    <t>GENEPIO:0100038</t>
  </si>
  <si>
    <t>A collecting specimen from organism process in which fluid is added to the eye prior to sample collection, effectively "washing out" ocular surface molecules.</t>
  </si>
  <si>
    <t>Abnormal blood oxygen level</t>
  </si>
  <si>
    <t>HP:0500165</t>
  </si>
  <si>
    <t>An abnormality of the partial pressure of oxygen in the arterial blood.</t>
  </si>
  <si>
    <t>Acute kidney injury</t>
  </si>
  <si>
    <t>HP:0001919</t>
  </si>
  <si>
    <t>Sudden loss of renal function, as manifested by decreased urine production, and a rise in serum creatinine or blood urea nitrogen concentration (azotemia).</t>
  </si>
  <si>
    <t>Acute lung injury</t>
  </si>
  <si>
    <t>MONDO:0015796</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</si>
  <si>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</si>
  <si>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 xml:space="preserve">      Ventilation induced lung injury (VILI)</t>
  </si>
  <si>
    <t>GENEPIO:0100092</t>
  </si>
  <si>
    <t>A lung injury that results from mechanical stress and strain that occur during tidal ventilation in the susceptible lung.</t>
  </si>
  <si>
    <t>Acute respiratory failure</t>
  </si>
  <si>
    <t>MONDO:0001208</t>
  </si>
  <si>
    <t>Life-threatening respiratory failure that develops rapidly. Causes include injury, sepsis, drug overdose, and pancreatitis. It manifests with dyspnea and cyanosis and may lead to cardiovascular shock.</t>
  </si>
  <si>
    <t>Arrhythmia (complication)</t>
  </si>
  <si>
    <t>HP:0011675</t>
  </si>
  <si>
    <t>Any cardiac rhythm other than the normal sinus rhythm. Such a rhythm may be either of sinus or ectopic origin and either regular or irregular. An arrhythmia may be due to a disturbance in impulse formation or conduction or both.</t>
  </si>
  <si>
    <t xml:space="preserve">      Tachycardia</t>
  </si>
  <si>
    <t>HP:0001649</t>
  </si>
  <si>
    <t>A rapid heartrate that exceeds the range of the normal resting heartrate for age.</t>
  </si>
  <si>
    <t xml:space="preserve">            Polymorphic ventricular tachycardia (VT)</t>
  </si>
  <si>
    <t>HP:0031677</t>
  </si>
  <si>
    <t>A type of ventricular tachycardia that is characterized by variable QRS complexes within each lead (i.e., QRS complexes may be different from beat to beat).</t>
  </si>
  <si>
    <t xml:space="preserve">            Tachyarrhythmia</t>
  </si>
  <si>
    <t>GENEPIO:0100084</t>
  </si>
  <si>
    <t>A disorder characterized by an arrhythmia with an above normal rate.</t>
  </si>
  <si>
    <t>Cardiac injury</t>
  </si>
  <si>
    <t>GENEPIO:0100074</t>
  </si>
  <si>
    <t>Trauma to the cardiac muscle or valves.</t>
  </si>
  <si>
    <t>Cardiac arrest</t>
  </si>
  <si>
    <t>HP:0001695</t>
  </si>
  <si>
    <t>An abrupt loss of heart function.</t>
  </si>
  <si>
    <t>Cardiogenic shock</t>
  </si>
  <si>
    <t>HP:0030149</t>
  </si>
  <si>
    <t>Severely decreased cardiac output with evidence of inadequate end-organ perfusion (i.e., tissue hypoxia) in the presence of adequate intravascular volume.</t>
  </si>
  <si>
    <t>Blood clot</t>
  </si>
  <si>
    <t>HP:0001977</t>
  </si>
  <si>
    <t>Venous or arterial thrombosis (formation of blood clots) of spontaneous nature and which cannot be fully explained by acquired risk (e.g. atherosclerosis).</t>
  </si>
  <si>
    <t xml:space="preserve">      Arterial clot</t>
  </si>
  <si>
    <t>HP:0004420</t>
  </si>
  <si>
    <t>The formation of a blood clot inside an artery.</t>
  </si>
  <si>
    <t xml:space="preserve">      Deep vein thrombosis (DVT)</t>
  </si>
  <si>
    <t>HP:0002625</t>
  </si>
  <si>
    <t>Formation of a blot clot in a deep vein. The clot often blocks blood flow, causing swelling and pain. The deep veins of the leg are most often affected.</t>
  </si>
  <si>
    <t xml:space="preserve">      Pulmonary embolism (PE)</t>
  </si>
  <si>
    <t>HP:0002204</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</si>
  <si>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</si>
  <si>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Cardiomyopathy</t>
  </si>
  <si>
    <t>HP:0001638</t>
  </si>
  <si>
    <t>A myocardial disorder in which the heart muscle is structurally and functionally abnormal, in the absence of coronary artery disease, hypertension, valvular disease and congenital heart disease sufficient to cause the observed myocardial abnormality.</t>
  </si>
  <si>
    <t>Central nervous system invasion</t>
  </si>
  <si>
    <t>MONDO:0024619</t>
  </si>
  <si>
    <t>An infectious process that affects the brain and/or spinal cord. Representative examples include encephalitis, poliomyelitis, arachnoiditis, and meningitis.</t>
  </si>
  <si>
    <t>Stroke (complication)</t>
  </si>
  <si>
    <t>HP:0001297</t>
  </si>
  <si>
    <t>Sudden impairment of blood flow to a part of the brain due to occlusion or rupture of an artery to the brain.</t>
  </si>
  <si>
    <t xml:space="preserve">      Central Nervous System Vasculitis</t>
  </si>
  <si>
    <t>MONDO:0003346</t>
  </si>
  <si>
    <t>Vasculitis affecting the blood vessels of the brain and/or spinal cord.</t>
  </si>
  <si>
    <t xml:space="preserve">      Acute ischemic stroke</t>
  </si>
  <si>
    <t>HP:0002140</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</si>
  <si>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</si>
  <si>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Coma</t>
  </si>
  <si>
    <t>HP:0001259</t>
  </si>
  <si>
    <t>Complete absence of wakefulness and content of conscience, which manifests itself as a lack of response to any kind of external stimuli.</t>
  </si>
  <si>
    <t>Convulsions</t>
  </si>
  <si>
    <t>HP:0011097</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</si>
  <si>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</si>
  <si>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COVID-19 associated coagulopathy (CAC)</t>
  </si>
  <si>
    <t>NCIT:C171562</t>
  </si>
  <si>
    <t>Coagulation disorder caused by severe acute respiratory syndrome coronavirus 2 (SARS-CoV-2).</t>
  </si>
  <si>
    <t>Cystic fibrosis</t>
  </si>
  <si>
    <t>MONDO:0009061</t>
  </si>
  <si>
    <t>Cystic fibrosis (CF) is a genetic disorder characterized by the production of sweat with a high salt content and mucus secretions with an abnormal viscosity.</t>
  </si>
  <si>
    <t>Cytokine release syndrome</t>
  </si>
  <si>
    <t>MONDO:0600008</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</si>
  <si>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</si>
  <si>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Disseminated intravascular coagulation (DIC)</t>
  </si>
  <si>
    <t>MPATH:108</t>
  </si>
  <si>
    <t>A syndrome consequent to uncontrolled activation of blood clotting factors leading to disseminated platelet lysis, and fibrin deposition, ultimately leading to bleeding and necrosis as a consequence of inhibition of fibrin polymerisation by degradation products.</t>
  </si>
  <si>
    <t>Encephalopathy</t>
  </si>
  <si>
    <t>HP:0001298</t>
  </si>
  <si>
    <t>Encephalopathy is a term that means brain disease, damage, or malfunction. In general, encephalopathy is manifested by an altered mental state.</t>
  </si>
  <si>
    <t>Fulminant myocarditis</t>
  </si>
  <si>
    <t>GENEPIO:0100088</t>
  </si>
  <si>
    <t>An acute form of myocarditis, whose main characteristic is a rapidly progressive clinical course with the need for hemodynamic support.</t>
  </si>
  <si>
    <t>Guillain-Barré syndrome</t>
  </si>
  <si>
    <t>MONDO:0016218</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</si>
  <si>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</si>
  <si>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Internal hemorrhage (complication; internal bleeding)</t>
  </si>
  <si>
    <t>HP:0011029</t>
  </si>
  <si>
    <t>The presence of hemorrhage within the body.</t>
  </si>
  <si>
    <t xml:space="preserve">      Intracerebral haemorrhage</t>
  </si>
  <si>
    <t>MONDO:0013792</t>
  </si>
  <si>
    <t>Bleeding into one or both cerebral hemispheres including the basal ganglia and the cerebral cortex. It is often associated with hypertension and craniocerebral trauma.</t>
  </si>
  <si>
    <t>Kawasaki disease</t>
  </si>
  <si>
    <t>MONDO:0012727</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</si>
  <si>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</si>
  <si>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 xml:space="preserve">      Complete Kawasaki disease</t>
  </si>
  <si>
    <t>GENEPIO:0100089</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</si>
  <si>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</si>
  <si>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 xml:space="preserve">      Incomplete Kawasaki disease</t>
  </si>
  <si>
    <t>GENEPIO:0100090</t>
  </si>
  <si>
    <t>A diagnosis of Kawasaki disease (KD) when patients fail to meet “classic” clinical features but have laboratory findings usually associated with KD and no reasonable alternate diagnosis, they are said to have incomplete or atypical KD.</t>
  </si>
  <si>
    <t>Liver dysfunction</t>
  </si>
  <si>
    <t>HP:0001410</t>
  </si>
  <si>
    <t>Reduced ability of the liver to perform its functions.</t>
  </si>
  <si>
    <t xml:space="preserve">      Acute liver injury</t>
  </si>
  <si>
    <t>GENEPIO:0100091</t>
  </si>
  <si>
    <t>A condition of liver damage that is characterized by coagulopathy with no signs of encephalopathy.</t>
  </si>
  <si>
    <t>Long COVID-19</t>
  </si>
  <si>
    <t>MONDO:0100233</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</si>
  <si>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</si>
  <si>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Meningitis</t>
  </si>
  <si>
    <t>HP:0001287</t>
  </si>
  <si>
    <t>Inflammation of the meninges.</t>
  </si>
  <si>
    <t>Migraine</t>
  </si>
  <si>
    <t>HP:0002076</t>
  </si>
  <si>
    <t>Migraine is a chronic neurological disorder characterized by episodic attacks of headache and associated symptoms.</t>
  </si>
  <si>
    <t>Miscarriage</t>
  </si>
  <si>
    <t>HP:0005268</t>
  </si>
  <si>
    <t>A pregnancy that ends at a stage in which the fetus is incapable of surviving on its own, defined as the spontaneous loss of a fetus before the 20th week of pregnancy.</t>
  </si>
  <si>
    <t>Multisystem inflammatory syndrome in children (MIS-C)</t>
  </si>
  <si>
    <t>MONDO:0100163</t>
  </si>
  <si>
    <t>A inflammatory syndrome in children infected by the SARS-CoV-2 with similarities to Kawasaki disease. Clinical manifestations range from fever and inflammation to myocardial injury, shock, and development of coronary artery aneurysms.</t>
  </si>
  <si>
    <t>Multisystem inflammatory syndrome in adults (MIS-A)</t>
  </si>
  <si>
    <t>MONDO:0100319</t>
  </si>
  <si>
    <t>A inflammatory syndrome in adults infected by the SARS-CoV-2 with severe illness requiring hospitalization in a person aged ≥21 years; a positive test result for current or previous SARS-CoV-2 infection (nucleic acid, antigen, or antibody) during admission or in the previous 12 weeks; severe dysfunction of one or more extrapulmonary organ systems (e.g., hypotension or shock, cardiac dysfunction, arterial or venous thrombosis or thromboembolism, or acute liver injury); laboratory evidence of severe inflammation (e.g., elevated CRP, ferritin, D-dimer, or interleukin-6); and absence of severe respiratory illness (to exclude patients in which inflammation and organ dysfunction might be attributable simply to tissue hypoxia).</t>
  </si>
  <si>
    <t>Muscle injury</t>
  </si>
  <si>
    <t>GENEPIO:0100093</t>
  </si>
  <si>
    <t>An injury in muscle tissue caused by bruising, spraining or laceration.</t>
  </si>
  <si>
    <t>Myalgic encephalomyelitis (chronic fatigue syndrome)</t>
  </si>
  <si>
    <t>MONDO:0005404</t>
  </si>
  <si>
    <t>A medical condition characterized by long-term fatigue and other symptoms that limit a person's ability to carry out ordinary daily activities.</t>
  </si>
  <si>
    <t>Myocardial infarction (heart attack)</t>
  </si>
  <si>
    <t>MONDO:0005068</t>
  </si>
  <si>
    <t>Gross necrosis of the myocardium, as a result of interruption of the blood supply to the area, as in coronary thrombosis.</t>
  </si>
  <si>
    <t xml:space="preserve">      Acute myocardial infarction</t>
  </si>
  <si>
    <t>MONDO:0004781</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</si>
  <si>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</si>
  <si>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 xml:space="preserve">      ST-segment elevation myocardial infarction</t>
  </si>
  <si>
    <t>MONDO:0041656</t>
  </si>
  <si>
    <t>A very serious type of heart attack during which one of the heart’s major arteries (one of the arteries that supplies oxygen and nutrient-rich blood to the heart muscle) is blocked. ST-segment elevation is an abnormality detected on the 12-lead ECG.</t>
  </si>
  <si>
    <t>Myocardial injury</t>
  </si>
  <si>
    <t>HP:0001700</t>
  </si>
  <si>
    <t>A disorder characterized by the cell death of cardiomyocytes and an elevation of cardiac troponin values.</t>
  </si>
  <si>
    <t>Neonatal complications</t>
  </si>
  <si>
    <t>NCIT:C168498</t>
  </si>
  <si>
    <t>A difficulty or problem that occurs at or just after delivery of an infant that can jeopardize the health of the infant.</t>
  </si>
  <si>
    <t>Noncardiogenic pulmonary edema</t>
  </si>
  <si>
    <t>GENEPIO:0100085</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</si>
  <si>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</si>
  <si>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 xml:space="preserve">      Acute respiratory distress syndrome (ARDS)</t>
  </si>
  <si>
    <t>HP:0033677</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</si>
  <si>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</si>
  <si>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 xml:space="preserve">            COVID-19 associated ARDS (CARDS)</t>
  </si>
  <si>
    <t>NCIT:C171551</t>
  </si>
  <si>
    <t>Acute respiratory distress syndrome caused by severe acute respiratory syndrome coronavirus 2 (SARS-CoV-2).</t>
  </si>
  <si>
    <t xml:space="preserve">            Neurogenic pulmonary edema (NPE)</t>
  </si>
  <si>
    <t>GENEPIO:0100086</t>
  </si>
  <si>
    <t>A clinical syndrome characterized by the acute onset of pulmonary edema following a significant central nervous system (CNS) insult.</t>
  </si>
  <si>
    <t>Organ failure</t>
  </si>
  <si>
    <t>GENEPIO:0100094</t>
  </si>
  <si>
    <t>An organ dysfunction to such a degree that normal homeostasis cannot be maintained without external clinical intervention.</t>
  </si>
  <si>
    <t xml:space="preserve">      Heart failure</t>
  </si>
  <si>
    <t>HP:0001635</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</si>
  <si>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</si>
  <si>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 xml:space="preserve">      Liver failure</t>
  </si>
  <si>
    <t>MONDO:0100192</t>
  </si>
  <si>
    <t>A liver disease characterized by the liver losing or has lost all of its function.</t>
  </si>
  <si>
    <t>Paralysis</t>
  </si>
  <si>
    <t>HP:0003470</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</si>
  <si>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</si>
  <si>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Pneumothorax (collapsed lung)</t>
  </si>
  <si>
    <t>HP:0002107</t>
  </si>
  <si>
    <t>Accumulation of air in the pleural cavity leading to a partially or completely collapsed lung.</t>
  </si>
  <si>
    <t xml:space="preserve">      Spontaneous pneumothorax</t>
  </si>
  <si>
    <t>HP:0002108</t>
  </si>
  <si>
    <t>Pneumothorax occurring without traumatic injury to the chest or lung.</t>
  </si>
  <si>
    <t xml:space="preserve">      Spontaneous tension pneymothorax</t>
  </si>
  <si>
    <t>MONDO:0002075</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</si>
  <si>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</si>
  <si>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Pneumonia (complication)</t>
  </si>
  <si>
    <t>HP:0002090</t>
  </si>
  <si>
    <t>Inflammation of any part of the lung parenchyma.</t>
  </si>
  <si>
    <t xml:space="preserve">      COVID-19 pneumonia</t>
  </si>
  <si>
    <t>NCIT:C171550</t>
  </si>
  <si>
    <t>Pneumonia caused by severe acute respiratory syndrome coronavirus 2 (SARS-CoV-2). It is characterized by the presence of ground glass opacities on CT scan images.</t>
  </si>
  <si>
    <t>Pregancy complications</t>
  </si>
  <si>
    <t>HP:0001197</t>
  </si>
  <si>
    <t>An abnormality of the fetus or the birth of the fetus, excluding structural abnormalities.</t>
  </si>
  <si>
    <t>Because of the close link between prenatal developmental abnormalities and abnormalities of the birth process, a single term is chosen to subsume both classes of abnormality.</t>
  </si>
  <si>
    <t>Rhabdomyolysis</t>
  </si>
  <si>
    <t>HP:0003201</t>
  </si>
  <si>
    <t>Breakdown of muscle fibers that leads to the release of muscle fiber contents (myoglobin) into the bloodstream.</t>
  </si>
  <si>
    <t>Secondary infection</t>
  </si>
  <si>
    <t>IDO:0000567</t>
  </si>
  <si>
    <t>An infection bearing the secondary infection role.</t>
  </si>
  <si>
    <t>If an infection was identified during or after treatment of the primary infection.</t>
  </si>
  <si>
    <t xml:space="preserve">      Secondary staph infection</t>
  </si>
  <si>
    <t>GENEPIO:0100095</t>
  </si>
  <si>
    <t>A infection caused by staphylococcus bacteria, bearing the secondary infection role</t>
  </si>
  <si>
    <t>If a secondary staphylococcus infection was identified during or after treatment of the primary infection.</t>
  </si>
  <si>
    <t xml:space="preserve">      Secondary strep infection</t>
  </si>
  <si>
    <t>GENEPIO:0100096</t>
  </si>
  <si>
    <t>A infection caused by streptococcal bacteria, bearing the secondary infection role</t>
  </si>
  <si>
    <t>If a secondary streptococcal infection was identified during or after treatment of the primary infection.</t>
  </si>
  <si>
    <t>Seizure (complication)</t>
  </si>
  <si>
    <t>HP:0001250</t>
  </si>
  <si>
    <t>A seizure is an intermittent abnormality of nervous system physiology characterised by a transient occurrence of signs and/or symptoms due to abnormal excessive or synchronous neuronal activity in the brain.</t>
  </si>
  <si>
    <t xml:space="preserve">      Motor seizure</t>
  </si>
  <si>
    <t>HP:0020219</t>
  </si>
  <si>
    <t>A motor seizure is a type of seizure that is characterized at onset by involvement of the skeletal musculature. The motor event could consist of an increase (positive) or decrease (negative) in muscle contraction to produce a movement.</t>
  </si>
  <si>
    <t>Sepsis/Septicemia</t>
  </si>
  <si>
    <t>HP:0100806</t>
  </si>
  <si>
    <t>Systemic inflammatory response to infection.</t>
  </si>
  <si>
    <t>To be used in when "sepsis" and "septicemia" are being treated as synonymous.</t>
  </si>
  <si>
    <t xml:space="preserve">      Sepsis (systemic inflammatory response to infection)</t>
  </si>
  <si>
    <t>IDO:0000636</t>
  </si>
  <si>
    <t>A process that is a systemic inflammatory response to infection.</t>
  </si>
  <si>
    <t>Use when not to be confused with "septicemia"; i.e., "sepsis" results from "septicemia". Sometimes misused to describe non-infective inflammatory states.</t>
  </si>
  <si>
    <t xml:space="preserve">      Septicemia (bloodstream infection)</t>
  </si>
  <si>
    <t>NCIT:C3364</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</si>
  <si>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</si>
  <si>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Use when not to be confused with "sepsis"; "septicemia" causes "sepsis". While often used interchangeably, "septicemia" may not always result in "sepsis".</t>
  </si>
  <si>
    <t>Shock</t>
  </si>
  <si>
    <t>HP:0031273</t>
  </si>
  <si>
    <t>The state in which profound and widespread reduction of effective tissue perfusion leads first to reversible, and then if prolonged, to irreversible cellular injury.</t>
  </si>
  <si>
    <t xml:space="preserve">      Hyperinflammatory shock</t>
  </si>
  <si>
    <t>GENEPIO:0100097</t>
  </si>
  <si>
    <t>A systemtic inflammatory response to infectious and/or non-fectious etiologies, resulting in life-threatening, generalized form of acute circulatory failure associated with inadequate oxygen utilization by the cells.</t>
  </si>
  <si>
    <t>Descriptive of both infectious and non-infectious etiologies.</t>
  </si>
  <si>
    <t xml:space="preserve">      Refractory cardiogenic shock</t>
  </si>
  <si>
    <t>GENEPIO:0100098</t>
  </si>
  <si>
    <t>A persistent form of cardiogenic shock that presents as persistent tissue hyoperfusion despite administration of adequote doses of vasoactive medications and treatmenft of the underlying aetiology.</t>
  </si>
  <si>
    <t xml:space="preserve">      Refractory cardiogenic plus vasoplegic shock</t>
  </si>
  <si>
    <t>GENEPIO:0100099</t>
  </si>
  <si>
    <t>A persistent form of cardiogenic shock that presents simultaneously with vasoplegic shock.</t>
  </si>
  <si>
    <t xml:space="preserve">      Septic shock</t>
  </si>
  <si>
    <t>NCIT:C35018</t>
  </si>
  <si>
    <t>A state of acute circulatory failure characterized by persistent arterial hypotension despite adequate fluid resuscitation or by tissue hypoperfusion unexplained by other causes.</t>
  </si>
  <si>
    <t>Specific to infectious etiologies.</t>
  </si>
  <si>
    <t>Vasculitis</t>
  </si>
  <si>
    <t>HP:0002633</t>
  </si>
  <si>
    <t>Inflammation of blood vessel.</t>
  </si>
  <si>
    <t>Air vent</t>
  </si>
  <si>
    <t>ENVO:03501208</t>
  </si>
  <si>
    <t>A manufactured product consisting of a duct opening which allows air to circulate.</t>
  </si>
  <si>
    <t>Banknote</t>
  </si>
  <si>
    <t>ENVO:00003896</t>
  </si>
  <si>
    <t>A paper product which is 1) a negotiable promissory note, 2) manufactured by a licensed authority, and 3) payable to the bearer on demand.</t>
  </si>
  <si>
    <t>Bed rail</t>
  </si>
  <si>
    <t>ENVO:03501209</t>
  </si>
  <si>
    <t>A poll which is attached to the head, foot, or side of a bed frame.</t>
  </si>
  <si>
    <t>Building floor</t>
  </si>
  <si>
    <t>ENVO:01000486</t>
  </si>
  <si>
    <t>A building floor is a surface layer which is part of a building and used for walking.</t>
  </si>
  <si>
    <t>Cloth</t>
  </si>
  <si>
    <t>ENVO:02000058</t>
  </si>
  <si>
    <t>A textile comprised of a pliable material made usually by weaving, felting, or knitting natural or synthetic fibers and filaments.</t>
  </si>
  <si>
    <t>Control panel</t>
  </si>
  <si>
    <t>ENVO:03501210</t>
  </si>
  <si>
    <t>A manufactured product consisting of a panel on which control or monitoring instruments are set.</t>
  </si>
  <si>
    <t>Door</t>
  </si>
  <si>
    <t>ENVO:03501220</t>
  </si>
  <si>
    <t>A manufactured product which is composed of a hinged, sliding, or revolving barrier which is installed at the entrance to a building, room, vehicle, or in the framework of a cabinet.</t>
  </si>
  <si>
    <t>Door handle</t>
  </si>
  <si>
    <t>ENVO:03501211</t>
  </si>
  <si>
    <t>A manufactured product consisting of a handle used to open or close a door.</t>
  </si>
  <si>
    <t>Face mask</t>
  </si>
  <si>
    <t>OBI:0002787</t>
  </si>
  <si>
    <t>A personal protective device worn over the nose and mouth as a respiratory filter to inhibit the flow of particles.</t>
  </si>
  <si>
    <t>Face shield</t>
  </si>
  <si>
    <t>OBI:0002791</t>
  </si>
  <si>
    <t>A personal protective device used to protect the wearer's entire face (or part of it) from hazards such as flying objects and road debris, chemical splashes, or alternately potentially infectious materials.</t>
  </si>
  <si>
    <t>Food</t>
  </si>
  <si>
    <t>FOODON:00002403</t>
  </si>
  <si>
    <t>Any substance that can be consumed by an organism to satisfy nutritional or other health needs, or to provide a social or organoleptic food experience.</t>
  </si>
  <si>
    <t>Food packaging</t>
  </si>
  <si>
    <t>FOODON:03490100</t>
  </si>
  <si>
    <t>Type of container or wrapping defined by the main container material, the container form, and the material of the liner lids or ends. Also type of container or wrapping by form; prefer description by material first, then by form.</t>
  </si>
  <si>
    <t>Glass</t>
  </si>
  <si>
    <t>ENVO:01000481</t>
  </si>
  <si>
    <t>Silica-based glass is a glass composed primarily of silicon dioxide, the primary constituent of sand.</t>
  </si>
  <si>
    <t>Handrail</t>
  </si>
  <si>
    <t>ENVO:03501212</t>
  </si>
  <si>
    <t>A pole which provides stability or support when grasped by the hand.</t>
  </si>
  <si>
    <t>Hospital gown</t>
  </si>
  <si>
    <t>OBI:0002796</t>
  </si>
  <si>
    <t>A personal protective clothing item which is a gown worn by a medical professional in order to provide a barrier between patient and professional.</t>
  </si>
  <si>
    <t>Light switch</t>
  </si>
  <si>
    <t>ENVO:03501213</t>
  </si>
  <si>
    <t>A switch which turns a light on or off.</t>
  </si>
  <si>
    <t>Locker</t>
  </si>
  <si>
    <t>ENVO:03501214</t>
  </si>
  <si>
    <t>A manufactured product which is a storage compartment with a lock.</t>
  </si>
  <si>
    <t>N95 mask</t>
  </si>
  <si>
    <t>OBI:0002790</t>
  </si>
  <si>
    <t>A face mask that meets the U.S. National Institute for Occupational Safety and Health (NIOSH) N95 classification of air filtration, meaning that it filters at least 95% of incoming airborne particles.</t>
  </si>
  <si>
    <t>Nurse call button</t>
  </si>
  <si>
    <t>ENVO:03501215</t>
  </si>
  <si>
    <t>A switch which allows patients in health care settings to alert a nurse or other health care staff member.</t>
  </si>
  <si>
    <t>Paper</t>
  </si>
  <si>
    <t>ENVO:03501256</t>
  </si>
  <si>
    <t>A paper product which is a thin sheet material made of processed cellulose fibres.</t>
  </si>
  <si>
    <t>Particulate matter</t>
  </si>
  <si>
    <t>ENVO:01000060</t>
  </si>
  <si>
    <t>Particulate material is an environmental material which is composed of microscopic portions of solid or liquid material suspended in another environmental material.</t>
  </si>
  <si>
    <t>Plastic</t>
  </si>
  <si>
    <t>ENVO:01000404</t>
  </si>
  <si>
    <t>A (portion of) plastic is an (portion of) anthropogenic environmental material including any of numerous organic synthetic or processed materials which are primarily composed of thermoplastic or thermosetting polymers of high molecular weight.</t>
  </si>
  <si>
    <t>PPE gown</t>
  </si>
  <si>
    <t>GENEPIO:0100025</t>
  </si>
  <si>
    <t>A personal protective clothing item which is a gown worn in order to provide a barrier between wearer from contact with potentially infectious liquid and solid material.</t>
  </si>
  <si>
    <t>Sewage</t>
  </si>
  <si>
    <t>ENVO:00002018</t>
  </si>
  <si>
    <t>Wastewater that is contaminated with feces or urine.</t>
  </si>
  <si>
    <t>Sink</t>
  </si>
  <si>
    <t>ENVO:01000990</t>
  </si>
  <si>
    <t>A plumbing fixture which is bowl-shaped and used for washing hands, dishwashing, and other purposes.</t>
  </si>
  <si>
    <t>Soil</t>
  </si>
  <si>
    <t>ENVO:00001998</t>
  </si>
  <si>
    <t>Soil is an environmental material which is primarily composed of minerals, varying proportions of sand, silt, and clay, organic material such as humus, gases, liquids, and a broad range of resident micro- and macroorganisms.</t>
  </si>
  <si>
    <t>Stainless steel</t>
  </si>
  <si>
    <t>ENVO:03501216</t>
  </si>
  <si>
    <t>Steel which is composed primarily of a corrosion resistant alloy of iron and chromium.</t>
  </si>
  <si>
    <t>Tissue paper</t>
  </si>
  <si>
    <t>ENVO:03501217</t>
  </si>
  <si>
    <t>A paper product which is thin translucent paper.</t>
  </si>
  <si>
    <t>Toilet bowl</t>
  </si>
  <si>
    <t>ENVO:03501218</t>
  </si>
  <si>
    <t>A plumbing fixture which is bowl-shaped, part of a toilet fixture, and capable of contain human waste until it is disposed of.</t>
  </si>
  <si>
    <t>Water</t>
  </si>
  <si>
    <t>ENVO:00002006</t>
  </si>
  <si>
    <t>An environmental material primarily composed of dihydrogen oxide in its liquid form.</t>
  </si>
  <si>
    <t xml:space="preserve">      Wastewater</t>
  </si>
  <si>
    <t>ENVO:00002001</t>
  </si>
  <si>
    <t>Water that has been adversely affected in quality by anthropogenic influence.</t>
  </si>
  <si>
    <t>Window</t>
  </si>
  <si>
    <t>ENVO:03501219</t>
  </si>
  <si>
    <t>A manufactured product which is composed of one or more glass or other transparent or semi-transparent materials set inside a frame, and installed in wall, door, roof or vehicle surfaces to allow the passage of light, and sometimes air.</t>
  </si>
  <si>
    <t>Wood</t>
  </si>
  <si>
    <t>ENVO:00002040</t>
  </si>
  <si>
    <t>An organic material derived from plantae organisms and composed of a natural composite of cellulose fibers embedded in a matrix of lignin.</t>
  </si>
  <si>
    <t>Acute care facility</t>
  </si>
  <si>
    <t>ENVO:03501135</t>
  </si>
  <si>
    <t>A healthcare facility which is used for short-term patient care.</t>
  </si>
  <si>
    <t>Animal house</t>
  </si>
  <si>
    <t>ENVO:00003040</t>
  </si>
  <si>
    <t>A house used for sheltering non-human animals.</t>
  </si>
  <si>
    <t>Bathroom</t>
  </si>
  <si>
    <t>ENVO:01000422</t>
  </si>
  <si>
    <t>A bathroom is a room which contains a washbasin or other fixture, such as a shower or bath, used for bathing by humans.</t>
  </si>
  <si>
    <t>Clinical assessment centre</t>
  </si>
  <si>
    <t>ENVO:03501136</t>
  </si>
  <si>
    <t>A healthcare facility in which patients are medically assessed.</t>
  </si>
  <si>
    <t>Conference venue</t>
  </si>
  <si>
    <t>ENVO:03501127</t>
  </si>
  <si>
    <t>A building which accomodates conferences.</t>
  </si>
  <si>
    <t>Corridor</t>
  </si>
  <si>
    <t>ENVO:03501121</t>
  </si>
  <si>
    <t>A building part which is a narrow hall or passage in a building with rooms leading off it.</t>
  </si>
  <si>
    <t>Daycare</t>
  </si>
  <si>
    <t>ENVO:01000927</t>
  </si>
  <si>
    <t>A building which is used to care for a human child during the working day by a person, outside the child's immediate family, other than that child's legal guardians.</t>
  </si>
  <si>
    <t>Emergency room (ER)</t>
  </si>
  <si>
    <t>ENVO:03501145</t>
  </si>
  <si>
    <t>A room in which emergency medical care is provided.</t>
  </si>
  <si>
    <t>Family practice clinic</t>
  </si>
  <si>
    <t>ENVO:03501186</t>
  </si>
  <si>
    <t>A medical clinic which is used to provide family medicine services.</t>
  </si>
  <si>
    <t>Group home</t>
  </si>
  <si>
    <t>ENVO:03501196</t>
  </si>
  <si>
    <t>A long-term care facility which is used to provide care for people with complex health needs, and which typically has at least one caregiver in attendance twenty four hours a day.</t>
  </si>
  <si>
    <t>Homeless shelter</t>
  </si>
  <si>
    <t>ENVO:03501133</t>
  </si>
  <si>
    <t>An institutional building which temporarily houses homeless people.</t>
  </si>
  <si>
    <t>Hospital</t>
  </si>
  <si>
    <t>ENVO:00002173</t>
  </si>
  <si>
    <t>A hospital is a building in which health care services are provided by specialized staff and equipment.</t>
  </si>
  <si>
    <t>Intensive Care Unit (ICU)</t>
  </si>
  <si>
    <t>ENVO:03501152</t>
  </si>
  <si>
    <t>A hospital unit facility which is used to provide cardiac patient care.</t>
  </si>
  <si>
    <t>Long Term Care Facility</t>
  </si>
  <si>
    <t>ENVO:03501194</t>
  </si>
  <si>
    <t>A residential building which is used to provides long-term care for residents.</t>
  </si>
  <si>
    <t>Patient room</t>
  </si>
  <si>
    <t>ENVO:03501180</t>
  </si>
  <si>
    <t>A room which is used for patient care during a patient's visit or stay in a healthcare facility.</t>
  </si>
  <si>
    <t>Prison</t>
  </si>
  <si>
    <t>ENVO:03501204</t>
  </si>
  <si>
    <t>A human construction which is a facility where convicts are forcibly confined, and punished and/or rehabilitated.</t>
  </si>
  <si>
    <t>Production Facility</t>
  </si>
  <si>
    <t>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</si>
  <si>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</si>
  <si>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School</t>
  </si>
  <si>
    <t>ENVO:03501130</t>
  </si>
  <si>
    <t>An institutional building in which students are educated.</t>
  </si>
  <si>
    <t>Sewage Plant</t>
  </si>
  <si>
    <t>ENVO:00003043</t>
  </si>
  <si>
    <t>A waste treatment plant where sewage is processed to reduce the potential for environmental contamination.</t>
  </si>
  <si>
    <t>Subway train</t>
  </si>
  <si>
    <t>ENVO:03501109</t>
  </si>
  <si>
    <t>A passenger train which runs along an undergroud rail system.</t>
  </si>
  <si>
    <t>University campus</t>
  </si>
  <si>
    <t>ENVO:00000467</t>
  </si>
  <si>
    <t>An area of land on which a college or university and related institutional buildings are situated.</t>
  </si>
  <si>
    <t>Wet market</t>
  </si>
  <si>
    <t>ENVO:03501198</t>
  </si>
  <si>
    <t>A market which is used for the sale and purchase of perishable goods.</t>
  </si>
  <si>
    <t>Contact with infected individual</t>
  </si>
  <si>
    <t>GENEPIO:0100357</t>
  </si>
  <si>
    <t>A type of contact in which an individual comes in contact with an infected person, either directly or indirectly.</t>
  </si>
  <si>
    <t xml:space="preserve">      Direct (human-to-human contact)</t>
  </si>
  <si>
    <t>TRANS:0000001</t>
  </si>
  <si>
    <t>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</si>
  <si>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 xml:space="preserve">      Indirect contact</t>
  </si>
  <si>
    <t>GENEPIO:0100246</t>
  </si>
  <si>
    <t xml:space="preserve">A type of contact in which an individual does not come in direct contact with a source of infection e.g. through airborne transmission, contact with contaminated surfaces. </t>
  </si>
  <si>
    <t xml:space="preserve">            Close contact (face-to-face contact)</t>
  </si>
  <si>
    <t>GENEPIO:0100247</t>
  </si>
  <si>
    <t>A type of indirect contact where an individual sustains unprotected exposure by being within 6 feet of an infected individual over a sustained period of time.</t>
  </si>
  <si>
    <t xml:space="preserve">            Casual contact</t>
  </si>
  <si>
    <t>GENEPIO:0100248</t>
  </si>
  <si>
    <t>A type of indirect contact where an individual may at the same location at the same time as a positive case; however, they may have been there only briefly, or it may have been a location that carries a lower risk of transmission.</t>
  </si>
  <si>
    <t>Mass Gathering</t>
  </si>
  <si>
    <t>GENEPIO:0100237</t>
  </si>
  <si>
    <t>A gathering or event attended by a sufficient number of people to strain the planning and response resources of the host community, state/province, nation, or region where it is being held.</t>
  </si>
  <si>
    <t xml:space="preserve">      Agricultural Event</t>
  </si>
  <si>
    <t>GENEPIO:0100240</t>
  </si>
  <si>
    <t>A gathering exhibiting the equipment, animals, sports and recreation associated with agriculture and animal husbandry.</t>
  </si>
  <si>
    <t xml:space="preserve">      Convention</t>
  </si>
  <si>
    <t>GENEPIO:0100238</t>
  </si>
  <si>
    <t>A gathering of individuals who meet at an arranged place and time in order to discuss or engage in some common interest. The most common conventions are based upon industry, profession, and fandom.</t>
  </si>
  <si>
    <t xml:space="preserve">      Convocation</t>
  </si>
  <si>
    <t>GENEPIO:0100239</t>
  </si>
  <si>
    <t>A gathering of all of an institution's alumni to a ceremony to welcome incoming students, or to celebrate students graduating.</t>
  </si>
  <si>
    <t xml:space="preserve">      Recreational Event</t>
  </si>
  <si>
    <t>GENEPIO:0100417</t>
  </si>
  <si>
    <t>A mass gathering event where the primary emphasis is on recreation.</t>
  </si>
  <si>
    <t xml:space="preserve">            Concert</t>
  </si>
  <si>
    <t>GENEPIO:0100418</t>
  </si>
  <si>
    <t>A recreational event where the primary emphasis is on a concert performance.</t>
  </si>
  <si>
    <t xml:space="preserve">            Sporting Event</t>
  </si>
  <si>
    <t>GENEPIO:0100419</t>
  </si>
  <si>
    <t>A recreational event where the primary emphasis is a sporting deemonstration or athletic competition.</t>
  </si>
  <si>
    <t>Religious Gathering</t>
  </si>
  <si>
    <t>GENEPIO:0100241</t>
  </si>
  <si>
    <t>A gathering of a group of individuals for religious study, celebration, rituals, etc.</t>
  </si>
  <si>
    <t xml:space="preserve">      Mass</t>
  </si>
  <si>
    <t>GENEPIO:0100242</t>
  </si>
  <si>
    <t>A gathering of individuals where the ritual of chants, readings, prayers, and other ceremonies used in the celebration of the Eucharist in the Roman Catholic church are performed.</t>
  </si>
  <si>
    <t>Social Gathering</t>
  </si>
  <si>
    <t>PCO:0000033</t>
  </si>
  <si>
    <t>A type of social behavior in which a collection of humans intentionally gathers together on a temporary basis to engage socially.</t>
  </si>
  <si>
    <t xml:space="preserve">      Baby Shower</t>
  </si>
  <si>
    <t>PCO:0000039</t>
  </si>
  <si>
    <t>A human social gathering at which the key participant is an expectant parent and other guests bring presents for the soon to be born baby.</t>
  </si>
  <si>
    <t xml:space="preserve">      Community Event</t>
  </si>
  <si>
    <t>PCO:0000034</t>
  </si>
  <si>
    <t>A human social event in which humans living in the same area or neighborhood gather to carry out activiites relevent to the people living in the area.</t>
  </si>
  <si>
    <t xml:space="preserve">      Family Gathering</t>
  </si>
  <si>
    <t>GENEPIO:0100243</t>
  </si>
  <si>
    <t>A human social event in which human family members congregate.</t>
  </si>
  <si>
    <t xml:space="preserve">            Family Reunion</t>
  </si>
  <si>
    <t>GENEPIO:0100244</t>
  </si>
  <si>
    <t>A human social event in which many human members of an extended family congregate.</t>
  </si>
  <si>
    <t xml:space="preserve">      Funeral</t>
  </si>
  <si>
    <t>GENEPIO:0100245</t>
  </si>
  <si>
    <t>A human social event in which humans gather for a ceremony connected with the final disposition of a corpse, such as a burial or cremation.</t>
  </si>
  <si>
    <t xml:space="preserve">      Party</t>
  </si>
  <si>
    <t>PCO:0000035</t>
  </si>
  <si>
    <t>A human social gathering in which the intention is to have a good time. Often the intention is to celebrate something like a birthday, anniversary, or holiday, but there is not always a purpose.</t>
  </si>
  <si>
    <t xml:space="preserve">      Potluck</t>
  </si>
  <si>
    <t>PCO:0000037</t>
  </si>
  <si>
    <t>A human social gathering at which each participant is expected to bring food to share. A potluck also can be party, a social meal, or some other type of social gathering.</t>
  </si>
  <si>
    <t xml:space="preserve">      Wedding</t>
  </si>
  <si>
    <t>PCO:0000038</t>
  </si>
  <si>
    <t>A human social gathering at which two people are married. May include a legal or social ceremony.</t>
  </si>
  <si>
    <t>Other exposure event</t>
  </si>
  <si>
    <t>An exposure event not specified in the picklist.</t>
  </si>
  <si>
    <t>Human Exposure</t>
  </si>
  <si>
    <t>ECTO:3000005</t>
  </si>
  <si>
    <t>A history of exposure to Homo sapiens.</t>
  </si>
  <si>
    <t xml:space="preserve">      Contact with Known COVID-19 Case</t>
  </si>
  <si>
    <t>GENEPIO:0100184</t>
  </si>
  <si>
    <t>A process occuring within or in the vicinity of a human with a confirmed case of COVID-19 that exposes the recipient organism to SARS-CoV-2.</t>
  </si>
  <si>
    <t xml:space="preserve">      Contact with Patient</t>
  </si>
  <si>
    <t>GENEPIO:0100185</t>
  </si>
  <si>
    <t>A process occuring within or in the vicinity of a human patient that exposes the recipient organism to a material entity.</t>
  </si>
  <si>
    <t xml:space="preserve">      Contact with Probable COVID-19 Case</t>
  </si>
  <si>
    <t>GENEPIO:0100186</t>
  </si>
  <si>
    <t>A process occuring within or in the vicinity of a human with a probable case of COVID-19 that exposes the recipient organism to SARS-CoV-2.</t>
  </si>
  <si>
    <t xml:space="preserve">      Contact with Person with Acute Respiratory Illness</t>
  </si>
  <si>
    <t>GENEPIO:0100187</t>
  </si>
  <si>
    <t>A process occuring within or in the vicinity of a human with acute respiratory illness that exposes the recipient organism to said acute respiratory illness.</t>
  </si>
  <si>
    <t xml:space="preserve">      Contact with Person with Fever and/or Cough</t>
  </si>
  <si>
    <t>GENEPIO:0100188</t>
  </si>
  <si>
    <t>A process occuring within or in the vicinity of a human with a fever and/or cough that exposes the recipient organism to the causative agent.</t>
  </si>
  <si>
    <t xml:space="preserve">      Contact with Person who Recently Travelled</t>
  </si>
  <si>
    <t>GENEPIO:0100189</t>
  </si>
  <si>
    <t>A process occuring within or in the vicinity of a human, who recently travelled, that exposes the recipient organism to a material entity.</t>
  </si>
  <si>
    <t>Occupational, Residency or Patronage Exposure</t>
  </si>
  <si>
    <t>GENEPIO:0100190</t>
  </si>
  <si>
    <t>A process occuring within or in the vicinity of a human residential environment that exposes the recipient organism to a material entity.</t>
  </si>
  <si>
    <t xml:space="preserve">      Abbatoir</t>
  </si>
  <si>
    <t>ECTO:1000033</t>
  </si>
  <si>
    <t>A exposure event involving the interaction of an exposure receptor to abattoir.</t>
  </si>
  <si>
    <t xml:space="preserve">      Animal Rescue</t>
  </si>
  <si>
    <t>GENEPIO:0100191</t>
  </si>
  <si>
    <t>A process occuring within or in the vicinity of an animal rescue facility that exposes the recipient organism to a material entity.</t>
  </si>
  <si>
    <t xml:space="preserve">      Childcare</t>
  </si>
  <si>
    <t>GENEPIO:0100192</t>
  </si>
  <si>
    <t>A process occuring within or in the vicinity of a human childcare environment that exposes the recipient organism to a material entity.</t>
  </si>
  <si>
    <t xml:space="preserve">            Daycare</t>
  </si>
  <si>
    <t>GENEPIO:0100193</t>
  </si>
  <si>
    <t>A process occuring within or in the vicinity of a human daycare environment that exposes the recipient organism to a material entity.</t>
  </si>
  <si>
    <t xml:space="preserve">            Nursery</t>
  </si>
  <si>
    <t>GENEPIO:0100194</t>
  </si>
  <si>
    <t>A process occuring within or in the vicinity of a human nursery that exposes the recipient organism to a material entity.</t>
  </si>
  <si>
    <t xml:space="preserve">      Community Service Centre</t>
  </si>
  <si>
    <t>GENEPIO:0100195</t>
  </si>
  <si>
    <t>A process occuring within or in the vicinity of a community service centre that exposes the recipient organism to a material entity.</t>
  </si>
  <si>
    <t xml:space="preserve">      Correctional Facility</t>
  </si>
  <si>
    <t>GENEPIO:0100196</t>
  </si>
  <si>
    <t>A process occuring within or in the vicinity of a correctional facility that exposes the recipient organism to a material entity.</t>
  </si>
  <si>
    <t xml:space="preserve">      Dormitory</t>
  </si>
  <si>
    <t>GENEPIO:0100197</t>
  </si>
  <si>
    <t>A process occuring within or in the vicinity of a dormitory that exposes the recipient organism to a material entity.</t>
  </si>
  <si>
    <t xml:space="preserve">      Farm</t>
  </si>
  <si>
    <t>ECTO:1000034</t>
  </si>
  <si>
    <t>A exposure event involving the interaction of an exposure receptor to farm.</t>
  </si>
  <si>
    <t xml:space="preserve">      First Nations Reserve</t>
  </si>
  <si>
    <t>GENEPIO:0100198</t>
  </si>
  <si>
    <t>A process occuring within or in the vicinity of a first nations reserve that exposes the recipient organism to a material entity.</t>
  </si>
  <si>
    <t xml:space="preserve">      Funeral Home</t>
  </si>
  <si>
    <t>GENEPIO:0100199</t>
  </si>
  <si>
    <t>A process occuring within or in the vicinity of a fgroup home that exposes the recipient organism to a material entity.</t>
  </si>
  <si>
    <t xml:space="preserve">      Group Home</t>
  </si>
  <si>
    <t>GENEPIO:0100200</t>
  </si>
  <si>
    <t>A process occuring within or in the vicinity of a group home that exposes the recipient organism to a material entity.</t>
  </si>
  <si>
    <t xml:space="preserve">      Healthcare Setting</t>
  </si>
  <si>
    <t>GENEPIO:0100201</t>
  </si>
  <si>
    <t>A process occuring within or in the vicinity of a healthcare environment that exposes the recipient organism to a material entity.</t>
  </si>
  <si>
    <t xml:space="preserve">            Ambulance</t>
  </si>
  <si>
    <t>GENEPIO:0100202</t>
  </si>
  <si>
    <t>A process occuring within or in the vicinity of an ambulance that exposes the recipient organism to a material entity.</t>
  </si>
  <si>
    <t xml:space="preserve">            Acute Care Facility</t>
  </si>
  <si>
    <t>GENEPIO:0100203</t>
  </si>
  <si>
    <t>A process occuring within or in the vicinity of an acute care facility that exposes the recipient organism to a material entity.</t>
  </si>
  <si>
    <t xml:space="preserve">            Clinic</t>
  </si>
  <si>
    <t>GENEPIO:0100204</t>
  </si>
  <si>
    <t>A process occuring within or in the vicinity of a medical clinic that exposes the recipient organism to a material entity.</t>
  </si>
  <si>
    <t xml:space="preserve">            Community Healthcare (At-Home) Setting</t>
  </si>
  <si>
    <t>GENEPIO:0100415</t>
  </si>
  <si>
    <t xml:space="preserve">A process occuring within or in the vicinty of a the individual home where the patient or client is living and health care or supportive care is being being delivered, as opposed to care provided in group accommodations like clinics or nursing home. </t>
  </si>
  <si>
    <t xml:space="preserve">            Community Health Centre</t>
  </si>
  <si>
    <t>GENEPIO:0100205</t>
  </si>
  <si>
    <t>A process occuring within or in the vicinity of a community health centre that exposes the recipient organism to a material entity.</t>
  </si>
  <si>
    <t xml:space="preserve">            Hospital</t>
  </si>
  <si>
    <t>ECTO:1000035</t>
  </si>
  <si>
    <t>A exposure event involving the interaction of an exposure receptor to hospital.</t>
  </si>
  <si>
    <t xml:space="preserve">                  Emergency Department</t>
  </si>
  <si>
    <t>GENEPIO:0100206</t>
  </si>
  <si>
    <t>A process occuring within or in the vicinity of an emergency department that exposes the recipient organism to a material entity.</t>
  </si>
  <si>
    <t xml:space="preserve">                  ICU</t>
  </si>
  <si>
    <t>GENEPIO:0100207</t>
  </si>
  <si>
    <t>A process occuring within or in the vicinity of an ICU that exposes the recipient organism to a material entity.</t>
  </si>
  <si>
    <t xml:space="preserve">                  Ward</t>
  </si>
  <si>
    <t>GENEPIO:0100208</t>
  </si>
  <si>
    <t>A process occuring within or in the vicinity of a hospital ward that exposes the recipient organism to a material entity.</t>
  </si>
  <si>
    <t xml:space="preserve">            Laboratory</t>
  </si>
  <si>
    <t>ECTO:1000036</t>
  </si>
  <si>
    <t>A exposure event involving the interaction of an exposure receptor to laboratory facility.</t>
  </si>
  <si>
    <t xml:space="preserve">            Long-Term Care Facility</t>
  </si>
  <si>
    <t>GENEPIO:0100209</t>
  </si>
  <si>
    <t>A process occuring within or in the vicinity of a long-term care facility that exposes the recipient organism to a material entity.</t>
  </si>
  <si>
    <t xml:space="preserve">            Pharmacy</t>
  </si>
  <si>
    <t>GENEPIO:0100210</t>
  </si>
  <si>
    <t>A process occuring within or in the vicinity of a pharmacy that exposes the recipient organism to a material entity.</t>
  </si>
  <si>
    <t xml:space="preserve">            Physician's Office</t>
  </si>
  <si>
    <t>GENEPIO:0100211</t>
  </si>
  <si>
    <t>A process occuring within or in the vicinity of a physician's office that exposes the recipient organism to a material entity.</t>
  </si>
  <si>
    <t xml:space="preserve">      Household</t>
  </si>
  <si>
    <t>GENEPIO:0100212</t>
  </si>
  <si>
    <t>A process occuring within or in the vicinity of a household that exposes the recipient organism to a material entity.</t>
  </si>
  <si>
    <t xml:space="preserve">      Insecure Housing (Homeless)</t>
  </si>
  <si>
    <t>GENEPIO:0100213</t>
  </si>
  <si>
    <t>A process occuring that exposes the recipient organism to a material entity as a consequence of said organism having insecure housing.</t>
  </si>
  <si>
    <t xml:space="preserve">      Occupational Exposure</t>
  </si>
  <si>
    <t>GENEPIO:0100214</t>
  </si>
  <si>
    <t>A process occuring within or in the vicinity of a human occupational environment that exposes the recipient organism to a material entity.</t>
  </si>
  <si>
    <t xml:space="preserve">            Worksite</t>
  </si>
  <si>
    <t>GENEPIO:0100215</t>
  </si>
  <si>
    <t>A process occuring within or in the vicinity of an office that exposes the recipient organism to a material entity.</t>
  </si>
  <si>
    <t xml:space="preserve">                  Office</t>
  </si>
  <si>
    <t>ECTO:1000037</t>
  </si>
  <si>
    <t>A exposure event involving the interaction of an exposure receptor to office.</t>
  </si>
  <si>
    <t xml:space="preserve">      Outdoors</t>
  </si>
  <si>
    <t>GENEPIO:0100216</t>
  </si>
  <si>
    <t>A process occuring outdoors that exposes the recipient organism to a material entity.</t>
  </si>
  <si>
    <t xml:space="preserve">            Camp/camping</t>
  </si>
  <si>
    <t>ECTO:5000009</t>
  </si>
  <si>
    <t>A exposure event involving the interaction of an exposure receptor to campground.</t>
  </si>
  <si>
    <t xml:space="preserve">            Hiking Trail</t>
  </si>
  <si>
    <t>GENEPIO:0100217</t>
  </si>
  <si>
    <t>A process that exposes the recipient organism to a material entity as a consequence of hiking.</t>
  </si>
  <si>
    <t xml:space="preserve">            Hunting Ground</t>
  </si>
  <si>
    <t>ECTO:6000030</t>
  </si>
  <si>
    <t>An exposure event involving hunting behavior.</t>
  </si>
  <si>
    <t xml:space="preserve">            Ski Resort</t>
  </si>
  <si>
    <t>GENEPIO:0100218</t>
  </si>
  <si>
    <t>A process occuring within or in the vicinity of a ski resort that exposes the recipient organism to a material entity.</t>
  </si>
  <si>
    <t xml:space="preserve">      Petting zoo</t>
  </si>
  <si>
    <t>ECTO:5000008</t>
  </si>
  <si>
    <t>A exposure event involving the interaction of an exposure receptor to petting zoo.</t>
  </si>
  <si>
    <t xml:space="preserve">      Place of Worship</t>
  </si>
  <si>
    <t>GENEPIO:0100220</t>
  </si>
  <si>
    <t>A process occuring within or in the vicinity of a place of worship that exposes the recipient organism to a material entity.</t>
  </si>
  <si>
    <t xml:space="preserve">            Church</t>
  </si>
  <si>
    <t>GENEPIO:0100221</t>
  </si>
  <si>
    <t>A process occuring within or in the vicinity of a church that exposes the recipient organism to a material entity.</t>
  </si>
  <si>
    <t xml:space="preserve">            Mosque</t>
  </si>
  <si>
    <t>GENEPIO:0100222</t>
  </si>
  <si>
    <t>A process occuring within or in the vicinity of a mosque that exposes the recipient organism to a material entity.</t>
  </si>
  <si>
    <t xml:space="preserve">            Temple</t>
  </si>
  <si>
    <t>GENEPIO:0100223</t>
  </si>
  <si>
    <t>A process occuring within or in the vicinity of a temple that exposes the recipient organism to a material entity.</t>
  </si>
  <si>
    <t xml:space="preserve">      Restaurant</t>
  </si>
  <si>
    <t>ECTO:1000040</t>
  </si>
  <si>
    <t>A exposure event involving the interaction of an exposure receptor to restaurant.</t>
  </si>
  <si>
    <t xml:space="preserve">      Retail Store</t>
  </si>
  <si>
    <t>ECTO:1000041</t>
  </si>
  <si>
    <t>A exposure event involving the interaction of an exposure receptor to shop.</t>
  </si>
  <si>
    <t xml:space="preserve">      School</t>
  </si>
  <si>
    <t>GENEPIO:0100224</t>
  </si>
  <si>
    <t>A process occuring within or in the vicinity of a school that exposes the recipient organism to a material entity.</t>
  </si>
  <si>
    <t xml:space="preserve">      Temporary Residence</t>
  </si>
  <si>
    <t>GENEPIO:0100225</t>
  </si>
  <si>
    <t>A process occuring within or in the vicinity of a temporary residence that exposes the recipient organism to a material entity.</t>
  </si>
  <si>
    <t xml:space="preserve">            Homeless Shelter</t>
  </si>
  <si>
    <t>GENEPIO:0100226</t>
  </si>
  <si>
    <t>A process occuring within or in the vicinity of a homeless shelter that exposes the recipient organism to a material entity.</t>
  </si>
  <si>
    <t xml:space="preserve">            Hotel</t>
  </si>
  <si>
    <t>GENEPIO:0100227</t>
  </si>
  <si>
    <t>A process occuring within or in the vicinity of a hotel exposure that exposes the recipient organism to a material entity.</t>
  </si>
  <si>
    <t xml:space="preserve">      Veterinary Care Clinic</t>
  </si>
  <si>
    <t>GENEPIO:0100228</t>
  </si>
  <si>
    <t>A process occuring within or in the vicinity of a veterinary facility that exposes the recipient organism to a material entity.</t>
  </si>
  <si>
    <t>Travel Exposure</t>
  </si>
  <si>
    <t>GENEPIO:0100229</t>
  </si>
  <si>
    <t>A process occuring as a result of travel that exposes the recipient organism to a material entity.</t>
  </si>
  <si>
    <t xml:space="preserve">      Travelled on a Cruise Ship</t>
  </si>
  <si>
    <t>GENEPIO:0100230</t>
  </si>
  <si>
    <t>A process occuring within or in the vicinity of a cruise ship that exposes the recipient organism to a material entity.</t>
  </si>
  <si>
    <t xml:space="preserve">      Travelled on a Plane</t>
  </si>
  <si>
    <t>GENEPIO:0100231</t>
  </si>
  <si>
    <t>A process occuring within or in the vicinity of an airplane that exposes the recipient organism to a material entity.</t>
  </si>
  <si>
    <t xml:space="preserve">      Travelled on Ground Transport</t>
  </si>
  <si>
    <t>GENEPIO:0100232</t>
  </si>
  <si>
    <t>A process occuring within or in the vicinity of ground transport that exposes the recipient organism to a material entity.</t>
  </si>
  <si>
    <t xml:space="preserve">      Travelled outside Province/Territory</t>
  </si>
  <si>
    <t>GENEPIO:0001118</t>
  </si>
  <si>
    <t>A travel destination which a given human has travelled to on a particular trip and is outside Canada.</t>
  </si>
  <si>
    <t xml:space="preserve">      Travelled outside Canada</t>
  </si>
  <si>
    <t>GENEPIO:0001119</t>
  </si>
  <si>
    <t>A travel destination which a given human has travelled to on a particular trip and is outside a given province/territory of interest.</t>
  </si>
  <si>
    <t>Other Exposure Setting</t>
  </si>
  <si>
    <t>GENEPIO:0100235</t>
  </si>
  <si>
    <t>A process occuring that exposes the recipient organism to a material entity.</t>
  </si>
  <si>
    <t>gene name</t>
  </si>
  <si>
    <t>E gene (orf4)</t>
  </si>
  <si>
    <t>GENEPIO:0100151</t>
  </si>
  <si>
    <t>A gene encoding the envelope protein of the Severe Acute Respiratory Syndrome Coronavirus 2 (SARS-CoV-2).</t>
  </si>
  <si>
    <t>M gene (orf5)</t>
  </si>
  <si>
    <t>GENEPIO:0100152</t>
  </si>
  <si>
    <t>A gene encoding the membrane glycoprotrein M protein of the Severe Acute Respiratory Syndrome Coronavirus 2 (SARS-CoV-2).</t>
  </si>
  <si>
    <t>N gene (orf9)</t>
  </si>
  <si>
    <t>GENEPIO:0100153</t>
  </si>
  <si>
    <t>A gene encoding the nucleocapsid phosphoprotein of the Severe Acute Respiratory Syndrome Coronavirus 2 (SARS-CoV-2).</t>
  </si>
  <si>
    <t>Spike gene (orf2)</t>
  </si>
  <si>
    <t>GENEPIO:0100154</t>
  </si>
  <si>
    <t>A gene encoding the Spike protein of the Severe Acute Respiratory Syndrome Coronavirus 2 (SARS-CoV-2).</t>
  </si>
  <si>
    <t>orf1ab (rep)</t>
  </si>
  <si>
    <t>GENEPIO:0100155</t>
  </si>
  <si>
    <t>A gene encoding the replicase polyprotein 1ab of the Severe Acute Respiratory Syndrome Coronavirus 2 (SARS-CoV-2).</t>
  </si>
  <si>
    <t xml:space="preserve">      orf1a (pp1a)</t>
  </si>
  <si>
    <t>GENEPIO:0100156</t>
  </si>
  <si>
    <t>A gene encoding the polyprotein 1a of the Severe Acute Respiratory Syndrome Coronavirus 2 (SARS-CoV-2).</t>
  </si>
  <si>
    <t xml:space="preserve">            nsp11</t>
  </si>
  <si>
    <t>GENEPIO:0100157</t>
  </si>
  <si>
    <t>A gene encoding the nonstructural protein 11 of the Severe Acute Respiratory Syndrome Coronavirus 2 (SARS-CoV-2).</t>
  </si>
  <si>
    <t xml:space="preserve">      nsp1</t>
  </si>
  <si>
    <t>GENEPIO:0100158</t>
  </si>
  <si>
    <t>A gene encoding the nonstructural protein 1 of the Severe Acute Respiratory Syndrome Coronavirus 2 (SARS-CoV-2).</t>
  </si>
  <si>
    <t xml:space="preserve">      nsp2</t>
  </si>
  <si>
    <t>GENEPIO:0100159</t>
  </si>
  <si>
    <t>A gene encoding the nonstructural protein 2 of the Severe Acute Respiratory Syndrome Coronavirus 2 (SARS-CoV-2).</t>
  </si>
  <si>
    <t xml:space="preserve">      nsp3</t>
  </si>
  <si>
    <t>GENEPIO:0100160</t>
  </si>
  <si>
    <t>A gene encoding the nonstructural protein 3 of the Severe Acute Respiratory Syndrome Coronavirus 2 (SARS-CoV-2).</t>
  </si>
  <si>
    <t xml:space="preserve">      nsp4</t>
  </si>
  <si>
    <t>GENEPIO:0100161</t>
  </si>
  <si>
    <t>A gene encoding the nonstructural protein 4 of the Severe Acute Respiratory Syndrome Coronavirus 2 (SARS-CoV-2).</t>
  </si>
  <si>
    <t xml:space="preserve">      nsp5</t>
  </si>
  <si>
    <t>GENEPIO:0100162</t>
  </si>
  <si>
    <t>A gene encoding the nonstructural protein 5 of the Severe Acute Respiratory Syndrome Coronavirus 2 (SARS-CoV-2).</t>
  </si>
  <si>
    <t xml:space="preserve">      nsp6</t>
  </si>
  <si>
    <t>GENEPIO:0100163</t>
  </si>
  <si>
    <t>A gene encoding the nonstructural protein 6 of the Severe Acute Respiratory Syndrome Coronavirus 2 (SARS-CoV-2).</t>
  </si>
  <si>
    <t xml:space="preserve">      nsp7</t>
  </si>
  <si>
    <t>GENEPIO:0100164</t>
  </si>
  <si>
    <t>A gene encoding the nonstructural protein 7 of the Severe Acute Respiratory Syndrome Coronavirus 2 (SARS-CoV-2).</t>
  </si>
  <si>
    <t xml:space="preserve">      nsp8</t>
  </si>
  <si>
    <t>GENEPIO:0100165</t>
  </si>
  <si>
    <t>A gene encoding the nonstructural protein 8 of the Severe Acute Respiratory Syndrome Coronavirus 2 (SARS-CoV-2).</t>
  </si>
  <si>
    <t xml:space="preserve">      nsp9</t>
  </si>
  <si>
    <t>GENEPIO:0100166</t>
  </si>
  <si>
    <t>A gene encoding the nonstructural protein 9 of the Severe Acute Respiratory Syndrome Coronavirus 2 (SARS-CoV-2).</t>
  </si>
  <si>
    <t xml:space="preserve">      nsp10</t>
  </si>
  <si>
    <t>GENEPIO:0100167</t>
  </si>
  <si>
    <t>A gene encoding the nonstructural protein 10 of the Severe Acute Respiratory Syndrome Coronavirus 2 (SARS-CoV-2).</t>
  </si>
  <si>
    <t xml:space="preserve">      RdRp gene (nsp12)</t>
  </si>
  <si>
    <t>GENEPIO:0100168</t>
  </si>
  <si>
    <t>A gene encoding the RNA-dependent RNA polymerase (RdRp) of the Severe Acute Respiratory Syndrome Coronavirus 2 (SARS-CoV-2).</t>
  </si>
  <si>
    <t xml:space="preserve">      hel gene (nsp13)</t>
  </si>
  <si>
    <t>GENEPIO:0100169</t>
  </si>
  <si>
    <t>A gene encoding the helicase (hel) of the Severe Acute Respiratory Syndrome Coronavirus 2 (SARS-CoV-2).</t>
  </si>
  <si>
    <t xml:space="preserve">      exoN gene (nsp14)</t>
  </si>
  <si>
    <t>GENEPIO:0100170</t>
  </si>
  <si>
    <t>A gene encoding the nonstructural protein 14 of the Severe Acute Respiratory Syndrome Coronavirus 2 (SARS-CoV-2).</t>
  </si>
  <si>
    <t xml:space="preserve">      nsp15</t>
  </si>
  <si>
    <t>GENEPIO:0100171</t>
  </si>
  <si>
    <t>A gene encoding the nonstructural protein 15 of the Severe Acute Respiratory Syndrome Coronavirus 2 (SARS-CoV-2).</t>
  </si>
  <si>
    <t xml:space="preserve">      nsp16</t>
  </si>
  <si>
    <t>GENEPIO:0100172</t>
  </si>
  <si>
    <t>A gene encoding the nonstructural protein 16 of the Severe Acute Respiratory Syndrome Coronavirus 2 (SARS-CoV-2).</t>
  </si>
  <si>
    <t>orf3a</t>
  </si>
  <si>
    <t>GENEPIO:0100173</t>
  </si>
  <si>
    <t>A gene encoding the viroporin ORF3a of the Severe Acute Respiratory Syndrome Coronavirus 2 (SARS-CoV-2).</t>
  </si>
  <si>
    <t>orf3b</t>
  </si>
  <si>
    <t>GENEPIO:0100174</t>
  </si>
  <si>
    <t>A gene encoding the polyprotein ORF3b of the Severe Acute Respiratory Syndrome Coronavirus 2 (SARS-CoV-2).</t>
  </si>
  <si>
    <t>orf6 (ns6)</t>
  </si>
  <si>
    <t>GENEPIO:0100175</t>
  </si>
  <si>
    <t>orf7a</t>
  </si>
  <si>
    <t>GENEPIO:0100176</t>
  </si>
  <si>
    <t>A gene encoding a transmembrane protein of the Severe Acute Respiratory Syndrome Coronavirus 2 (SARS-CoV-2).</t>
  </si>
  <si>
    <t>orf7b (ns7b)</t>
  </si>
  <si>
    <t>GENEPIO:0100177</t>
  </si>
  <si>
    <t>A gene encoding the polyprotein ORF7b of the Severe Acute Respiratory Syndrome Coronavirus 2 (SARS-CoV-2).</t>
  </si>
  <si>
    <t>orf8 (ns8)</t>
  </si>
  <si>
    <t>GENEPIO:0100178</t>
  </si>
  <si>
    <t>orf9b</t>
  </si>
  <si>
    <t>GENEPIO:0100179</t>
  </si>
  <si>
    <t>A gene encoding the viral accessory protein ORF9b of the Severe Acute Respiratory Syndrome Coronavirus 2 (SARS-CoV-2).</t>
  </si>
  <si>
    <t>orf9c</t>
  </si>
  <si>
    <t>GENEPIO:0100180</t>
  </si>
  <si>
    <t>A gene encoding the membrane-associated protein ORF9c of the Severe Acute Respiratory Syndrome Coronavirus 2 (SARS-CoV-2).</t>
  </si>
  <si>
    <t>orf10</t>
  </si>
  <si>
    <t>GENEPIO:0100181</t>
  </si>
  <si>
    <t>A gene encoding the polyprotein ORF10 of the Severe Acute Respiratory Syndrome Coronavirus 2 (SARS-CoV-2).</t>
  </si>
  <si>
    <t>orf14</t>
  </si>
  <si>
    <t>GENEPIO:0100182</t>
  </si>
  <si>
    <t>A gene encoding the uncharacterized protein ORF14 of the Severe Acute Respiratory Syndrome Coronavirus 2 (SARS-CoV-2).</t>
  </si>
  <si>
    <t>SARS-COV-2 5' UTR</t>
  </si>
  <si>
    <t>GENEPIO:0100183</t>
  </si>
  <si>
    <t>A genomic region that is untranslated at the 5' end of the genome of the Severe Acute Respiratory Syndrome Coronavirus 2 (SARS-CoV-2).</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</si>
  <si>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</si>
  <si>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</si>
  <si>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</si>
  <si>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</si>
  <si>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</si>
  <si>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</si>
  <si>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</si>
  <si>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</si>
  <si>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</si>
  <si>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</si>
  <si>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</si>
  <si>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</si>
  <si>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</si>
  <si>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</si>
  <si>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</si>
  <si>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</si>
  <si>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</si>
  <si>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</si>
  <si>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</si>
  <si>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</si>
  <si>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</si>
  <si>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</si>
  <si>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</si>
  <si>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</si>
  <si>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</si>
  <si>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</si>
  <si>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</si>
  <si>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</si>
  <si>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</si>
  <si>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</si>
  <si>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</si>
  <si>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</si>
  <si>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</si>
  <si>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</si>
  <si>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</si>
  <si>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</si>
  <si>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</si>
  <si>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</si>
  <si>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</si>
  <si>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</si>
  <si>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</si>
  <si>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</si>
  <si>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</si>
  <si>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</si>
  <si>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</si>
  <si>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</si>
  <si>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</si>
  <si>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</si>
  <si>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</si>
  <si>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</si>
  <si>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</si>
  <si>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</si>
  <si>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</si>
  <si>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</si>
  <si>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</si>
  <si>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</si>
  <si>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</si>
  <si>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</si>
  <si>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</si>
  <si>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</si>
  <si>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</si>
  <si>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</si>
  <si>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</si>
  <si>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</si>
  <si>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</si>
  <si>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</si>
  <si>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</si>
  <si>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</si>
  <si>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</si>
  <si>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</si>
  <si>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</si>
  <si>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</si>
  <si>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</si>
  <si>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</si>
  <si>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</si>
  <si>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</si>
  <si>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</si>
  <si>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</si>
  <si>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</si>
  <si>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</si>
  <si>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</si>
  <si>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</si>
  <si>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</si>
  <si>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</si>
  <si>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</si>
  <si>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</si>
  <si>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</si>
  <si>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</si>
  <si>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</si>
  <si>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</si>
  <si>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</si>
  <si>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</si>
  <si>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</si>
  <si>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</si>
  <si>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</si>
  <si>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</si>
  <si>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</si>
  <si>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</si>
  <si>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</si>
  <si>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</si>
  <si>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</si>
  <si>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</si>
  <si>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</si>
  <si>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</si>
  <si>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</si>
  <si>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</si>
  <si>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</si>
  <si>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</si>
  <si>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</si>
  <si>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</si>
  <si>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</si>
  <si>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</si>
  <si>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</si>
  <si>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</si>
  <si>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</si>
  <si>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</si>
  <si>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</si>
  <si>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</si>
  <si>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</si>
  <si>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</si>
  <si>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</si>
  <si>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</si>
  <si>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</si>
  <si>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</si>
  <si>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</si>
  <si>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</si>
  <si>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</si>
  <si>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</si>
  <si>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</si>
  <si>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</si>
  <si>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</si>
  <si>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</si>
  <si>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</si>
  <si>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</si>
  <si>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</si>
  <si>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</si>
  <si>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</si>
  <si>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</si>
  <si>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</si>
  <si>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</si>
  <si>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</si>
  <si>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</si>
  <si>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</si>
  <si>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</si>
  <si>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</si>
  <si>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</si>
  <si>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</si>
  <si>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</si>
  <si>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</si>
  <si>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</si>
  <si>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</si>
  <si>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</si>
  <si>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</si>
  <si>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</si>
  <si>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</si>
  <si>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</si>
  <si>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</si>
  <si>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</si>
  <si>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</si>
  <si>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</si>
  <si>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</si>
  <si>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</si>
  <si>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</si>
  <si>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</si>
  <si>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</si>
  <si>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</si>
  <si>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</si>
  <si>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</si>
  <si>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</si>
  <si>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</si>
  <si>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</si>
  <si>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</si>
  <si>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</si>
  <si>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</si>
  <si>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</si>
  <si>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</si>
  <si>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</si>
  <si>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</si>
  <si>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</si>
  <si>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</si>
  <si>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</si>
  <si>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</si>
  <si>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</si>
  <si>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</si>
  <si>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</si>
  <si>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</si>
  <si>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</si>
  <si>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</si>
  <si>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</si>
  <si>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</si>
  <si>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</si>
  <si>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</si>
  <si>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</si>
  <si>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</si>
  <si>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</si>
  <si>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</si>
  <si>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</si>
  <si>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</si>
  <si>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</si>
  <si>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</si>
  <si>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</si>
  <si>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</si>
  <si>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</si>
  <si>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</si>
  <si>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</si>
  <si>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</si>
  <si>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</si>
  <si>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</si>
  <si>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</si>
  <si>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</si>
  <si>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</si>
  <si>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</si>
  <si>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</si>
  <si>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</si>
  <si>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</si>
  <si>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</si>
  <si>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</si>
  <si>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</si>
  <si>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</si>
  <si>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</si>
  <si>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</si>
  <si>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</si>
  <si>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</si>
  <si>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</si>
  <si>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</si>
  <si>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</si>
  <si>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</si>
  <si>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</si>
  <si>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</si>
  <si>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</si>
  <si>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</si>
  <si>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</si>
  <si>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</si>
  <si>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</si>
  <si>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</si>
  <si>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</si>
  <si>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</si>
  <si>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</si>
  <si>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</si>
  <si>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</si>
  <si>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</si>
  <si>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</si>
  <si>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</si>
  <si>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</si>
  <si>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</si>
  <si>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</si>
  <si>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</si>
  <si>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</si>
  <si>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</si>
  <si>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</si>
  <si>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</si>
  <si>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</si>
  <si>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</si>
  <si>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</si>
  <si>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</si>
  <si>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</si>
  <si>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</si>
  <si>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</si>
  <si>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</si>
  <si>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</si>
  <si>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</si>
  <si>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</si>
  <si>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</si>
  <si>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</si>
  <si>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</si>
  <si>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</si>
  <si>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</si>
  <si>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</si>
  <si>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</si>
  <si>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</si>
  <si>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</si>
  <si>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</si>
  <si>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</si>
  <si>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</si>
  <si>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</si>
  <si>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</si>
  <si>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</si>
  <si>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</si>
  <si>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</si>
  <si>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</si>
  <si>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</si>
  <si>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</si>
  <si>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</si>
  <si>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</si>
  <si>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</si>
  <si>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</si>
  <si>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</si>
  <si>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</si>
  <si>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</si>
  <si>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</si>
  <si>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</si>
  <si>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</si>
  <si>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</si>
  <si>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</si>
  <si>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</si>
  <si>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</si>
  <si>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</si>
  <si>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</si>
  <si>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</si>
  <si>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</si>
  <si>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</si>
  <si>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</si>
  <si>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</si>
  <si>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</si>
  <si>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</si>
  <si>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</si>
  <si>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</si>
  <si>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</si>
  <si>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</si>
  <si>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</si>
  <si>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</si>
  <si>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</si>
  <si>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</si>
  <si>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</si>
  <si>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</si>
  <si>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</si>
  <si>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</si>
  <si>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</si>
  <si>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</si>
  <si>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</si>
  <si>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</si>
  <si>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</si>
  <si>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</si>
  <si>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</si>
  <si>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</si>
  <si>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</si>
  <si>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</si>
  <si>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</si>
  <si>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</si>
  <si>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</si>
  <si>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</si>
  <si>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</si>
  <si>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</si>
  <si>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</si>
  <si>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</si>
  <si>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</si>
  <si>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</si>
  <si>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</si>
  <si>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</si>
  <si>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</si>
  <si>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</si>
  <si>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</si>
  <si>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</si>
  <si>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</si>
  <si>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</si>
  <si>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</si>
  <si>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</si>
  <si>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</si>
  <si>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</si>
  <si>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</si>
  <si>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</si>
  <si>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</si>
  <si>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</si>
  <si>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</si>
  <si>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</si>
  <si>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</si>
  <si>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</si>
  <si>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</si>
  <si>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</si>
  <si>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</si>
  <si>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</si>
  <si>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</si>
  <si>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</si>
  <si>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</si>
  <si>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</si>
  <si>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</si>
  <si>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</si>
  <si>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</si>
  <si>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</si>
  <si>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</si>
  <si>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</si>
  <si>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</si>
  <si>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</si>
  <si>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</si>
  <si>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</si>
  <si>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</si>
  <si>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</si>
  <si>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</si>
  <si>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</si>
  <si>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</si>
  <si>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</si>
  <si>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</si>
  <si>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</si>
  <si>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</si>
  <si>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</si>
  <si>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</si>
  <si>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</si>
  <si>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</si>
  <si>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</si>
  <si>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</si>
  <si>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</si>
  <si>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</si>
  <si>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</si>
  <si>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</si>
  <si>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</si>
  <si>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</si>
  <si>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</si>
  <si>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</si>
  <si>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</si>
  <si>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</si>
  <si>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</si>
  <si>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</si>
  <si>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</si>
  <si>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</si>
  <si>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</si>
  <si>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</si>
  <si>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</si>
  <si>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</si>
  <si>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</si>
  <si>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</si>
  <si>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</si>
  <si>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</si>
  <si>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</si>
  <si>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</si>
  <si>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</si>
  <si>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</si>
  <si>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</si>
  <si>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</si>
  <si>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</si>
  <si>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</si>
  <si>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</si>
  <si>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</si>
  <si>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</si>
  <si>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</si>
  <si>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</si>
  <si>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</si>
  <si>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</si>
  <si>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</si>
  <si>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</si>
  <si>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</si>
  <si>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</si>
  <si>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</si>
  <si>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</si>
  <si>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</si>
  <si>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</si>
  <si>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</si>
  <si>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</si>
  <si>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</si>
  <si>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</si>
  <si>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</si>
  <si>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</si>
  <si>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</si>
  <si>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</si>
  <si>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</si>
  <si>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</si>
  <si>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</si>
  <si>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</si>
  <si>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</si>
  <si>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</si>
  <si>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</si>
  <si>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</si>
  <si>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</si>
  <si>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</si>
  <si>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</si>
  <si>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</si>
  <si>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</si>
  <si>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</si>
  <si>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</si>
  <si>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</si>
  <si>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</si>
  <si>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</si>
  <si>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</si>
  <si>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</si>
  <si>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</si>
  <si>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</si>
  <si>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</si>
  <si>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</si>
  <si>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</si>
  <si>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</si>
  <si>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</si>
  <si>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</si>
  <si>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</si>
  <si>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</si>
  <si>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</si>
  <si>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</si>
  <si>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</si>
  <si>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</si>
  <si>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</si>
  <si>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</si>
  <si>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</si>
  <si>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</si>
  <si>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</si>
  <si>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</si>
  <si>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</si>
  <si>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</si>
  <si>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</si>
  <si>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</si>
  <si>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</si>
  <si>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</si>
  <si>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</si>
  <si>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</si>
  <si>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</si>
  <si>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</si>
  <si>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</si>
  <si>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</si>
  <si>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</si>
  <si>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</si>
  <si>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</si>
  <si>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</si>
  <si>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</si>
  <si>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</si>
  <si>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</si>
  <si>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</si>
  <si>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</si>
  <si>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</si>
  <si>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</si>
  <si>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</si>
  <si>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</si>
  <si>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</si>
  <si>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</si>
  <si>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</si>
  <si>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</si>
  <si>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</si>
  <si>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</si>
  <si>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</si>
  <si>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</si>
  <si>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</si>
  <si>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</si>
  <si>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</si>
  <si>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</si>
  <si>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</si>
  <si>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</si>
  <si>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</si>
  <si>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</si>
  <si>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</si>
  <si>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</si>
  <si>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</si>
  <si>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</si>
  <si>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</si>
  <si>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</si>
  <si>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</si>
  <si>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</si>
  <si>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</si>
  <si>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</si>
  <si>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</si>
  <si>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</si>
  <si>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</si>
  <si>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</si>
  <si>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</si>
  <si>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</si>
  <si>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</si>
  <si>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</si>
  <si>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</si>
  <si>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</si>
  <si>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</si>
  <si>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</si>
  <si>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</si>
  <si>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</si>
  <si>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</si>
  <si>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</si>
  <si>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</si>
  <si>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</si>
  <si>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</si>
  <si>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</si>
  <si>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</si>
  <si>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</si>
  <si>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</si>
  <si>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</si>
  <si>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</si>
  <si>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</si>
  <si>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</si>
  <si>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</si>
  <si>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</si>
  <si>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</si>
  <si>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</si>
  <si>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</si>
  <si>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</si>
  <si>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</si>
  <si>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</si>
  <si>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</si>
  <si>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</si>
  <si>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</si>
  <si>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</si>
  <si>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</si>
  <si>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</si>
  <si>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</si>
  <si>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</si>
  <si>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</si>
  <si>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</si>
  <si>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</si>
  <si>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</si>
  <si>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</si>
  <si>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</si>
  <si>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</si>
  <si>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</si>
  <si>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</si>
  <si>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</si>
  <si>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</si>
  <si>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</si>
  <si>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</si>
  <si>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</si>
  <si>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</si>
  <si>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</si>
  <si>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</si>
  <si>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</si>
  <si>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</si>
  <si>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</si>
  <si>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</si>
  <si>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</si>
  <si>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</si>
  <si>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</si>
  <si>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</si>
  <si>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</si>
  <si>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</si>
  <si>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</si>
  <si>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</si>
  <si>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</si>
  <si>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</si>
  <si>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</si>
  <si>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</si>
  <si>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</si>
  <si>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</si>
  <si>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</si>
  <si>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</si>
  <si>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</si>
  <si>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</si>
  <si>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</si>
  <si>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</si>
  <si>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</si>
  <si>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</si>
  <si>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</si>
  <si>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</si>
  <si>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</si>
  <si>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</si>
  <si>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</si>
  <si>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</si>
  <si>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</si>
  <si>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</si>
  <si>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</si>
  <si>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</si>
  <si>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</si>
  <si>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</si>
  <si>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</si>
  <si>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</si>
  <si>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</si>
  <si>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</si>
  <si>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</si>
  <si>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</si>
  <si>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</si>
  <si>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</si>
  <si>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</si>
  <si>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</si>
  <si>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</si>
  <si>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</si>
  <si>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</si>
  <si>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</si>
  <si>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</si>
  <si>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</si>
  <si>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</si>
  <si>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</si>
  <si>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</si>
  <si>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</si>
  <si>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</si>
  <si>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</si>
  <si>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</si>
  <si>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</si>
  <si>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</si>
  <si>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</si>
  <si>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</si>
  <si>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</si>
  <si>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</si>
  <si>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</si>
  <si>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</si>
  <si>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</si>
  <si>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</si>
  <si>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</si>
  <si>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</si>
  <si>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</si>
  <si>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</si>
  <si>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</si>
  <si>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</si>
  <si>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</si>
  <si>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</si>
  <si>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</si>
  <si>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</si>
  <si>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</si>
  <si>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</si>
  <si>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</si>
  <si>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</si>
  <si>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</si>
  <si>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</si>
  <si>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</si>
  <si>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</si>
  <si>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</si>
  <si>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</si>
  <si>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</si>
  <si>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</si>
  <si>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</si>
  <si>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</si>
  <si>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</si>
  <si>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</si>
  <si>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</si>
  <si>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</si>
  <si>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</si>
  <si>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</si>
  <si>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</si>
  <si>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</si>
  <si>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</si>
  <si>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</si>
  <si>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</si>
  <si>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</si>
  <si>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</si>
  <si>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</si>
  <si>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</si>
  <si>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</si>
  <si>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</si>
  <si>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</si>
  <si>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</si>
  <si>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</si>
  <si>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</si>
  <si>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</si>
  <si>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</si>
  <si>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</si>
  <si>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</si>
  <si>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</si>
  <si>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</si>
  <si>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</si>
  <si>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</si>
  <si>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</si>
  <si>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</si>
  <si>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</si>
  <si>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</si>
  <si>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</si>
  <si>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</si>
  <si>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</si>
  <si>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</si>
  <si>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</si>
  <si>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</si>
  <si>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</si>
  <si>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</si>
  <si>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</si>
  <si>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</si>
  <si>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</si>
  <si>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</si>
  <si>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</si>
  <si>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</si>
  <si>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</si>
  <si>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</si>
  <si>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</si>
  <si>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</si>
  <si>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</si>
  <si>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</si>
  <si>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</si>
  <si>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</si>
  <si>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</si>
  <si>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</si>
  <si>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</si>
  <si>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</si>
  <si>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</si>
  <si>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</si>
  <si>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</si>
  <si>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</si>
  <si>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</si>
  <si>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</si>
  <si>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</si>
  <si>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</si>
  <si>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</si>
  <si>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</si>
  <si>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</si>
  <si>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</si>
  <si>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</si>
  <si>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</si>
  <si>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</si>
  <si>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</si>
  <si>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</si>
  <si>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</si>
  <si>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</si>
  <si>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</si>
  <si>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</si>
  <si>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</si>
  <si>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</si>
  <si>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</si>
  <si>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</si>
  <si>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</si>
  <si>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</si>
  <si>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</si>
  <si>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</si>
  <si>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</si>
  <si>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</si>
  <si>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</si>
  <si>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</si>
  <si>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</si>
  <si>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</si>
  <si>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</si>
  <si>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</si>
  <si>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</si>
  <si>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</si>
  <si>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</si>
  <si>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</si>
  <si>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</si>
  <si>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</si>
  <si>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</si>
  <si>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</si>
  <si>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</si>
  <si>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</si>
  <si>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</si>
  <si>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</si>
  <si>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</si>
  <si>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</si>
  <si>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</si>
  <si>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</si>
  <si>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</si>
  <si>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</si>
  <si>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</si>
  <si>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</si>
  <si>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</si>
  <si>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</si>
  <si>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</si>
  <si>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</si>
  <si>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</si>
  <si>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geo_loc_name (state/province/territory)</t>
  </si>
  <si>
    <t>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</si>
  <si>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</si>
  <si>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</si>
  <si>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</si>
  <si>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</si>
  <si>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</si>
  <si>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</si>
  <si>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</si>
  <si>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</si>
  <si>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</si>
  <si>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</si>
  <si>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</si>
  <si>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Newfoundland and Labrador</t>
  </si>
  <si>
    <t>GAZ:00002567</t>
  </si>
  <si>
    <t>A province of Canada, the tenth and latest to join the Confederation. Geographically, the province consists of the island of Newfoundland and the mainland Labrador, on Canada's Atlantic coast.</t>
  </si>
  <si>
    <t>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</si>
  <si>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</si>
  <si>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</si>
  <si>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</si>
  <si>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</si>
  <si>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</si>
  <si>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Nunavut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</si>
  <si>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</si>
  <si>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</si>
  <si>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</si>
  <si>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</si>
  <si>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</si>
  <si>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Prince Edward Island</t>
  </si>
  <si>
    <t>GAZ:00002572</t>
  </si>
  <si>
    <t>A Canadian province consisting of an island of the same name. It is divided into 3 counties.</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</si>
  <si>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</si>
  <si>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</si>
  <si>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</si>
  <si>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</si>
  <si>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</si>
  <si>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</si>
  <si>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</si>
  <si>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</si>
  <si>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Human</t>
  </si>
  <si>
    <t>NCBITaxon:9606</t>
  </si>
  <si>
    <t>Humans (Homo sapiens) are the most abundant and widespread species of primate, characterized by bipedality, large and complex brains enabling the development of advanced tools, culture and language.</t>
  </si>
  <si>
    <t>Bat</t>
  </si>
  <si>
    <t>NCBITaxon:9397</t>
  </si>
  <si>
    <t>Bats are mammals of the order Chiroptera. With their forelimbs adapted as wings, they are the only mammals capable of true and sustained flight.</t>
  </si>
  <si>
    <t>Cat</t>
  </si>
  <si>
    <t>NCBITaxon:9685</t>
  </si>
  <si>
    <t>The cat (Felis catus) is a domestic species of small carnivorous mammal. A cat can either be a house cat, a farm cat or a feral cat; the latter ranges freely and avoids human contact.</t>
  </si>
  <si>
    <t>Chicken</t>
  </si>
  <si>
    <t>NCBITaxon:9031</t>
  </si>
  <si>
    <t>The chicken (Gallus gallus domesticus) is a domesticated subspecies of the red junglefowl originally from Southeastern Asia.</t>
  </si>
  <si>
    <t>Civets</t>
  </si>
  <si>
    <t>NCBITaxon:9673</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</si>
  <si>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</si>
  <si>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Cow</t>
  </si>
  <si>
    <t>NCBITaxon:9913</t>
  </si>
  <si>
    <t>Cattle, taurine cattle, or European cattle (Bos taurus or Bos primigenius taurus) are large domesticated cloven-hooved herbivores. They are a prominent modern member of the subfamily Bovinae, are the most widespread species of the genus Bos.</t>
  </si>
  <si>
    <t>Dog</t>
  </si>
  <si>
    <t>NCBITaxon:9615</t>
  </si>
  <si>
    <t>The dog or domestic dog (Canis familiaris) is a domesticated descendant of the grey wolf. Dog breeds vary widely in shape, size, and color.</t>
  </si>
  <si>
    <t>Lion</t>
  </si>
  <si>
    <t>NCBITaxon:9689</t>
  </si>
  <si>
    <t>The lion (Panthera leo) is a large cat of the genus Panthera native to Africa and India. It has a muscular, deep-chested body, short, rounded head, round ears, and a hairy tuft at the end of its tail.</t>
  </si>
  <si>
    <t>Mink</t>
  </si>
  <si>
    <t>NCBITaxon:452646</t>
  </si>
  <si>
    <t>The American mink (Neogale vison) is a semiaquatic species of mustelid native to North America, though human intervention has expanded its range to many parts of Europe, Asia and South America.</t>
  </si>
  <si>
    <t>NCBITaxon:9973</t>
  </si>
  <si>
    <t>Manis is a genus of South Asian and East Asian pangolins, the Asiatic pangolins, from subfamily Maninae, within family Manidae.</t>
  </si>
  <si>
    <t>Pig</t>
  </si>
  <si>
    <t>NCBITaxon:9825</t>
  </si>
  <si>
    <t>The domestic pig (Sus domesticus), often called swine, hog, or simply pig when there is no need to distinguish it from other pigs, is an omnivorous, domesticated even-toed ungulate.</t>
  </si>
  <si>
    <t>Pigeon</t>
  </si>
  <si>
    <t>NCBITaxon:8930</t>
  </si>
  <si>
    <t>Columbidae is a bird family consisting of pigeons and doves. It is the only family in the order Columbiformes. These are stout-bodied birds with short necks, and short slender bills that in some species feature fleshy ceres.</t>
  </si>
  <si>
    <t>Tiger</t>
  </si>
  <si>
    <t>NCBITaxon:9694</t>
  </si>
  <si>
    <t>The tiger (Panthera tigris) is the largest living cat species and a member of the genus Panthera. It is most recognisable for its dark vertical stripes on orange-brown fur with a lighter underside.</t>
  </si>
  <si>
    <t>Homo sapiens</t>
  </si>
  <si>
    <t>Bos taurus</t>
  </si>
  <si>
    <t>Canis lupus familiaris</t>
  </si>
  <si>
    <t>Chiroptera</t>
  </si>
  <si>
    <t>Bats are mammals of the order Chiroptera.[a] With their forelimbs adapted as wings, they are the only mammals capable of true and sustained flight.</t>
  </si>
  <si>
    <t>Columbidae</t>
  </si>
  <si>
    <t>Felis catus</t>
  </si>
  <si>
    <t>Gallus gallus</t>
  </si>
  <si>
    <t>Manis</t>
  </si>
  <si>
    <t>Manis javanica</t>
  </si>
  <si>
    <t>NCBITaxon:9974</t>
  </si>
  <si>
    <t>The Sunda pangolin (Manis javanica), also known as the Malayan or Javan pangolin, is a species of pangolin. It is found throughout Southeast Asia,</t>
  </si>
  <si>
    <t>Neovison vison</t>
  </si>
  <si>
    <t>The American mink (Neovision vison) is a semiaquatic species of mustelid native to North America, though human intervention has expanded its range to many parts of Europe, Asia and South America.</t>
  </si>
  <si>
    <t>Panthera leo</t>
  </si>
  <si>
    <t>Panthera tigris</t>
  </si>
  <si>
    <t>Rhinolophidae</t>
  </si>
  <si>
    <t>NCBITaxon:58055</t>
  </si>
  <si>
    <t>Horseshoe bats are bats in the family Rhinolophidae. They get their common name from their large nose-leafs, which are shaped like horseshoes.</t>
  </si>
  <si>
    <t>Rhinolophus affinis</t>
  </si>
  <si>
    <t>NCBITaxon:59477</t>
  </si>
  <si>
    <t>The intermediate horseshoe bat (Rhinolophus affinis) is a bat species of the family Rhinolophidae (“nose crest”) that is very widespread throughout much of the Indian subcontinent, southern and central China and Southeast Asia.</t>
  </si>
  <si>
    <t>Sus scrofa domesticus</t>
  </si>
  <si>
    <t>Viverridae</t>
  </si>
  <si>
    <t>0 - 9</t>
  </si>
  <si>
    <t>GENEPIO:0100049</t>
  </si>
  <si>
    <t>An age group that stratifies the age of a case to be between 0 to 9 years old (inclusive).</t>
  </si>
  <si>
    <t>10 - 19</t>
  </si>
  <si>
    <t>GENEPIO:0100050</t>
  </si>
  <si>
    <t>An age group that stratifies the age of a case to be between 10 to 19 years old (inclusive).</t>
  </si>
  <si>
    <t>20 - 29</t>
  </si>
  <si>
    <t>GENEPIO:0100051</t>
  </si>
  <si>
    <t>An age group that stratifies the age of a case to be between 20 to 29 years old (inclusive).</t>
  </si>
  <si>
    <t>30 - 39</t>
  </si>
  <si>
    <t>GENEPIO:0100052</t>
  </si>
  <si>
    <t>An age group that stratifies the age of a case to be between 30 to 39 years old (inclusive).</t>
  </si>
  <si>
    <t>40 - 49</t>
  </si>
  <si>
    <t>GENEPIO:0100053</t>
  </si>
  <si>
    <t>An age group that stratifies the age of a case to be between 40 to 49 years old (inclusive).</t>
  </si>
  <si>
    <t>50 - 59</t>
  </si>
  <si>
    <t>GENEPIO:0100054</t>
  </si>
  <si>
    <t>An age group that stratifies the age of a case to be between 50 to 59 years old (inclusive).</t>
  </si>
  <si>
    <t>60 - 69</t>
  </si>
  <si>
    <t>GENEPIO:0100055</t>
  </si>
  <si>
    <t>An age group that stratifies the age of a case to be between 60 to 69 years old (inclusive).</t>
  </si>
  <si>
    <t>70 - 79</t>
  </si>
  <si>
    <t>GENEPIO:0100056</t>
  </si>
  <si>
    <t>An age group that stratifies the age of a case to be between 70 to 79 years old (inclusive).</t>
  </si>
  <si>
    <t>80 - 89</t>
  </si>
  <si>
    <t>GENEPIO:0100057</t>
  </si>
  <si>
    <t>An age group that stratifies the age of a case to be between 80 to 89 years old (inclusive).</t>
  </si>
  <si>
    <t>90 - 99</t>
  </si>
  <si>
    <t>GENEPIO:0100058</t>
  </si>
  <si>
    <t>An age group that stratifies the age of a case to be between 90 to 99 years old (inclusive).</t>
  </si>
  <si>
    <t>100+</t>
  </si>
  <si>
    <t>GENEPIO:0100059</t>
  </si>
  <si>
    <t>An age group that stratifies the age of a case to be greater than or equal to 100 years old.</t>
  </si>
  <si>
    <t>month</t>
  </si>
  <si>
    <t>UO:0000035</t>
  </si>
  <si>
    <t>A time unit which is approximately equal to the length of time of one of cycle of the moon's phases which in science is taken to be equal to 30 days.</t>
  </si>
  <si>
    <t>UO:0000036</t>
  </si>
  <si>
    <t>A time unit which is equal to 12 months which in science is taken to be equal to 365.25 days.</t>
  </si>
  <si>
    <t>COVID-19</t>
  </si>
  <si>
    <t>MONDO:0100096</t>
  </si>
  <si>
    <t>A disease caused by infection with severe acute respiratory syndrome coronavirus 2.</t>
  </si>
  <si>
    <t>Female</t>
  </si>
  <si>
    <t>NCIT:C46110</t>
  </si>
  <si>
    <t>An individual who reports belonging to the cultural gender role distinction of female.</t>
  </si>
  <si>
    <t>Male</t>
  </si>
  <si>
    <t>NCIT:C46109</t>
  </si>
  <si>
    <t>An individual who reports belonging to the cultural gender role distinction of male.</t>
  </si>
  <si>
    <t>Non-binary gender</t>
  </si>
  <si>
    <t>GSSO:000132</t>
  </si>
  <si>
    <t>Either, a specific gender identity which is not male or female; or, more broadly, an umbrella term for gender identities not considered male or female.</t>
  </si>
  <si>
    <t>Transgender (assigned male at birth)</t>
  </si>
  <si>
    <t>GSSO:004004</t>
  </si>
  <si>
    <t>Having a feminine gender (identity) which is different from the sex one was assigned at birth.</t>
  </si>
  <si>
    <t>Transgender (assigned female at birth)</t>
  </si>
  <si>
    <t>GSSO:004005</t>
  </si>
  <si>
    <t>Having a masculine gender (identity) which is different from the sex one was assigned at birth.</t>
  </si>
  <si>
    <t>Undeclared</t>
  </si>
  <si>
    <t>NCIT:C110959</t>
  </si>
  <si>
    <t>A categorical choice recorded when an individual being interviewed is unable or chooses not to provide a datum.</t>
  </si>
  <si>
    <t>Deceased</t>
  </si>
  <si>
    <t>NCIT:C28554</t>
  </si>
  <si>
    <t>The cessation of life.</t>
  </si>
  <si>
    <t>Deteriorating</t>
  </si>
  <si>
    <t>NCIT:C25254</t>
  </si>
  <si>
    <t>Advancing in extent or severity.</t>
  </si>
  <si>
    <t>Recovered</t>
  </si>
  <si>
    <t>NCIT:C49498</t>
  </si>
  <si>
    <t>One of the possible results of an adverse event outcome that indicates that the event has improved or recuperated.</t>
  </si>
  <si>
    <t>Stable</t>
  </si>
  <si>
    <t>NCIT:C30103</t>
  </si>
  <si>
    <t>Subject to little fluctuation; showing little if any change.</t>
  </si>
  <si>
    <t>Asymptomatic</t>
  </si>
  <si>
    <t>NCIT:C3833</t>
  </si>
  <si>
    <t>Without clinical signs or indications that raise the possibility of a particular disorder or dysfunction.</t>
  </si>
  <si>
    <t>Healthy</t>
  </si>
  <si>
    <t>NCIT:C115935</t>
  </si>
  <si>
    <t>Having no significant health-related issues.</t>
  </si>
  <si>
    <t>Symptomatic</t>
  </si>
  <si>
    <t>NCIT:C25269</t>
  </si>
  <si>
    <t>Exhibiting the symptoms of a particular disease.</t>
  </si>
  <si>
    <t>Hospitalized</t>
  </si>
  <si>
    <t>NCIT:C25179</t>
  </si>
  <si>
    <t>The condition of being treated as a patient in a hospital.</t>
  </si>
  <si>
    <t xml:space="preserve">      Hospitalized (Non-ICU)</t>
  </si>
  <si>
    <t>GENEPIO:0100045</t>
  </si>
  <si>
    <t>The condition of being treated as a patient in a hospital without admission to an intensive care unit (ICU).</t>
  </si>
  <si>
    <t xml:space="preserve">      Hospitalized (ICU)</t>
  </si>
  <si>
    <t>GENEPIO:0100046</t>
  </si>
  <si>
    <t>The condition of being treated as a patient in a hospital intensive care unit (ICU).</t>
  </si>
  <si>
    <t>Mechanical Ventilation</t>
  </si>
  <si>
    <t>NCIT:C70909</t>
  </si>
  <si>
    <t>A method to mechanically assist or replace spontaneous breathing in patients by use of a powered device that forces oxygenated air into the lungs.</t>
  </si>
  <si>
    <t>Medically Isolated</t>
  </si>
  <si>
    <t>GENEPIO:0100047</t>
  </si>
  <si>
    <t>Separation of people with a contagious disease from population to reduce the spread of the disease.</t>
  </si>
  <si>
    <t>Focuses on protecting a population from a person rather than the other way around.</t>
  </si>
  <si>
    <t xml:space="preserve">      Medically Isolated (Negative Pressure)</t>
  </si>
  <si>
    <t>GENEPIO:0100048</t>
  </si>
  <si>
    <t>Medical isolation in a negative pressure environment: 6 to 12 air exchanges per hour, and direct exhaust to the outside or through a high efficiency particulate air filter.</t>
  </si>
  <si>
    <t>Self-quarantining</t>
  </si>
  <si>
    <t>NCIT:C173768</t>
  </si>
  <si>
    <t>A method used by an individual to be kept apart in seclusion from others for a period of time in an attempt to minimize the risk of transmission of an infectious disease.</t>
  </si>
  <si>
    <t>Attendee</t>
  </si>
  <si>
    <t>GENEPIO:0100249</t>
  </si>
  <si>
    <t>A role inhering in a person that is realized when the bearer is present on a given occasion or at a given place.</t>
  </si>
  <si>
    <t xml:space="preserve">      Student</t>
  </si>
  <si>
    <t>OMRSE:00000058</t>
  </si>
  <si>
    <t>A human social role that, if realized, is realized by the process of formal education that the bearer undergoes.</t>
  </si>
  <si>
    <t>Patient</t>
  </si>
  <si>
    <t>OMRSE:00000030</t>
  </si>
  <si>
    <t>A patient role that inheres in a human being.</t>
  </si>
  <si>
    <t xml:space="preserve">      Inpatient</t>
  </si>
  <si>
    <t>NCIT:C25182</t>
  </si>
  <si>
    <t>A patient who is residing in the hospital where he is being treated.</t>
  </si>
  <si>
    <t xml:space="preserve">      Outpatient</t>
  </si>
  <si>
    <t>NCIT:C28293</t>
  </si>
  <si>
    <t>A patient who comes to a healthcare facility for diagnosis or treatment but is not admitted for an overnight stay.</t>
  </si>
  <si>
    <t>Passenger</t>
  </si>
  <si>
    <t>GENEPIO:0100250</t>
  </si>
  <si>
    <t>A role inhering in a person that is realized when the bearer travels in a vehicle but bears little to no responsibility for vehicle operation nor arrival at its destination.</t>
  </si>
  <si>
    <t>Resident</t>
  </si>
  <si>
    <t>GENEPIO:0100251</t>
  </si>
  <si>
    <t>A role inhering in a person that is realized when the bearer maintains residency in a given place.</t>
  </si>
  <si>
    <t>Visitor</t>
  </si>
  <si>
    <t>GENEPIO:0100252</t>
  </si>
  <si>
    <t xml:space="preserve">A role inhering in a person that is realized when the bearer pays a visit to a specific place or event. </t>
  </si>
  <si>
    <t>Volunteer</t>
  </si>
  <si>
    <t>GENEPIO:0100253</t>
  </si>
  <si>
    <t>A role inhering in a person that is realized when the bearer enters into any service of their own free will.</t>
  </si>
  <si>
    <t>Work</t>
  </si>
  <si>
    <t>GENEPIO:0100254</t>
  </si>
  <si>
    <t>A role inhering in a person that is realized when the bearer performs labor for a living.</t>
  </si>
  <si>
    <t xml:space="preserve">      Administrator</t>
  </si>
  <si>
    <t>GENEPIO:0100255</t>
  </si>
  <si>
    <t>A role inhering in a person that is realized when the bearer is engaged in administration or administrative work.</t>
  </si>
  <si>
    <t xml:space="preserve">      Child Care/Education Worker</t>
  </si>
  <si>
    <t>GENEPIO:0100485</t>
  </si>
  <si>
    <t>A role inhering in a person that is realized when the bearer is engaged in child care or child education work.</t>
  </si>
  <si>
    <t xml:space="preserve">      Essential Worker</t>
  </si>
  <si>
    <t>GENEPIO:0100486</t>
  </si>
  <si>
    <t>A role inhering in a person that is realized when the bearer is engaged in operations and services that are essential to ensure the continuity of critical infrastructure operations.</t>
  </si>
  <si>
    <t xml:space="preserve">      First Responder</t>
  </si>
  <si>
    <t>GENEPIO:0100256</t>
  </si>
  <si>
    <t>A role inhering in a person that is realized when the bearer is among the first to arrive at the scene of an emergency and has specialized training to provide assistance.</t>
  </si>
  <si>
    <t xml:space="preserve">            Firefighter</t>
  </si>
  <si>
    <t>GENEPIO:0100257</t>
  </si>
  <si>
    <t>A role inhering in a person that is realized when the bearer is a rescuer extensively trained in firefighting.</t>
  </si>
  <si>
    <t xml:space="preserve">            Paramedic</t>
  </si>
  <si>
    <t>GENEPIO:0100258</t>
  </si>
  <si>
    <t>A role inhering in a person that is realized when the bearer is a healthcare professional who responds to emergency calls for medical help outside of a hospital.</t>
  </si>
  <si>
    <t xml:space="preserve">            Police Officer</t>
  </si>
  <si>
    <t>GENEPIO:0100259</t>
  </si>
  <si>
    <t>A role inhering in a person that is realized when the bearer is a warranted law employee of a police force.</t>
  </si>
  <si>
    <t xml:space="preserve">      Healthcare Worker</t>
  </si>
  <si>
    <t>GENEPIO:0100334</t>
  </si>
  <si>
    <t>A role inhering in a person that is realized when the bearer is an employee that performs labor in a healthcare setting.</t>
  </si>
  <si>
    <t xml:space="preserve">            Community Healthcare Worker</t>
  </si>
  <si>
    <t>GENEPIO:0100420</t>
  </si>
  <si>
    <t>A role inhering in a person that is realized when the bearer a professional caregiver that provides health care or supportive care in the individual home where the patient or client is living, as opposed to care provided in group accommodations like clinics or nursing home.</t>
  </si>
  <si>
    <t xml:space="preserve">            Laboratory Worker</t>
  </si>
  <si>
    <t>GENEPIO:0100262</t>
  </si>
  <si>
    <t>A role inhering in a person that is realized when the bearer is an employee that performs labor in a laboratory.</t>
  </si>
  <si>
    <t xml:space="preserve">            Nurse</t>
  </si>
  <si>
    <t>OMRSE:00000014</t>
  </si>
  <si>
    <t>A health care role borne by a human being and realized by the care of individuals, families, and communities so they may attain, maintain, or recover optimal health and quality of life.</t>
  </si>
  <si>
    <t xml:space="preserve">            Personal Care Aid</t>
  </si>
  <si>
    <t>GENEPIO:0100263</t>
  </si>
  <si>
    <t>A role inhering in a person that is realized when the bearer works to help another person complete their daily activities.</t>
  </si>
  <si>
    <t xml:space="preserve">            Pharmacist</t>
  </si>
  <si>
    <t>GENEPIO:0100264</t>
  </si>
  <si>
    <t>A role inhering in a person that is realized when the bearer is a health professional who specializes in dispensing prescription drugs at a healthcare facility.</t>
  </si>
  <si>
    <t xml:space="preserve">            Physician</t>
  </si>
  <si>
    <t>OMRSE:00000013</t>
  </si>
  <si>
    <t>A health care role borne by a human being and realized by promoting, maintaining or restoring human health through the study, diagnosis, and treatment of disease, injury and other physical and mental impairments.</t>
  </si>
  <si>
    <t xml:space="preserve">      Housekeeper</t>
  </si>
  <si>
    <t>GENEPIO:0100260</t>
  </si>
  <si>
    <t>A role inhering in a person that is realized when the bearer is an individual who performs cleaning duties and/or is responsible for the supervision of cleaning staff.</t>
  </si>
  <si>
    <t xml:space="preserve">      International worker</t>
  </si>
  <si>
    <t>GENEPIO:0100487</t>
  </si>
  <si>
    <t>A role inhering in a person that is realized when the bearer is an employee that performs labor internationally.</t>
  </si>
  <si>
    <t xml:space="preserve">      Kitchen Worker</t>
  </si>
  <si>
    <t>GENEPIO:0100261</t>
  </si>
  <si>
    <t>A role inhering in a person that is realized when the bearer is an employee that performs labor in a kitchen.</t>
  </si>
  <si>
    <t xml:space="preserve">      Rotational Worker</t>
  </si>
  <si>
    <t>GENEPIO:0100354</t>
  </si>
  <si>
    <t>A role inhering in a person that is realized when the bearer performs labor on a regular schedule, often requiring travel to geographic locations other than where they live.</t>
  </si>
  <si>
    <t xml:space="preserve">      Seasonal Worker</t>
  </si>
  <si>
    <t>GENEPIO:0100355</t>
  </si>
  <si>
    <t>A role inhering in a person that is realized when the bearer performs labor for a particular period of the year, such as harvest, or Christmas.</t>
  </si>
  <si>
    <t xml:space="preserve">      Transport Worker</t>
  </si>
  <si>
    <t>GENEPIO:0100488</t>
  </si>
  <si>
    <t>A role inhering in a person that is realized when the bearer is engaged in transportation.</t>
  </si>
  <si>
    <t xml:space="preserve">           Transport Truck Driver</t>
  </si>
  <si>
    <t>GENEPIO:0100489</t>
  </si>
  <si>
    <t>A transport worker role inhering in a person that is realized when the bearer is the driver of a transport truck.</t>
  </si>
  <si>
    <t xml:space="preserve">      Veterinarian</t>
  </si>
  <si>
    <t>GENEPIO:0100265</t>
  </si>
  <si>
    <t>A role inhering in a person that is realized when the bearer is a professional who practices veterinary medicine.</t>
  </si>
  <si>
    <t>Social role</t>
  </si>
  <si>
    <t>OMRSE:00000001</t>
  </si>
  <si>
    <t>A social role inhering in a human being.</t>
  </si>
  <si>
    <t xml:space="preserve">      Acquaintance of case</t>
  </si>
  <si>
    <t>GENEPIO:0100266</t>
  </si>
  <si>
    <t>A role inhering in a person that is realized when the bearer is in a state of being acquainted with a person.</t>
  </si>
  <si>
    <t xml:space="preserve">      Relative of case</t>
  </si>
  <si>
    <t>GENEPIO:0100267</t>
  </si>
  <si>
    <t>A role inhering in a person that is realized when the bearer is a relative of the case.</t>
  </si>
  <si>
    <t xml:space="preserve">            Child of case</t>
  </si>
  <si>
    <t>GENEPIO:0100268</t>
  </si>
  <si>
    <t>A role inhering in a person that is realized when the bearer is a person younger than the age of majority.</t>
  </si>
  <si>
    <t xml:space="preserve">            Parent of case</t>
  </si>
  <si>
    <t>GENEPIO:0100269</t>
  </si>
  <si>
    <t>A role inhering in a person that is realized when the bearer is a caregiver of the offspring of their own species.</t>
  </si>
  <si>
    <t xml:space="preserve">                  Father of case</t>
  </si>
  <si>
    <t>GENEPIO:0100270</t>
  </si>
  <si>
    <t>A role inhering in a person that is realized when the bearer is the male parent of a child.</t>
  </si>
  <si>
    <t xml:space="preserve">                  Mother of case</t>
  </si>
  <si>
    <t>GENEPIO:0100271</t>
  </si>
  <si>
    <t>A role inhering in a person that is realized when the bearer the female parent of a child.</t>
  </si>
  <si>
    <t xml:space="preserve">      Spouse of case</t>
  </si>
  <si>
    <t>GENEPIO:0100272</t>
  </si>
  <si>
    <t>A role inhering in a person that is realized when the bearer is a significant other in a marriage, civil union, or common-law marriage.</t>
  </si>
  <si>
    <t>Other Host Role</t>
  </si>
  <si>
    <t>A host role other than those specified in the picklist.</t>
  </si>
  <si>
    <t>Fully Vaccinated</t>
  </si>
  <si>
    <t>GENEPIO:0100100</t>
  </si>
  <si>
    <t>Completed a full series of an authorized vaccine according to the regional health institutional guidance.</t>
  </si>
  <si>
    <t>Partially Vaccinated</t>
  </si>
  <si>
    <t>GENEPIO:0100101</t>
  </si>
  <si>
    <t>Started but not yet fully completed a vaccine series authorized and administered according to the regional health institutional guidance.</t>
  </si>
  <si>
    <t>In general, people are considered partially vaccinated 2 weeks after their first dose in a single-dose or multi-dose vaccine series.</t>
  </si>
  <si>
    <t>Not Vaccinated</t>
  </si>
  <si>
    <t>GENEPIO:0100102</t>
  </si>
  <si>
    <t>Have not completed or initiated a vaccine series authorized and administered according to the regional health institutional guidance.</t>
  </si>
  <si>
    <t>In general, people are considered not vaccinated if they have not received a single dose or have not yet completed the 2 weeks after their first dose in a single-dose or multi-dose vaccine series.</t>
  </si>
  <si>
    <t>293/ACE2 cell line</t>
  </si>
  <si>
    <t>GENEPIO:0100041</t>
  </si>
  <si>
    <t>293 cells stably expressing the SARS-CoV receptor protein, angiotensin-converting enzyme 2 (ACE2).</t>
  </si>
  <si>
    <t>Caco2 cell line</t>
  </si>
  <si>
    <t>BTO:0000195</t>
  </si>
  <si>
    <t>Human colon adenocarcinoma cell line, established from the primary colon tumor (adenocarcinoma) of a 72-year-old Caucasian man in 1974.</t>
  </si>
  <si>
    <t>Calu3 cell line</t>
  </si>
  <si>
    <t>BTO:0002750</t>
  </si>
  <si>
    <t>Human lung adenocarcinoma cell line; established from a 25-year-old caucasian male.</t>
  </si>
  <si>
    <t>EFK3B cell line</t>
  </si>
  <si>
    <t>GENEPIO:0100042</t>
  </si>
  <si>
    <t>Eptesicus fucus (big brown bat) kidney 3B cells.</t>
  </si>
  <si>
    <t>HEK293T cell line</t>
  </si>
  <si>
    <t>BTO:0002181</t>
  </si>
  <si>
    <t>A highly transformed human renal epithelial line expressing two viral oncogenes, adenovirus E1a and SV40 large T antigen.</t>
  </si>
  <si>
    <t>HRCE cell line</t>
  </si>
  <si>
    <t>GENEPIO:0100043</t>
  </si>
  <si>
    <t>Normal human primary renal cortical epithelial cells.</t>
  </si>
  <si>
    <t>Related specimen relationship</t>
  </si>
  <si>
    <t>Huh7 cell line</t>
  </si>
  <si>
    <t>BTO:0001950</t>
  </si>
  <si>
    <t>Human hepatoma cell line.</t>
  </si>
  <si>
    <t>LLCMk2 cell line</t>
  </si>
  <si>
    <t>CLO:0007330</t>
  </si>
  <si>
    <t>Macaca mulatta (Rhesus macaque) monkey kidney 2 cells.</t>
  </si>
  <si>
    <t>MDBK cell line</t>
  </si>
  <si>
    <t>BTO:0000836</t>
  </si>
  <si>
    <t>The MDBK cell line was derived from a kidney of an apparently normal adult steer, February 18, 1957, by S.H. Madin and N.B. Darby.</t>
  </si>
  <si>
    <t>NHBE cell line</t>
  </si>
  <si>
    <t>BTO:0002924</t>
  </si>
  <si>
    <t>Normal human bronchial epithelial cell line.</t>
  </si>
  <si>
    <t>PK-15 cell line</t>
  </si>
  <si>
    <t>BTO:0001865</t>
  </si>
  <si>
    <t>Pig kidney cell line. Original line: PK-2a; contains type C viruses. Morphology: epithelial-like.</t>
  </si>
  <si>
    <t>RK-13 cell line</t>
  </si>
  <si>
    <t>BTO:0002909</t>
  </si>
  <si>
    <t>Rabbit renal epithelium cell line.</t>
  </si>
  <si>
    <t>U251 cell line</t>
  </si>
  <si>
    <t>BTO:0002035</t>
  </si>
  <si>
    <t>Human glioma cell line. Morphology: glial; Species: human; Tumor: glioma.</t>
  </si>
  <si>
    <t>Vero cell line</t>
  </si>
  <si>
    <t>BTO:0001444</t>
  </si>
  <si>
    <t>The Vero cell line was initiated from the kidney of a normal adult African green monkey on March 27, 1962, by Y. Yasumura and Y. Kawakita at the Chiba University in Chiba, Japan.</t>
  </si>
  <si>
    <t xml:space="preserve">      Vero E6 cell line</t>
  </si>
  <si>
    <t>BTO:0004755</t>
  </si>
  <si>
    <t>This line is a clone of VERO 76.</t>
  </si>
  <si>
    <t xml:space="preserve">            VeroE6/TMPRSS2 cell line</t>
  </si>
  <si>
    <t>GENEPIO:0100044</t>
  </si>
  <si>
    <t>VeroE6 cells expressing the transmembrane serine protease TMPRSS2.</t>
  </si>
  <si>
    <t>OBI:0002600</t>
  </si>
  <si>
    <t>A specimen collection process that uses a swab as the collection device. A swab is an absorbent material (e.g. cotton) on a rod (e.g., wooden stick).</t>
  </si>
  <si>
    <t>RNA</t>
  </si>
  <si>
    <t>OBI:0000880</t>
  </si>
  <si>
    <t>An extract which is the output of an extraction process in which RNA molecules are isolated from a specimen.</t>
  </si>
  <si>
    <t>Nucleic acid</t>
  </si>
  <si>
    <t>OBI:0001010</t>
  </si>
  <si>
    <t>An extract that is the output of an extraction process in which nucleic acid molecules are isolated from a specimen.</t>
  </si>
  <si>
    <t>Severe acute respiratory syndrome coronavirus 2</t>
  </si>
  <si>
    <t>NCBITaxon:2697049</t>
  </si>
  <si>
    <t>A sarbecovirus which 1) is the virus that causes COVID-19 (coronavirus disease 2019), 2) infects humans, and 3) declared an a pandemic by the World Health Organization on 11 March 2020.</t>
  </si>
  <si>
    <t>RaTG13</t>
  </si>
  <si>
    <t>NCBITaxon:2709072</t>
  </si>
  <si>
    <t>A severe acute respiratory syndrome-related coronavirus which 1) infects the horshoe bat Rhinolophous affinis and 2) is the closest known relative of SARS-CoV-2.</t>
  </si>
  <si>
    <t>RmYN02</t>
  </si>
  <si>
    <t>GENEPIO:0100000</t>
  </si>
  <si>
    <t>A severe acute respiratory syndrome-related coronavirus which is 1) bat-derived, 2) sharing 93.3% nucleotide identify with SARS-CoV-2, and 3) contains an insertion at the S1/S2 cleavage site in the spike protein.</t>
  </si>
  <si>
    <t>Age 60+</t>
  </si>
  <si>
    <t>VO:0004925</t>
  </si>
  <si>
    <t>A senior adult 60 years or above in age.</t>
  </si>
  <si>
    <t>Anemia</t>
  </si>
  <si>
    <t>HP:0001903</t>
  </si>
  <si>
    <t>A reduction in erythrocytes volume or hemoglobin concentration.</t>
  </si>
  <si>
    <t>Anorexia</t>
  </si>
  <si>
    <t>HP:0002039</t>
  </si>
  <si>
    <t>A lack or loss of appetite for food (as a medical condition).</t>
  </si>
  <si>
    <t>Birthing labor</t>
  </si>
  <si>
    <t>NCIT:C92743</t>
  </si>
  <si>
    <t>Uterine contractions resulting in cervical change (dilation and/or effacement).</t>
  </si>
  <si>
    <t>Bone marrow failure</t>
  </si>
  <si>
    <t>NCIT:C80693</t>
  </si>
  <si>
    <t>The inability of the bone marrow to produce hematopoietic elements.</t>
  </si>
  <si>
    <t>Cancer</t>
  </si>
  <si>
    <t>MONDO:0004992</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</si>
  <si>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</si>
  <si>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r>
      <rPr>
        <sz val="10"/>
        <color rgb="FF000000"/>
        <rFont val="Arial"/>
      </rPr>
      <t xml:space="preserve">      </t>
    </r>
    <r>
      <rPr>
        <sz val="10"/>
        <color rgb="FF1D1C1D"/>
        <rFont val="Arial"/>
      </rPr>
      <t>Breast cancer</t>
    </r>
  </si>
  <si>
    <t>MONDO:0007254</t>
  </si>
  <si>
    <t>A primary or metastatic malignant neoplasm involving the breast. The vast majority of cases are carcinomas arising from the breast parenchyma or the nipple. Malignant breast neoplasms occur more frequently in females than in males.</t>
  </si>
  <si>
    <r>
      <rPr>
        <sz val="10"/>
        <color rgb="FF000000"/>
        <rFont val="Arial"/>
      </rPr>
      <t xml:space="preserve">      </t>
    </r>
    <r>
      <rPr>
        <sz val="10"/>
        <color rgb="FF1D1C1D"/>
        <rFont val="Arial"/>
      </rPr>
      <t>Colorectal cancer</t>
    </r>
  </si>
  <si>
    <t>MONDO:0005575</t>
  </si>
  <si>
    <t>A primary or metastatic malignant neoplasm that affects the colon or rectum. Representative examples include carcinoma, lymphoma, and sarcoma.</t>
  </si>
  <si>
    <r>
      <rPr>
        <sz val="10"/>
        <color rgb="FF000000"/>
        <rFont val="Arial"/>
      </rPr>
      <t xml:space="preserve">      </t>
    </r>
    <r>
      <rPr>
        <sz val="10"/>
        <color rgb="FF1D1C1D"/>
        <rFont val="Arial"/>
      </rPr>
      <t>Hematologic malignancy (cancer of the blood)</t>
    </r>
  </si>
  <si>
    <t>DOID:2531</t>
  </si>
  <si>
    <t>An organ system cancer located in the hematological system that is characterized by uncontrolled cellular proliferation in blood, bone marrow and lymph nodes.</t>
  </si>
  <si>
    <r>
      <rPr>
        <sz val="10"/>
        <color rgb="FF000000"/>
        <rFont val="Arial"/>
      </rPr>
      <t xml:space="preserve">      </t>
    </r>
    <r>
      <rPr>
        <sz val="10"/>
        <color rgb="FF1D1C1D"/>
        <rFont val="Arial"/>
      </rPr>
      <t>Lung cancer</t>
    </r>
  </si>
  <si>
    <t>MONDO:0008903</t>
  </si>
  <si>
    <t>A malignant neoplasm involving the lung.</t>
  </si>
  <si>
    <r>
      <rPr>
        <sz val="10"/>
        <color rgb="FF000000"/>
        <rFont val="Arial"/>
      </rPr>
      <t xml:space="preserve">      </t>
    </r>
    <r>
      <rPr>
        <sz val="10"/>
        <color rgb="FF1D1C1D"/>
        <rFont val="Arial"/>
      </rPr>
      <t>Metastatic disease</t>
    </r>
  </si>
  <si>
    <t>MONDO:0024880</t>
  </si>
  <si>
    <t>A malignant tumor that has spread from its original (primary) site of growth to another site close to or distant from the primary site.</t>
  </si>
  <si>
    <t>Cancer treatment</t>
  </si>
  <si>
    <t>NCIT:C16212</t>
  </si>
  <si>
    <t>Any intervention for management of a malignant neoplasm.</t>
  </si>
  <si>
    <r>
      <rPr>
        <sz val="10"/>
        <color rgb="FF000000"/>
        <rFont val="Arial"/>
      </rPr>
      <t xml:space="preserve">      </t>
    </r>
    <r>
      <rPr>
        <sz val="10"/>
        <color rgb="FF1D1C1D"/>
        <rFont val="Arial"/>
      </rPr>
      <t>Cancer surgery</t>
    </r>
  </si>
  <si>
    <t>NCIT:C157740</t>
  </si>
  <si>
    <t>Surgical procedures targeted at minimizing or eliminating a neoplastic process.</t>
  </si>
  <si>
    <r>
      <rPr>
        <sz val="10"/>
        <color rgb="FF000000"/>
        <rFont val="Arial"/>
      </rPr>
      <t xml:space="preserve">      </t>
    </r>
    <r>
      <rPr>
        <sz val="10"/>
        <color rgb="FF1D1C1D"/>
        <rFont val="Arial"/>
      </rPr>
      <t>Chemotherapy</t>
    </r>
  </si>
  <si>
    <t>NCIT:C15632</t>
  </si>
  <si>
    <t>The use of synthetic or naturally-occurring chemicals for the treatment of diseases.</t>
  </si>
  <si>
    <r>
      <rPr>
        <sz val="10"/>
        <color rgb="FF000000"/>
        <rFont val="Arial"/>
      </rPr>
      <t xml:space="preserve">            </t>
    </r>
    <r>
      <rPr>
        <sz val="10"/>
        <color rgb="FF1D1C1D"/>
        <rFont val="Arial"/>
      </rPr>
      <t>Adjuvant chemotherapy</t>
    </r>
  </si>
  <si>
    <t>NCIT:C15360</t>
  </si>
  <si>
    <t>Chemotherapy that is administered subsequent to the main treatment plan to minimize or prevent disease recurrence.</t>
  </si>
  <si>
    <t>Cardiac disorder</t>
  </si>
  <si>
    <t>NCIT:C3079</t>
  </si>
  <si>
    <t>A non-neoplastic or neoplastic disorder that affects the heart and/or the pericardium. Representative examples include endocarditis, pericarditis, atrial myxoma, cardiac myeloid sarcoma, and pericardial malignant mesothelioma.</t>
  </si>
  <si>
    <t xml:space="preserve">      Arrhythmia</t>
  </si>
  <si>
    <r>
      <rPr>
        <sz val="10"/>
        <color rgb="FF000000"/>
        <rFont val="Arial"/>
      </rPr>
      <t xml:space="preserve">      </t>
    </r>
    <r>
      <rPr>
        <sz val="10"/>
        <color rgb="FF1D1C1D"/>
        <rFont val="Arial"/>
      </rPr>
      <t>Cardiac disease</t>
    </r>
  </si>
  <si>
    <t>MONDO:0005267</t>
  </si>
  <si>
    <t>A disease involving the heart and/or pericardium.</t>
  </si>
  <si>
    <t xml:space="preserve">      Cardiomyopathy</t>
  </si>
  <si>
    <r>
      <rPr>
        <sz val="10"/>
        <color rgb="FF000000"/>
        <rFont val="Arial"/>
      </rPr>
      <t xml:space="preserve">      </t>
    </r>
    <r>
      <rPr>
        <sz val="10"/>
        <color rgb="FF1D1C1D"/>
        <rFont val="Arial"/>
      </rPr>
      <t>Cardiac injury</t>
    </r>
  </si>
  <si>
    <r>
      <rPr>
        <sz val="10"/>
        <color rgb="FF000000"/>
        <rFont val="Arial"/>
      </rPr>
      <t xml:space="preserve">      </t>
    </r>
    <r>
      <rPr>
        <sz val="10"/>
        <color rgb="FF1D1C1D"/>
        <rFont val="Arial"/>
      </rPr>
      <t>Hypertension (high blood pressure)</t>
    </r>
  </si>
  <si>
    <t>HP:0000822</t>
  </si>
  <si>
    <t>The presence of chronic increased pressure in the systemic arterial system.</t>
  </si>
  <si>
    <t xml:space="preserve">      Hypotension (low blood pressure)</t>
  </si>
  <si>
    <t>HP:0002615</t>
  </si>
  <si>
    <t>Low Blood Pressure, vascular hypotension.</t>
  </si>
  <si>
    <t>Cesarean section</t>
  </si>
  <si>
    <t>HP:0011410</t>
  </si>
  <si>
    <t>Delivery of a fetus through surgical incisions made through the abdominal wall (laparotomy) and the uterine wall (hysterotomy).</t>
  </si>
  <si>
    <t>Chronic cough</t>
  </si>
  <si>
    <t>GENEPIO:0100075</t>
  </si>
  <si>
    <t>A reflex action of the respiratory tract that is used to clear the upper airways, lasting for more than 8 weeks</t>
  </si>
  <si>
    <t>Chronic gastrointestinal disease</t>
  </si>
  <si>
    <t>GENEPIO:0100076</t>
  </si>
  <si>
    <t>A persistent disease that affects the gastrointestinal tract.</t>
  </si>
  <si>
    <t>Corticosteroids</t>
  </si>
  <si>
    <t>NCIT:C211</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</si>
  <si>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</si>
  <si>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Diabetes mellitus (diabetes)</t>
  </si>
  <si>
    <t>HP:0000819</t>
  </si>
  <si>
    <t>A group of abnormalities characterized by hyperglycemia and glucose intolerance.</t>
  </si>
  <si>
    <t xml:space="preserve">      Type I diabetes mellitus (T1D)</t>
  </si>
  <si>
    <t>HP:0100651</t>
  </si>
  <si>
    <t>A chronic condition in which the pancreas produces little or no insulin. Type I diabetes mellitus is manifested by the sudden onset of severe hyperglycemia with rapid progression to diabetic ketoacidosis unless treated with insulin.</t>
  </si>
  <si>
    <t xml:space="preserve">      Type II diabetes mellitus (T2D)</t>
  </si>
  <si>
    <t>HP:0005978</t>
  </si>
  <si>
    <t>A type of diabetes mellitus initially characterized by insulin resistance and hyperinsulinemia and subsequently by glucose interolerance and hyperglycemia.</t>
  </si>
  <si>
    <t>Eczema</t>
  </si>
  <si>
    <t>HP:0000964</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</si>
  <si>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</si>
  <si>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Electrolyte disturbance</t>
  </si>
  <si>
    <t>HP:0003111</t>
  </si>
  <si>
    <t>Abnormality of the homeostasis (concentration) of a monoatomic ion.</t>
  </si>
  <si>
    <t xml:space="preserve">      Hypocalcemia</t>
  </si>
  <si>
    <t>HP:0002901</t>
  </si>
  <si>
    <t>An abnormally decreased calcium concentration in the blood.</t>
  </si>
  <si>
    <t xml:space="preserve">      Hypokalemia</t>
  </si>
  <si>
    <t>HP:0002900</t>
  </si>
  <si>
    <t>An abnormally decreased potassium concentration in the blood.</t>
  </si>
  <si>
    <t xml:space="preserve">      Hypomagnesemia</t>
  </si>
  <si>
    <t>HP:0002917</t>
  </si>
  <si>
    <t>An abnormally decreased magnesium concentration in the blood.</t>
  </si>
  <si>
    <t>Encephalitis (brain inflammation)</t>
  </si>
  <si>
    <t>HP:0002383</t>
  </si>
  <si>
    <t>A disorder of the brain caused by an infectious agent that presents with fever, headache, and an altered level of consciousness. There may also be focal or multifocal neurologic deficits, and focal or generalized seizure activity.</t>
  </si>
  <si>
    <t>Epilepsy</t>
  </si>
  <si>
    <t>MONDO:0005027</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</si>
  <si>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</si>
  <si>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Hemodialysis</t>
  </si>
  <si>
    <t>NCIT:C15248</t>
  </si>
  <si>
    <t>A therapeutic procedure used in patients with kidney failure. It involves the extracorporeal removal of harmful wastes and fluids from the blood using a dialysis machine. Following the dialysis, the blood is returned to the body.</t>
  </si>
  <si>
    <t>Hemoglobinopathy</t>
  </si>
  <si>
    <t>MONDO:0044348</t>
  </si>
  <si>
    <t>A group of disorders passed down through families (inherited) in which there is abnormal production or structure of the hemoglobin molecule.</t>
  </si>
  <si>
    <t>Human immunodeficiency virus (HIV)</t>
  </si>
  <si>
    <t>MONDO:0005109</t>
  </si>
  <si>
    <t>An infection caused by the human immunodeficiency virus.</t>
  </si>
  <si>
    <t xml:space="preserve">      Acquired immunodeficiency syndrome (AIDS)</t>
  </si>
  <si>
    <t>MONDO:0012268</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</si>
  <si>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</si>
  <si>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r>
      <rPr>
        <sz val="10"/>
        <color rgb="FF000000"/>
        <rFont val="Arial"/>
      </rPr>
      <t xml:space="preserve">      </t>
    </r>
    <r>
      <rPr>
        <sz val="10"/>
        <color rgb="FF1D1C1D"/>
        <rFont val="Arial"/>
      </rPr>
      <t>HIV and antiretroviral therapy (ART)</t>
    </r>
  </si>
  <si>
    <t>NCIT:C16118</t>
  </si>
  <si>
    <t>Treatment of human immunodeficiency virus (HIV) infections with medications that target the virus directly, limiting the ability of infected cells to produce new HIV particles.</t>
  </si>
  <si>
    <t>Immunocompromised</t>
  </si>
  <si>
    <t>NCIT:C14139</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</si>
  <si>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</si>
  <si>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r>
      <rPr>
        <sz val="10"/>
        <color rgb="FF000000"/>
        <rFont val="Arial"/>
      </rPr>
      <t xml:space="preserve">      </t>
    </r>
    <r>
      <rPr>
        <sz val="10"/>
        <color rgb="FF1D1C1D"/>
        <rFont val="Arial"/>
      </rPr>
      <t>Lupus</t>
    </r>
  </si>
  <si>
    <t>MONDO:0004670</t>
  </si>
  <si>
    <t>An autoimmune, connective tissue chronic inflammatory disorder affecting the skin, joints, kidneys, lungs, heart, and the peripheral blood cells. It is more commonly seen in women than men. Variants include discoid and systemic lupus erythematosus.</t>
  </si>
  <si>
    <t>Inflammatory bowel disease (IBD)</t>
  </si>
  <si>
    <t>MONDO:0005265</t>
  </si>
  <si>
    <t>A spectrum of small and large bowel inflammatory diseases of unknown etiology. It includes Crohn's disease, ulcerative colitis, and colitis of indeterminate type.</t>
  </si>
  <si>
    <r>
      <rPr>
        <sz val="10"/>
        <color rgb="FF000000"/>
        <rFont val="Arial"/>
      </rPr>
      <t xml:space="preserve">      </t>
    </r>
    <r>
      <rPr>
        <sz val="10"/>
        <color rgb="FF1D1C1D"/>
        <rFont val="Arial"/>
      </rPr>
      <t>Colitis</t>
    </r>
  </si>
  <si>
    <t>HP:0002583</t>
  </si>
  <si>
    <t>Colitis refers to an inflammation of the colon and is often used to describe an inflammation of the large intestine (colon, cecum and rectum). Colitides may be acute and self-limited or chronic, and broadly fit into the category of digestive diseases.</t>
  </si>
  <si>
    <r>
      <rPr>
        <sz val="10"/>
        <color rgb="FF000000"/>
        <rFont val="Arial"/>
      </rPr>
      <t xml:space="preserve">            </t>
    </r>
    <r>
      <rPr>
        <sz val="10"/>
        <color rgb="FF1D1C1D"/>
        <rFont val="Arial"/>
      </rPr>
      <t>Ulcerative colitis</t>
    </r>
  </si>
  <si>
    <t>HP:0100279</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</si>
  <si>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</si>
  <si>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r>
      <rPr>
        <sz val="10"/>
        <color rgb="FF000000"/>
        <rFont val="Arial"/>
      </rPr>
      <t xml:space="preserve">      </t>
    </r>
    <r>
      <rPr>
        <sz val="10"/>
        <color rgb="FF1D1C1D"/>
        <rFont val="Arial"/>
      </rPr>
      <t>Crohn's disease</t>
    </r>
  </si>
  <si>
    <t>HP:0100280</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</si>
  <si>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</si>
  <si>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Renal disorder</t>
  </si>
  <si>
    <t>NCIT:C3149</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</si>
  <si>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</si>
  <si>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r>
      <rPr>
        <sz val="10"/>
        <color rgb="FF000000"/>
        <rFont val="Arial"/>
      </rPr>
      <t xml:space="preserve">      </t>
    </r>
    <r>
      <rPr>
        <sz val="10"/>
        <color rgb="FF1D1C1D"/>
        <rFont val="Arial"/>
      </rPr>
      <t>Renal disease</t>
    </r>
  </si>
  <si>
    <t>MONDO:0005240</t>
  </si>
  <si>
    <t>A disease involving the kidney.</t>
  </si>
  <si>
    <r>
      <rPr>
        <sz val="10"/>
        <color rgb="FF000000"/>
        <rFont val="Arial"/>
      </rPr>
      <t xml:space="preserve">            </t>
    </r>
    <r>
      <rPr>
        <sz val="10"/>
        <color rgb="FF1D1C1D"/>
        <rFont val="Arial"/>
      </rPr>
      <t>Chronic renal disease</t>
    </r>
  </si>
  <si>
    <t>HP:0012622</t>
  </si>
  <si>
    <t>Functional anomaly of the kidney persisting for at least three months.</t>
  </si>
  <si>
    <r>
      <rPr>
        <sz val="10"/>
        <color rgb="FF000000"/>
        <rFont val="Arial"/>
      </rPr>
      <t xml:space="preserve">            </t>
    </r>
    <r>
      <rPr>
        <sz val="10"/>
        <color rgb="FF1D1C1D"/>
        <rFont val="Arial"/>
      </rPr>
      <t>Renal failure</t>
    </r>
  </si>
  <si>
    <t>HP:0000083</t>
  </si>
  <si>
    <t>A reduction in the level of performance of the kidneys in areas of function comprising the concentration of urine, removal of wastes, the maintenance of electrolyte balance, homeostasis of blood pressure, and calcium metabolism.</t>
  </si>
  <si>
    <t>Liver disease</t>
  </si>
  <si>
    <t>MONDO:0005154</t>
  </si>
  <si>
    <t>A disease involving the liver.</t>
  </si>
  <si>
    <r>
      <rPr>
        <sz val="10"/>
        <color rgb="FF000000"/>
        <rFont val="Arial"/>
      </rPr>
      <t xml:space="preserve">      </t>
    </r>
    <r>
      <rPr>
        <sz val="10"/>
        <color rgb="FF1D1C1D"/>
        <rFont val="Arial"/>
      </rPr>
      <t>Chronic liver disease</t>
    </r>
  </si>
  <si>
    <t>NCIT:C113609</t>
  </si>
  <si>
    <t>Hepatic necrosis, inflammation, or scarring due to any cause that persists for more than 6 months. Manifestations may include signs and symptoms of cholestasis, portal hypertension, and/or abnormal liver function tests.</t>
  </si>
  <si>
    <r>
      <rPr>
        <sz val="10"/>
        <color rgb="FF000000"/>
        <rFont val="Arial"/>
      </rPr>
      <t xml:space="preserve">            </t>
    </r>
    <r>
      <rPr>
        <sz val="10"/>
        <color rgb="FF1D1C1D"/>
        <rFont val="Arial"/>
      </rPr>
      <t>Fatty liver disease (FLD)</t>
    </r>
  </si>
  <si>
    <t>HP:0001397</t>
  </si>
  <si>
    <t>Steatosis is a term used to denote lipid accumulation within hepatocytes.</t>
  </si>
  <si>
    <t xml:space="preserve">Myalgia (muscle pain) </t>
  </si>
  <si>
    <t>HP:0003326</t>
  </si>
  <si>
    <t>Pain in muscle.</t>
  </si>
  <si>
    <t>Neurological disorder</t>
  </si>
  <si>
    <t>MONDO:0005071</t>
  </si>
  <si>
    <t>A non-neoplastic or neoplastic disorder that affects the brain, spinal cord, or peripheral nerves.</t>
  </si>
  <si>
    <t xml:space="preserve">      Neuromuscular disorder</t>
  </si>
  <si>
    <t>MONDO:0019056</t>
  </si>
  <si>
    <t>Any disease that impairs the functioning of the muscles, either directly, being pathologies of the voluntary muscle, or indirectly, being pathologies of nerves or neuromuscular junctions.</t>
  </si>
  <si>
    <t>Obesity</t>
  </si>
  <si>
    <t>HP:0001513</t>
  </si>
  <si>
    <t>Accumulation of substantial excess body fat.</t>
  </si>
  <si>
    <r>
      <rPr>
        <sz val="10"/>
        <color rgb="FF000000"/>
        <rFont val="Arial"/>
      </rPr>
      <t xml:space="preserve">      </t>
    </r>
    <r>
      <rPr>
        <sz val="10"/>
        <color rgb="FF1D1C1D"/>
        <rFont val="Arial"/>
      </rPr>
      <t>Severe obesity</t>
    </r>
  </si>
  <si>
    <t>MONDO:0005139</t>
  </si>
  <si>
    <t>An excess of body weight, normally defined as an individual with a body mass index greater than 35 or a body weight greater than one hundred percent of ideal body weight.</t>
  </si>
  <si>
    <t>Respiratory disorder</t>
  </si>
  <si>
    <t>MONDO:0005087</t>
  </si>
  <si>
    <t>A non-neoplastic or neoplastic disorder that affects the respiratory system. Representative examples include pneumonia, chronic obstructive pulmonary disease, pulmonary failure, lung adenoma, lung carcinoma, and tracheal carcinoma.</t>
  </si>
  <si>
    <r>
      <rPr>
        <sz val="10"/>
        <color rgb="FF000000"/>
        <rFont val="Arial"/>
      </rPr>
      <t xml:space="preserve">      </t>
    </r>
    <r>
      <rPr>
        <sz val="10"/>
        <color rgb="FF1D1C1D"/>
        <rFont val="Arial"/>
      </rPr>
      <t>Asthma</t>
    </r>
  </si>
  <si>
    <t>HP:0002099</t>
  </si>
  <si>
    <t>Asthma is characterized by increased responsiveness of the tracheobronchial tree to multiple stimuli, leading to narrowing of the air passages with resultant dyspnea, cough, and wheezing.</t>
  </si>
  <si>
    <r>
      <rPr>
        <sz val="10"/>
        <color rgb="FF000000"/>
        <rFont val="Arial"/>
      </rPr>
      <t xml:space="preserve">      </t>
    </r>
    <r>
      <rPr>
        <sz val="10"/>
        <color rgb="FF1D1C1D"/>
        <rFont val="Arial"/>
      </rPr>
      <t>Chronic bronchitis</t>
    </r>
  </si>
  <si>
    <t>HP:0004469</t>
  </si>
  <si>
    <t>Chronic inflammation of the bronchi.</t>
  </si>
  <si>
    <r>
      <rPr>
        <sz val="10"/>
        <color rgb="FF000000"/>
        <rFont val="Arial"/>
      </rPr>
      <t xml:space="preserve">      </t>
    </r>
    <r>
      <rPr>
        <sz val="10"/>
        <color rgb="FF1D1C1D"/>
        <rFont val="Arial"/>
      </rPr>
      <t>Chronic obstructive pulmonary disease</t>
    </r>
  </si>
  <si>
    <t>HP:0006510</t>
  </si>
  <si>
    <t>An anomaly that is characterized progressive airflow obstruction that is only partly reversible, inflammation in the airways, and systemic effects or comorbities.</t>
  </si>
  <si>
    <r>
      <rPr>
        <sz val="10"/>
        <color rgb="FF000000"/>
        <rFont val="Arial"/>
      </rPr>
      <t xml:space="preserve">      </t>
    </r>
    <r>
      <rPr>
        <sz val="10"/>
        <color rgb="FF1D1C1D"/>
        <rFont val="Arial"/>
      </rPr>
      <t>Emphysema</t>
    </r>
  </si>
  <si>
    <t>HP:0002097</t>
  </si>
  <si>
    <t>Enlargement of air spaces distal to the terminal bronchioles where gas-exchange normally takes place. This is usually due to destruction of the alveolar wall. Pulmonary emphysema can be classified by the location and distribution of the lesions.</t>
  </si>
  <si>
    <r>
      <rPr>
        <sz val="10"/>
        <color rgb="FF000000"/>
        <rFont val="Arial"/>
      </rPr>
      <t xml:space="preserve">      </t>
    </r>
    <r>
      <rPr>
        <sz val="10"/>
        <color rgb="FF1D1C1D"/>
        <rFont val="Arial"/>
      </rPr>
      <t>Lung disease</t>
    </r>
  </si>
  <si>
    <t>MONDO:0005275</t>
  </si>
  <si>
    <t>A disease involving the lung.</t>
  </si>
  <si>
    <r>
      <rPr>
        <sz val="10"/>
        <color rgb="FF000000"/>
        <rFont val="Arial"/>
      </rPr>
      <t xml:space="preserve">            </t>
    </r>
    <r>
      <rPr>
        <sz val="10"/>
        <color rgb="FF1D1C1D"/>
        <rFont val="Arial"/>
      </rPr>
      <t>Chronic lung disease</t>
    </r>
  </si>
  <si>
    <t>HP:0006528</t>
  </si>
  <si>
    <t>According to the definitions of the American and British Thoracic Societies, including pulmonary functional tests, X-rays, and CT scans for items such as fibrosis, bronchiectasis, bullae, emphysema, nodular or lymphomatous abnormalities.</t>
  </si>
  <si>
    <r>
      <rPr>
        <sz val="10"/>
        <color rgb="FF000000"/>
        <rFont val="Arial"/>
      </rPr>
      <t xml:space="preserve">            </t>
    </r>
    <r>
      <rPr>
        <sz val="10"/>
        <color rgb="FF1D1C1D"/>
        <rFont val="Arial"/>
      </rPr>
      <t>Pulmonary fibrosis</t>
    </r>
  </si>
  <si>
    <t>HP:0002206</t>
  </si>
  <si>
    <t>Replacement of normal lung tissues by fibroblasts and collagen.</t>
  </si>
  <si>
    <t xml:space="preserve">      Pneumonia</t>
  </si>
  <si>
    <r>
      <rPr>
        <sz val="10"/>
        <color rgb="FF000000"/>
        <rFont val="Arial"/>
      </rPr>
      <t xml:space="preserve">      </t>
    </r>
    <r>
      <rPr>
        <sz val="10"/>
        <color rgb="FF1D1C1D"/>
        <rFont val="Arial"/>
      </rPr>
      <t>Respiratory failure</t>
    </r>
  </si>
  <si>
    <t>HP:0002878</t>
  </si>
  <si>
    <t>A severe form of respiratory insufficiency characterized by inadequate gas exchange such that the levels of oxygen or carbon dioxide cannot be maintained within normal limits.</t>
  </si>
  <si>
    <r>
      <rPr>
        <sz val="10"/>
        <color rgb="FF000000"/>
        <rFont val="Arial"/>
      </rPr>
      <t xml:space="preserve">            </t>
    </r>
    <r>
      <rPr>
        <sz val="10"/>
        <color rgb="FF1D1C1D"/>
        <rFont val="Arial"/>
      </rPr>
      <t>Adult respiratory distress syndrome</t>
    </r>
  </si>
  <si>
    <r>
      <rPr>
        <sz val="10"/>
        <color rgb="FF000000"/>
        <rFont val="Arial"/>
      </rPr>
      <t xml:space="preserve">            </t>
    </r>
    <r>
      <rPr>
        <sz val="10"/>
        <color rgb="FF1D1C1D"/>
        <rFont val="Arial"/>
      </rPr>
      <t>Newborn respiratory distress syndrome</t>
    </r>
  </si>
  <si>
    <t>MONDO:0009971</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</si>
  <si>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</si>
  <si>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r>
      <rPr>
        <sz val="10"/>
        <color rgb="FF000000"/>
        <rFont val="Arial"/>
      </rPr>
      <t xml:space="preserve">      </t>
    </r>
    <r>
      <rPr>
        <sz val="10"/>
        <color rgb="FF1D1C1D"/>
        <rFont val="Arial"/>
      </rPr>
      <t>Tuberculosis</t>
    </r>
  </si>
  <si>
    <t>MONDO:0018076</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</si>
  <si>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</si>
  <si>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Postpartum (≤6 weeks)</t>
  </si>
  <si>
    <t>GENEPIO:0100077</t>
  </si>
  <si>
    <t>The period of time less than or equal to six weeks after labor and delivery.</t>
  </si>
  <si>
    <t>Pregnancy</t>
  </si>
  <si>
    <t>NCIT:C25742</t>
  </si>
  <si>
    <t>The state or condition of having a developing embryo or fetus in the body (uterus), after union of an ovum and spermatozoon, during the period from conception to birth.</t>
  </si>
  <si>
    <t>Rheumatic disease</t>
  </si>
  <si>
    <t>MONDO:0005554</t>
  </si>
  <si>
    <t>Inflammatory and degenerative diseases of connective tissue structures, such as arthritis.</t>
  </si>
  <si>
    <t>Sickle cell disease</t>
  </si>
  <si>
    <t>MONDO:0011382</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</si>
  <si>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</si>
  <si>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Substance use</t>
  </si>
  <si>
    <t>NBO:0001845</t>
  </si>
  <si>
    <t>Behavior related to the intake of substances.</t>
  </si>
  <si>
    <t xml:space="preserve">      Alcohol abuse</t>
  </si>
  <si>
    <t>MONDO:0002046</t>
  </si>
  <si>
    <t>The use of alcoholic beverages to excess, either on individual occasions ("binge drinking") or as a regular practice.</t>
  </si>
  <si>
    <t xml:space="preserve">      Drug abuse</t>
  </si>
  <si>
    <t>GENEPIO:0100078</t>
  </si>
  <si>
    <t>The use of a drug for a reason other than which it was intended or in a manner or in quantities other than directed.</t>
  </si>
  <si>
    <t xml:space="preserve">            Injection drug abuse</t>
  </si>
  <si>
    <t>GENEPIO:0100079</t>
  </si>
  <si>
    <t>The use of an injection drug for a reason other than which it was intended or in a manner or in quantities other than directed.</t>
  </si>
  <si>
    <t xml:space="preserve">      Smoking</t>
  </si>
  <si>
    <t>NBO:0015005</t>
  </si>
  <si>
    <t>Consumption behavior that involves inhaling a material (such as finely ground tobacco leaves) through the nose.</t>
  </si>
  <si>
    <t xml:space="preserve">      Vaping</t>
  </si>
  <si>
    <t>NCIT:C173621</t>
  </si>
  <si>
    <t>Inhaling the vapor produced by an electronic cigarette or similar device.</t>
  </si>
  <si>
    <t>Tachypnea (accelerated respiratory rate)</t>
  </si>
  <si>
    <t>HP:0002789</t>
  </si>
  <si>
    <t>Very rapid breathing.</t>
  </si>
  <si>
    <t>Transplant</t>
  </si>
  <si>
    <t>NCIT:C159659</t>
  </si>
  <si>
    <t>An individual receiving a transplant.</t>
  </si>
  <si>
    <r>
      <rPr>
        <sz val="10"/>
        <color rgb="FF000000"/>
        <rFont val="Arial"/>
      </rPr>
      <t xml:space="preserve">      </t>
    </r>
    <r>
      <rPr>
        <sz val="10"/>
        <color rgb="FF1D1C1D"/>
        <rFont val="Arial"/>
      </rPr>
      <t>Cardiac transplant</t>
    </r>
  </si>
  <si>
    <t>NCIT:C131759</t>
  </si>
  <si>
    <t>An individual receiving a bone marrow transplant.</t>
  </si>
  <si>
    <r>
      <rPr>
        <sz val="10"/>
        <color rgb="FF000000"/>
        <rFont val="Arial"/>
      </rPr>
      <t xml:space="preserve">      </t>
    </r>
    <r>
      <rPr>
        <sz val="10"/>
        <color rgb="FF1D1C1D"/>
        <rFont val="Arial"/>
      </rPr>
      <t>Hematopoietic stem cell transplant (bone marrow transplant)</t>
    </r>
  </si>
  <si>
    <t>GENEPIO:0100080</t>
  </si>
  <si>
    <t>An individual who is receiving or has received a transplant of a heart.</t>
  </si>
  <si>
    <r>
      <rPr>
        <sz val="10"/>
        <color rgb="FF000000"/>
        <rFont val="Arial"/>
      </rPr>
      <t xml:space="preserve">      </t>
    </r>
    <r>
      <rPr>
        <sz val="10"/>
        <color rgb="FF1D1C1D"/>
        <rFont val="Arial"/>
      </rPr>
      <t>Kidney transplant</t>
    </r>
  </si>
  <si>
    <t>NCIT:C157332</t>
  </si>
  <si>
    <t>An individual who is receiving or has received a transplant of a kidney.</t>
  </si>
  <si>
    <r>
      <rPr>
        <sz val="10"/>
        <color rgb="FF000000"/>
        <rFont val="Arial"/>
      </rPr>
      <t xml:space="preserve">      </t>
    </r>
    <r>
      <rPr>
        <sz val="10"/>
        <color rgb="FF1D1C1D"/>
        <rFont val="Arial"/>
      </rPr>
      <t>Liver transplant</t>
    </r>
  </si>
  <si>
    <t>GENEPIO:0100081</t>
  </si>
  <si>
    <t>An individual who is receiving or has received a transplant of a liver.</t>
  </si>
  <si>
    <t>Prior antiviral treatment</t>
  </si>
  <si>
    <t>GENEPIO:0100037</t>
  </si>
  <si>
    <t xml:space="preserve">Antiviral treatment administered prior to the current regimen or test. </t>
  </si>
  <si>
    <t>No prior antiviral treatment</t>
  </si>
  <si>
    <t>GENEPIO:0100233</t>
  </si>
  <si>
    <t>An absence of antiviral treatment administered prior to the current regimen or test.</t>
  </si>
  <si>
    <t>Prior infection</t>
  </si>
  <si>
    <t>GENEPIO:0100234</t>
  </si>
  <si>
    <t>An infection that occurred within a host prior to the current infection.</t>
  </si>
  <si>
    <t>No prior infection</t>
  </si>
  <si>
    <t>GENEPIO:0100236</t>
  </si>
  <si>
    <t>An absence of infection that occurred within a host prior to the current infection.</t>
  </si>
  <si>
    <t>Cluster/Outbreak investigation</t>
  </si>
  <si>
    <t>GENEPIO:0100001</t>
  </si>
  <si>
    <t>A sampling strategy in which individuals are chosen for investigation into a disease cluster or outbreak.</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</si>
  <si>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</si>
  <si>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Diagnostic testing</t>
  </si>
  <si>
    <t>GENEPIO:0100002</t>
  </si>
  <si>
    <t>A sampling strategy in which individuals are sampled in the context of diagnostic testing.</t>
  </si>
  <si>
    <t>Research</t>
  </si>
  <si>
    <t>GENEPIO:0100003</t>
  </si>
  <si>
    <t>A sampling strategy in which individuals are sampled in order to perform research.</t>
  </si>
  <si>
    <t>Surveillance</t>
  </si>
  <si>
    <t>GENEPIO:0100004</t>
  </si>
  <si>
    <t>A sampling strategy in which individuals are sampled for surveillance investigations.</t>
  </si>
  <si>
    <t>Baseline surveillance (random sampling)</t>
  </si>
  <si>
    <t>GENEPIO:0100005</t>
  </si>
  <si>
    <t>A surveillance sampling strategy in which baseline is established at the beginning of a study or project by the selection of sample units via random sampling.</t>
  </si>
  <si>
    <t>Such that each possible unit has a fixed and known or equal probability of selection. [Source: "Random Sample" (p.238) in Porta, M. (2014). A Dictionary of Epidemiology (6th ed.). Oxford University Press, Incorporated.]</t>
  </si>
  <si>
    <t>Targeted surveillance (non-random sampling)</t>
  </si>
  <si>
    <t>GENEPIO:0100006</t>
  </si>
  <si>
    <t>A surveillance sampling strategy in which an aspired outcome is explicity stated.</t>
  </si>
  <si>
    <t xml:space="preserve">      Priority surveillance project</t>
  </si>
  <si>
    <t>GENEPIO:0100007</t>
  </si>
  <si>
    <t>A targeted surveillance strategy which is considered important and/or urgent.</t>
  </si>
  <si>
    <t xml:space="preserve">            Screening for Variants of Concern (VoC)</t>
  </si>
  <si>
    <t>GENEPIO:0100008</t>
  </si>
  <si>
    <t>A targeted surveillance strategy in which the aim is early detection of variants of concern (VoC) in individuals.</t>
  </si>
  <si>
    <t xml:space="preserve">                  Sample has epidemiological link to Variant of Concern
                  (VoC)</t>
  </si>
  <si>
    <t>GENEPIO:0100273</t>
  </si>
  <si>
    <t>A variant surveillance strategy in which a sample is sequenced because the individual from which the sample is derived has a known epidemiological link to a variant case.</t>
  </si>
  <si>
    <t xml:space="preserve">                        Sample has epidemiological link to Omicron Variant </t>
  </si>
  <si>
    <t>GENEPIO:0100274</t>
  </si>
  <si>
    <t>A variant surveillance strategy in which a sample is sequenced because the individual from which the sample is derived has a known epidemiological link to an Omicron variant case.</t>
  </si>
  <si>
    <t xml:space="preserve">            Longitudinal surveillance (repeat sampling of individuals)</t>
  </si>
  <si>
    <t>GENEPIO:0100009</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</si>
  <si>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</si>
  <si>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 xml:space="preserve">                         Chronic (prolonged) infection surveillance</t>
  </si>
  <si>
    <t>GENEPIO:0100842</t>
  </si>
  <si>
    <t>A longitudinal surveillance strategy examining chronic or prolonged infections in which individuals may be sampled repeatedly over time.</t>
  </si>
  <si>
    <t xml:space="preserve">            Re-infection surveillance</t>
  </si>
  <si>
    <t>GENEPIO:0100010</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</si>
  <si>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</si>
  <si>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 xml:space="preserve">            Vaccine escape surveillance</t>
  </si>
  <si>
    <t>GENEPIO:0100011</t>
  </si>
  <si>
    <t>A priority surveillance strategy in which individuals are monitored for investigation into vaccine escape, i.e., identifying variants that contain mutations that counteracted the immunity provided by vaccine(s) of interest.</t>
  </si>
  <si>
    <t xml:space="preserve">            Travel-associated surveillance</t>
  </si>
  <si>
    <t>GENEPIO:0100012</t>
  </si>
  <si>
    <t>A priority surveillance strategy in which individuals are selected if they have a travel history outside of the reporting region within a specified number of days before onset of symptoms.</t>
  </si>
  <si>
    <t xml:space="preserve">                  Domestic travel surveillance</t>
  </si>
  <si>
    <t>GENEPIO:0100013</t>
  </si>
  <si>
    <t>A travel-associated surveillance strategy in which individuals are selected if they have an intranational travel history within a specified number of days before onset of symptoms.</t>
  </si>
  <si>
    <t xml:space="preserve">                        Interstate/ interprovincial travel surveillance</t>
  </si>
  <si>
    <t>GENEPIO:0100275</t>
  </si>
  <si>
    <t>A domestic travel-associated surveillance strategy in which individuals are selected if their travel occurred within a state/province within a nation.</t>
  </si>
  <si>
    <t xml:space="preserve">                        Intra-state/ intra-provincial travel surveillance</t>
  </si>
  <si>
    <t>GENEPIO:0100276</t>
  </si>
  <si>
    <t>A domestic travel-associated surveillance strategy in which individuals are selected if their travel occurred between states/provinces within a nation.</t>
  </si>
  <si>
    <t xml:space="preserve">                  International travel surveillance</t>
  </si>
  <si>
    <t>GENEPIO:0100014</t>
  </si>
  <si>
    <t>A travel-associated surveillance strategy in which individuals are selected if they have a travel history outside of the reporting country in a specified number of days before onset of symptoms.</t>
  </si>
  <si>
    <t xml:space="preserve">                        Surveillance of international border crossing by air
                        travel or ground transport</t>
  </si>
  <si>
    <t>GENEPIO:0100015</t>
  </si>
  <si>
    <t>An international travel-associated surveillance strategy in which individuals are selected if they have a travel history of crossing an international border via air travel or ground transport.</t>
  </si>
  <si>
    <t xml:space="preserve">                        Surveillance of international border crossing by air
                        travel</t>
  </si>
  <si>
    <t>GENEPIO:0100016</t>
  </si>
  <si>
    <t>An international travel-associated surveillance strategy in which individuals are selected if they have a travel history of crossing an international border via air travel.</t>
  </si>
  <si>
    <t xml:space="preserve">                        Surveillance of international border crossing by
                        ground transport</t>
  </si>
  <si>
    <t>GENEPIO:0100017</t>
  </si>
  <si>
    <t>An international travel-associated surveillance strategy in which individuals are selected if they have a travel history of crossing an international border via ground transport.</t>
  </si>
  <si>
    <t xml:space="preserve">                        Surveillance from international worker testing</t>
  </si>
  <si>
    <t>GENEPIO:0100018</t>
  </si>
  <si>
    <t>GENEPIO:0100019</t>
  </si>
  <si>
    <t xml:space="preserve">      Multi-jurisdictional outbreak investigation</t>
  </si>
  <si>
    <t>GENEPIO:0100020</t>
  </si>
  <si>
    <t>An outbreak investigation sampling strategy in which individuals are chosen for investigation into a disease outbreak that has connections to two or more jurisdictions.</t>
  </si>
  <si>
    <t xml:space="preserve">      Intra-jurisdictional outbreak investigation</t>
  </si>
  <si>
    <t>GENEPIO:0100021</t>
  </si>
  <si>
    <t>An outbreak investigation sampling strategy in which individuals are chosen for investigation into a disease outbreak that only has connections within a single jurisdiction.</t>
  </si>
  <si>
    <t>GENEPIO:0100022</t>
  </si>
  <si>
    <t xml:space="preserve">      Viral passage experiment</t>
  </si>
  <si>
    <t>GENEPIO:0100023</t>
  </si>
  <si>
    <t>A research sampling strategy in which individuals are sampled in order to perform a viral passage experiment.</t>
  </si>
  <si>
    <t xml:space="preserve">      Protocol testing experiment</t>
  </si>
  <si>
    <t>GENEPIO:0100024</t>
  </si>
  <si>
    <t>A research sampling strategy in which individuals are sampled in order to perform a protocol testing experiment.</t>
  </si>
  <si>
    <t>Retrospective sequencing</t>
  </si>
  <si>
    <t>GENEPIO:0100356</t>
  </si>
  <si>
    <t>A sampling strategy in which stored samples from past events are sequenced.</t>
  </si>
  <si>
    <t>related specimen relationship type</t>
  </si>
  <si>
    <t>Acute</t>
  </si>
  <si>
    <t>HP:0011009</t>
  </si>
  <si>
    <t>Sudden appearance of disease manifestations over a short period of time. The word acute is applied to different time scales depending on the disease or manifestation and does not have an exact definition in minutes, hours, or days.</t>
  </si>
  <si>
    <t>Chronic (prolonged) infection investigation</t>
  </si>
  <si>
    <t>GENEPIO:0101016</t>
  </si>
  <si>
    <t>A public health investigation in which individuals with chronic (prolonged) infefctions are examined.</t>
  </si>
  <si>
    <t>Convalescent</t>
  </si>
  <si>
    <t>Familial</t>
  </si>
  <si>
    <t>Follow-up</t>
  </si>
  <si>
    <t>EFO:0009642</t>
  </si>
  <si>
    <t>The process by which information about the health status of an individual is obtained after a study has officially closed; an activity that continues something that has already begun or that repeats something that has already been done.</t>
  </si>
  <si>
    <t xml:space="preserve">     Reinfection testing</t>
  </si>
  <si>
    <t>Previously Submitted</t>
  </si>
  <si>
    <t xml:space="preserve">Sequencing/bioinformatics methods development/validation </t>
  </si>
  <si>
    <t xml:space="preserve"> sample collected by</t>
  </si>
  <si>
    <t>Alberta Precision Labs (APL)</t>
  </si>
  <si>
    <t xml:space="preserve">     Alberta ProvLab North (APLN)</t>
  </si>
  <si>
    <t xml:space="preserve">     Alberta ProvLab South (APLS)</t>
  </si>
  <si>
    <t>BCCDC Public Health Laboratory</t>
  </si>
  <si>
    <t>Dynacare</t>
  </si>
  <si>
    <t>Dynacare (Manitoba)</t>
  </si>
  <si>
    <t>Dynacare (Brampton)</t>
  </si>
  <si>
    <t>Eastern Ontario Regional Laboratory Association</t>
  </si>
  <si>
    <t>Hamilton Health Sciences</t>
  </si>
  <si>
    <t>The Hospital for Sick Children (SickKids)</t>
  </si>
  <si>
    <t>Kingston Health Sciences Centre</t>
  </si>
  <si>
    <t>Kingston Health Sciences Centre is the amalgamation of Kingston General Hospital and Hotel Dieu in Kingston. It delivers health care services to more than 500,000 residents throughout southeastern Ontario. It conducts health care research and trains future health care professionals.</t>
  </si>
  <si>
    <t>Use this term when indicating COVID-19 samples extracted and sequenced at Kingston Health Sciences Centre and submitted by the Ontario COVID-19 Genomic Network</t>
  </si>
  <si>
    <t>Laboratoire de santé publique du Québec (LSPQ)</t>
  </si>
  <si>
    <t>Lake of the Woods District Hospital - Ontario</t>
  </si>
  <si>
    <t>LifeLabs</t>
  </si>
  <si>
    <t>LifeLabs (Ontario)</t>
  </si>
  <si>
    <t>Manitoba Cadham Provincial Laboratory</t>
  </si>
  <si>
    <t>McMaster University</t>
  </si>
  <si>
    <t>Mount Sinai Hospital</t>
  </si>
  <si>
    <t>National Microbiology Laboratory (NML)</t>
  </si>
  <si>
    <t>New Brunswick - Vitalité Health Network</t>
  </si>
  <si>
    <t>Newfoundland and Labrador - Eastern Health</t>
  </si>
  <si>
    <t>Nova Scotia Health Authority</t>
  </si>
  <si>
    <t>Ontario Institute for Cancer Research (OICR)</t>
  </si>
  <si>
    <t>Prince Edward Island - Health PEI</t>
  </si>
  <si>
    <t>Public Health Ontario (PHO)</t>
  </si>
  <si>
    <t>Queen's University / Kingston Health Sciences Centre</t>
  </si>
  <si>
    <t>Saskatchewan - Roy Romanow Provincial Laboratory (RRPL)</t>
  </si>
  <si>
    <t>Shared Hospital Laboratory</t>
  </si>
  <si>
    <t>St. John's Rehab at Sunnybrook Hospital</t>
  </si>
  <si>
    <t>St. Joseph’s Healthcare Hamilton</t>
  </si>
  <si>
    <t>St. Joseph's Healthcare Hamilton is a 777-bed research hospital and academic health science centre located in Hamilton, Ontario, that is affiliated with the Michael G. DeGroote School of Medicine of McMaster University as well as Mohawk College.</t>
  </si>
  <si>
    <t>Use this term when indicating COVID-19 samples extracted and sequenced at St. Joseph’s Healthcare Hamilton and submitted by the Ontario COVID-19 Genomic Network</t>
  </si>
  <si>
    <t>Sunnybrook Health Sciences Centre</t>
  </si>
  <si>
    <t>Unity Health Toronto</t>
  </si>
  <si>
    <t>William Osler Health System</t>
  </si>
  <si>
    <t>Indicate "year" if the date provided in the "sample collection date" field is only accurate to the year.</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</si>
  <si>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</si>
  <si>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</si>
  <si>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</si>
  <si>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</si>
  <si>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</si>
  <si>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Canadore College</t>
  </si>
  <si>
    <t>The Centre for Applied Genomics (TCAG)</t>
  </si>
  <si>
    <t>McGill University</t>
  </si>
  <si>
    <t>Ontario COVID-19 Genomic Network</t>
  </si>
  <si>
    <t>The Ontario COVID-19 Genomic Network (OCGN), includes the labs at PHO, Sick Kids, Kingston General Hospital, Shared Labs and Hamilton Health Sciences. The sequence data is submitted to external collaborators via a combined repository for Ontario.</t>
  </si>
  <si>
    <t>Use this term to refer to samples submitted from the Ontario COVID-19 Genomic Network (OCGN) portal in Ontario.</t>
  </si>
  <si>
    <t>Thunder Bay Regional Health Sciences Centre</t>
  </si>
  <si>
    <t>travel history availability</t>
  </si>
  <si>
    <t>Travel history available</t>
  </si>
  <si>
    <t>GENEPIO:0100650</t>
  </si>
  <si>
    <t xml:space="preserve">      Domestic travel history available</t>
  </si>
  <si>
    <t>GENEPIO:0100651</t>
  </si>
  <si>
    <t xml:space="preserve">      International travel history available</t>
  </si>
  <si>
    <t>GENEPIO:0100652</t>
  </si>
  <si>
    <t xml:space="preserve">      International and domestic travel history available</t>
  </si>
  <si>
    <t>GENEPIO:0100653</t>
  </si>
  <si>
    <t>No travel history available</t>
  </si>
  <si>
    <t>GENEPIO:0100654</t>
  </si>
  <si>
    <t>Illumina</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</si>
  <si>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</si>
  <si>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</si>
  <si>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</si>
  <si>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</si>
  <si>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</si>
  <si>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</si>
  <si>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</si>
  <si>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</si>
  <si>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</si>
  <si>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</si>
  <si>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</si>
  <si>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</si>
  <si>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</si>
  <si>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</si>
  <si>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</si>
  <si>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</si>
  <si>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</si>
  <si>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</si>
  <si>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</si>
  <si>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</si>
  <si>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</si>
  <si>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 xml:space="preserve">A DNA sequencer manufactured by the Illumina corporation using sequence-by-synthesis chemistry that oenabled sufficent depth and coverage to produce the first 30x human genome for $1000. </t>
  </si>
  <si>
    <t xml:space="preserve">                  Illumina HiSeq X Five</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</si>
  <si>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</si>
  <si>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</si>
  <si>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</si>
  <si>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</si>
  <si>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</si>
  <si>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</si>
  <si>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</si>
  <si>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</si>
  <si>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</si>
  <si>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</si>
  <si>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</si>
  <si>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</si>
  <si>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</si>
  <si>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</si>
  <si>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</si>
  <si>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</si>
  <si>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</si>
  <si>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</si>
  <si>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</si>
  <si>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</si>
  <si>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</si>
  <si>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</si>
  <si>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</si>
  <si>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</si>
  <si>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</si>
  <si>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</si>
  <si>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</si>
  <si>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</si>
  <si>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</si>
  <si>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</si>
  <si>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</si>
  <si>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</si>
  <si>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</si>
  <si>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</si>
  <si>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</si>
  <si>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</si>
  <si>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</si>
  <si>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</si>
  <si>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</si>
  <si>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</si>
  <si>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</si>
  <si>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</si>
  <si>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</si>
  <si>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</si>
  <si>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</si>
  <si>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</si>
  <si>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</si>
  <si>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</si>
  <si>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</si>
  <si>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</si>
  <si>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</si>
  <si>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</si>
  <si>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</si>
  <si>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</si>
  <si>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</si>
  <si>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</si>
  <si>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2000</t>
  </si>
  <si>
    <t>GENEPIO:0100129</t>
  </si>
  <si>
    <t>A DNA sequencer which is manufactured by the Illumina corporation using sequence-by-synthesis chemistry that fits on a benchtop and has an output capacity of 30-360 Gb.</t>
  </si>
  <si>
    <t>Pacific Biosciences</t>
  </si>
  <si>
    <t>GENEPIO:0100130</t>
  </si>
  <si>
    <t>A DNA sequencer manufactured by the Pacific Biosciences corporation.</t>
  </si>
  <si>
    <t xml:space="preserve">      PacBio RS</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</si>
  <si>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</si>
  <si>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</si>
  <si>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</si>
  <si>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</si>
  <si>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</si>
  <si>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</si>
  <si>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</si>
  <si>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</si>
  <si>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</si>
  <si>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</si>
  <si>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</si>
  <si>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</si>
  <si>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Ion Torrent</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</si>
  <si>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</si>
  <si>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</si>
  <si>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</si>
  <si>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</si>
  <si>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</si>
  <si>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</si>
  <si>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</si>
  <si>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</si>
  <si>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</si>
  <si>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</si>
  <si>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</si>
  <si>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</si>
  <si>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</si>
  <si>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 xml:space="preserve">A DNA sequencer manufactured by the Ion Torrent corporation which utilizes Ion semiconductor sequencing and requires only a small amount of input material. </t>
  </si>
  <si>
    <t>Oxford Nanopore</t>
  </si>
  <si>
    <t>GENEPIO:0100140</t>
  </si>
  <si>
    <t>A DNA sequencer manufactured by the Oxford Nanopore corporation.</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</si>
  <si>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</si>
  <si>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</si>
  <si>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</si>
  <si>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</si>
  <si>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</si>
  <si>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</si>
  <si>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</si>
  <si>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</si>
  <si>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</si>
  <si>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t>
  </si>
  <si>
    <t>GENEPIO:0100144</t>
  </si>
  <si>
    <t>A DNA sequencer manufactured by the BGI Genomics corporation.</t>
  </si>
  <si>
    <t xml:space="preserve">      BGI Genomics BGISEQ-500</t>
  </si>
  <si>
    <t>GENEPIO:0100145</t>
  </si>
  <si>
    <t>A DNA sequencer manufactured by the BGI Genomics corporation that utilizes Probe-Anchor Synthesis (cPAS) chemistry and "DNA Nanoballs".</t>
  </si>
  <si>
    <t>MGI</t>
  </si>
  <si>
    <t>GENEPIO:0100146</t>
  </si>
  <si>
    <t>A DNA sequencer manufactured by the MGI corporation.</t>
  </si>
  <si>
    <t xml:space="preserve">      MGI DNBSEQ-T7</t>
  </si>
  <si>
    <t>GENEPIO:0100147</t>
  </si>
  <si>
    <t>A high throughput DNA sequencer manufactured by the MGI corporation with an output capacity of 1~6TB of data per day.</t>
  </si>
  <si>
    <t xml:space="preserve">      MGI DNBSEQ-G400</t>
  </si>
  <si>
    <t>GENEPIO:0100148</t>
  </si>
  <si>
    <t>A DNA sequencer manufactured by the MGI corporation with an output capacity of 55GB~1440GB per run.</t>
  </si>
  <si>
    <t xml:space="preserve">      MGI DNBSEQ-G400RS FAST</t>
  </si>
  <si>
    <t>GENEPIO:0100149</t>
  </si>
  <si>
    <t>A DNA sequencer manufactured by the MGI corporation with an outout capacity of 55GB~330GB per run, which enables faster sequencing than the DNBSEQ-G400.</t>
  </si>
  <si>
    <t xml:space="preserve">      MGI DNBSEQ-G50</t>
  </si>
  <si>
    <t>GENEPIO:0100150</t>
  </si>
  <si>
    <t>A DNA sequencer manufactured by the MGI corporation with an output capacity of 10～150 GB per run and enables different read lengths.</t>
  </si>
  <si>
    <t>Abnormal lung auscultation</t>
  </si>
  <si>
    <t>HP:0030829</t>
  </si>
  <si>
    <t>An anomalous (adventitious) sound produced by the breathing process.</t>
  </si>
  <si>
    <t>Abnormality of taste sensation</t>
  </si>
  <si>
    <t>HP:0000223</t>
  </si>
  <si>
    <t>Abnormality of taste sensation.</t>
  </si>
  <si>
    <t xml:space="preserve">      Ageusia (complete loss of taste)</t>
  </si>
  <si>
    <t>HP:0041051</t>
  </si>
  <si>
    <t>A rare condition that is characterized by a complete loss of taste function of the tongue.</t>
  </si>
  <si>
    <t xml:space="preserve">      Parageusia (distorted sense of taste)</t>
  </si>
  <si>
    <t>HP:0031249</t>
  </si>
  <si>
    <t>A distortion of the sense of taste, often characterized by the sensation of a metallic taste.</t>
  </si>
  <si>
    <t xml:space="preserve">      Hypogeusia (reduced sense of taste)</t>
  </si>
  <si>
    <t>HP:0000224</t>
  </si>
  <si>
    <t>A decreased ability to perceive flavor.</t>
  </si>
  <si>
    <t>Abnormality of the sense of smell</t>
  </si>
  <si>
    <t>HP:0004408</t>
  </si>
  <si>
    <t>An anomaly in the ability to perceive and distinguish scents (odors).</t>
  </si>
  <si>
    <t xml:space="preserve">      Anosmia (lost sense of smell)</t>
  </si>
  <si>
    <t>HP:0000458</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</si>
  <si>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</si>
  <si>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 xml:space="preserve">      Hyposmia (reduced sense of smell)</t>
  </si>
  <si>
    <t>HP:0004409</t>
  </si>
  <si>
    <t>A decreased sensitivity to odorants (that is, a decreased ability to perceive odors).</t>
  </si>
  <si>
    <t>Acute Respiratory Distress Syndrome</t>
  </si>
  <si>
    <t>Altered mental status</t>
  </si>
  <si>
    <t>HP:0011446</t>
  </si>
  <si>
    <t>Cognitive, psychiatric or memory anomaly.</t>
  </si>
  <si>
    <t xml:space="preserve">      Cognitive impairment</t>
  </si>
  <si>
    <t>HP:0100543</t>
  </si>
  <si>
    <t>Abnormal cognition with deficits in thinking, reasoning, or remembering.</t>
  </si>
  <si>
    <t xml:space="preserve">      Coma</t>
  </si>
  <si>
    <t xml:space="preserve">      Confusion</t>
  </si>
  <si>
    <t>HP:0001289</t>
  </si>
  <si>
    <t>Lack of clarity and coherence of thought, perception, understanding, or action.</t>
  </si>
  <si>
    <t xml:space="preserve">            Delirium (sudden severe confusion)</t>
  </si>
  <si>
    <t>HP:0031258</t>
  </si>
  <si>
    <t>A state of sudden and severe confusion.</t>
  </si>
  <si>
    <t xml:space="preserve">      Inability to arouse (inability to stay awake)</t>
  </si>
  <si>
    <t>GENEPIO:0100061</t>
  </si>
  <si>
    <t>Inability to arouse in response to one or more external stimuli.</t>
  </si>
  <si>
    <t xml:space="preserve">      Irritability</t>
  </si>
  <si>
    <t>HP:0000737</t>
  </si>
  <si>
    <t>A proneness to anger, i.e., a condition of being easily bothered or annoyed.</t>
  </si>
  <si>
    <t xml:space="preserve">      Loss of speech</t>
  </si>
  <si>
    <t>HP:0002371</t>
  </si>
  <si>
    <t>Loss of speech.</t>
  </si>
  <si>
    <t>Arrhythmia</t>
  </si>
  <si>
    <t>Asthenia (generalized weakness)</t>
  </si>
  <si>
    <t>HP:0025406</t>
  </si>
  <si>
    <t>A state characterized by a feeling of weakness and loss of strength leading to a generalized weakness of the body.</t>
  </si>
  <si>
    <t>Chest tightness or pressure</t>
  </si>
  <si>
    <t>HP:0031352</t>
  </si>
  <si>
    <t>An unpleasant sensation of tightness or pressure in the chest.</t>
  </si>
  <si>
    <t xml:space="preserve">      Rigors (fever shakes)</t>
  </si>
  <si>
    <t>HP:0025145</t>
  </si>
  <si>
    <t>Severe chills with violent shivering. A rigor is an episode of shaking or exaggerated shivering which can occur with a high fever.</t>
  </si>
  <si>
    <t>Chills (sudden cold sensation)</t>
  </si>
  <si>
    <t>HP:0025143</t>
  </si>
  <si>
    <t>A sudden sensation of feeling cold.</t>
  </si>
  <si>
    <t>Conjunctival injection</t>
  </si>
  <si>
    <t>HP:0030953</t>
  </si>
  <si>
    <t>Dilatation of the blood vessels of the conjunctiva leading to a red appearance of the sclera.</t>
  </si>
  <si>
    <t>Conjunctivitis (pink eye)</t>
  </si>
  <si>
    <t>HP:0000509</t>
  </si>
  <si>
    <t>Inflammation of the conjunctiva.</t>
  </si>
  <si>
    <t>Coryza (rhinitis)</t>
  </si>
  <si>
    <t>MP:0001867</t>
  </si>
  <si>
    <t>Inflammation of the mucous membrane of the nose.</t>
  </si>
  <si>
    <t>Cough</t>
  </si>
  <si>
    <t>HP:0012735</t>
  </si>
  <si>
    <t>A sudden, audible expulsion of air from the lungs through a partially closed glottis, preceded by inhalation.</t>
  </si>
  <si>
    <t xml:space="preserve">      Nonproductive cough (dry cough)</t>
  </si>
  <si>
    <t>HP:0031246</t>
  </si>
  <si>
    <t>A cough that does not produce phlegm or mucus.</t>
  </si>
  <si>
    <t xml:space="preserve">      Productive cough (wet cough)</t>
  </si>
  <si>
    <t>HP:0031245</t>
  </si>
  <si>
    <t>A cough that produces phlegm or mucus.</t>
  </si>
  <si>
    <t>Cyanosis (blueish skin discolouration)</t>
  </si>
  <si>
    <t>HP:0000961</t>
  </si>
  <si>
    <t>Bluish discoloration of the skin and mucosa due to poor circulation or inadequate oxygenation of arterial or capillary blood.</t>
  </si>
  <si>
    <t xml:space="preserve">      Acrocyanosis</t>
  </si>
  <si>
    <t>HP:0001063</t>
  </si>
  <si>
    <t>Bluish discoloration around the mouth and extremities, with the remaining area pink.</t>
  </si>
  <si>
    <t xml:space="preserve">            Circumoral cyanosis (bluish around mouth)</t>
  </si>
  <si>
    <t>HP:0032556</t>
  </si>
  <si>
    <t>Persistent blue color of the skin that surrounds the mouth.</t>
  </si>
  <si>
    <t xml:space="preserve">            Cyanotic face (bluish face)</t>
  </si>
  <si>
    <t>GENEPIO:0100062</t>
  </si>
  <si>
    <t>Persistent blue discoloration of the lips.</t>
  </si>
  <si>
    <t xml:space="preserve">      Central Cyanosis</t>
  </si>
  <si>
    <t>GENEPIO:0100063</t>
  </si>
  <si>
    <t>Generalized bluish discoloration of the body and the visible mucous membranes, which occurs due to inadequate oxygenation secondary to conditions that lead to an increase in deoxygenated hemoglobin or presence of abnormal hemoglobin.</t>
  </si>
  <si>
    <t xml:space="preserve">            Cyanotic lips (bluish lips)</t>
  </si>
  <si>
    <t>GENEPIO:0100064</t>
  </si>
  <si>
    <t xml:space="preserve">      Peripheral Cyanosis</t>
  </si>
  <si>
    <t>GENEPIO:0100065</t>
  </si>
  <si>
    <t>Bluish discoloration of the distal extremities (hands, fingertips, toes), and can sometimes involve circumoral and periorbital areas. Mucous membranes are generally not involved.</t>
  </si>
  <si>
    <t>Dyspnea (breathing difficulty)</t>
  </si>
  <si>
    <t>HP:0002094</t>
  </si>
  <si>
    <t>Difficult or labored breathing. Dyspnea is a subjective feeling only the patient can rate, e.g., on a Borg scale.</t>
  </si>
  <si>
    <t>Diarrhea (watery stool)</t>
  </si>
  <si>
    <t>HP:0002014</t>
  </si>
  <si>
    <t>Abnormally increased frequency of loose or watery bowel movements.</t>
  </si>
  <si>
    <t>Dry gangrene</t>
  </si>
  <si>
    <t>MP:0031127</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</si>
  <si>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</si>
  <si>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Fatigue (tiredness)</t>
  </si>
  <si>
    <t>HP:0012378</t>
  </si>
  <si>
    <t>A subjective feeling of tiredness characterized by a lack of energy and motivation.</t>
  </si>
  <si>
    <t>Fever</t>
  </si>
  <si>
    <t>HP:0001945</t>
  </si>
  <si>
    <t>Body temperature elevated above the normal range.</t>
  </si>
  <si>
    <t xml:space="preserve">      Fever (&gt;=38°C)</t>
  </si>
  <si>
    <t>GENEPIO:0100066</t>
  </si>
  <si>
    <t>Fever that exceeds 38 degrees centigrade.</t>
  </si>
  <si>
    <t>Glossitis (inflammation of the tongue)</t>
  </si>
  <si>
    <t>HP:0000206</t>
  </si>
  <si>
    <t>Inflammation of the tongue.</t>
  </si>
  <si>
    <t>Ground Glass Opacities (GGO)</t>
  </si>
  <si>
    <t>GENEPIO:0100067</t>
  </si>
  <si>
    <t>Focal or diffuse areas of ill-defined, hazy, increased lung attenuation, which cause pulmonary vascular indistinctness, yet through which vessels can still be identified via high-resolution computed tomography or the conventional radiograph.</t>
  </si>
  <si>
    <t>Headache</t>
  </si>
  <si>
    <t>HP:0002315</t>
  </si>
  <si>
    <t>Cephalgia, or pain sensed in various parts of the head, not confined to the area of distribution of any nerve.</t>
  </si>
  <si>
    <t>Hemoptysis (coughing up blood)</t>
  </si>
  <si>
    <t>HP:0002105</t>
  </si>
  <si>
    <t>Coughing up (expectoration) of blood or blood-streaked sputum from the larynx, trachea, bronchi, or lungs.</t>
  </si>
  <si>
    <t>Hypocapnia</t>
  </si>
  <si>
    <t>HP:0012417</t>
  </si>
  <si>
    <t>Abnormally reduced blood carbon dioxide (CO2) level.</t>
  </si>
  <si>
    <t>Hypotension (low blood pressure)</t>
  </si>
  <si>
    <t>Hypoxemia (low blood oxygen)</t>
  </si>
  <si>
    <t>HP:0012418</t>
  </si>
  <si>
    <t>An abnormally low level of blood oxygen.</t>
  </si>
  <si>
    <t xml:space="preserve">      Silent hypoxemia</t>
  </si>
  <si>
    <t>GENEPIO:0100068</t>
  </si>
  <si>
    <t>Abnormally low blood oxygen level without the presence of dyspnea/dyspnoea.</t>
  </si>
  <si>
    <t>Internal hemorrhage (internal bleeding)</t>
  </si>
  <si>
    <t>Loss of Fine Movements</t>
  </si>
  <si>
    <t>NCIT:C121416</t>
  </si>
  <si>
    <t>A response indicating that a person has lost their ability for fine movement: cannot button, write, eat, etc., or minor loss of sensitivity.</t>
  </si>
  <si>
    <t>Low appetite</t>
  </si>
  <si>
    <t>HP:0004396</t>
  </si>
  <si>
    <t>A reduced desire to eat.</t>
  </si>
  <si>
    <t>Malaise (general discomfort/unease)</t>
  </si>
  <si>
    <t>HP:0033834</t>
  </si>
  <si>
    <t>A feeling of general discomfort, weakness, or lack of health.</t>
  </si>
  <si>
    <t>Meningismus/nuchal rigidity</t>
  </si>
  <si>
    <t>HP:0031179</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</si>
  <si>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</si>
  <si>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Muscle weakness</t>
  </si>
  <si>
    <t>HP:0001324</t>
  </si>
  <si>
    <t>Reduced strength of muscles.</t>
  </si>
  <si>
    <t>Nasal obstruction (stuffy nose)</t>
  </si>
  <si>
    <t>HP:0001742</t>
  </si>
  <si>
    <t>Reduced ability to pass air through the nasal cavity often leading to mouth breathing.</t>
  </si>
  <si>
    <t>Nausea</t>
  </si>
  <si>
    <t>HP:0002018</t>
  </si>
  <si>
    <t>A sensation of unease in the stomach together with an urge to vomit.</t>
  </si>
  <si>
    <t>Nose bleed</t>
  </si>
  <si>
    <t>HP:0000421</t>
  </si>
  <si>
    <t>Epistaxis, or nosebleed, refers to a hemorrhage localized in the nose.</t>
  </si>
  <si>
    <t>Otitis</t>
  </si>
  <si>
    <t>GENEPIO:0100069</t>
  </si>
  <si>
    <t>Inflammation of infection of the ear.</t>
  </si>
  <si>
    <t>Pain</t>
  </si>
  <si>
    <t>HP:0012531</t>
  </si>
  <si>
    <t>An unpleasant sensory and emotional experience associated with actual or potential tissue damage, or described in terms of such damage.</t>
  </si>
  <si>
    <t xml:space="preserve">      Abdominal pain</t>
  </si>
  <si>
    <t>HP:0002027</t>
  </si>
  <si>
    <t>An unpleasant sensation characterized by physical discomfort (such as pricking, throbbing, or aching) and perceived to originate in the abdomen.</t>
  </si>
  <si>
    <t xml:space="preserve">      Arthralgia (painful joints)</t>
  </si>
  <si>
    <t>HP:0002829</t>
  </si>
  <si>
    <t>Joint pain.</t>
  </si>
  <si>
    <t xml:space="preserve">      Chest pain</t>
  </si>
  <si>
    <t>HP:0100749</t>
  </si>
  <si>
    <t>An unpleasant sensation characterized by physical discomfort (such as pricking, throbbing, or aching) localized to the chest.</t>
  </si>
  <si>
    <t xml:space="preserve">            Pleuritic chest pain</t>
  </si>
  <si>
    <t>HP:0033771</t>
  </si>
  <si>
    <t>Pleuritic chest pain is characterized by sudden and intense sharp, stabbing, or burning pain in the chest when inhaling and exhaling.</t>
  </si>
  <si>
    <t xml:space="preserve">      Myalgia (muscle pain)</t>
  </si>
  <si>
    <t>Pharyngitis (sore throat)</t>
  </si>
  <si>
    <t>HP:0025439</t>
  </si>
  <si>
    <t>Inflammation (due to infection or irritation) of the pharynx.</t>
  </si>
  <si>
    <t>Pharyngeal exudate</t>
  </si>
  <si>
    <t>GENEPIO:0100070</t>
  </si>
  <si>
    <t>Fluid exuded from the pharynx posterior wall.</t>
  </si>
  <si>
    <t>Pleural effusion</t>
  </si>
  <si>
    <t>HP:0002202</t>
  </si>
  <si>
    <t>The presence of an excessive amount of fluid in the pleural cavity.</t>
  </si>
  <si>
    <t>Pneumonia</t>
  </si>
  <si>
    <t>Pseudo-chilblains</t>
  </si>
  <si>
    <t>HP:0033696</t>
  </si>
  <si>
    <t>Acral areas of erythema with vesicles or pustules. The lesions resemble chilblains and have purpuric areas, affecting hands and feet.</t>
  </si>
  <si>
    <t xml:space="preserve">      Pseudo-chilblains on fingers (covid fingers)</t>
  </si>
  <si>
    <t>GENEPIO:0100072</t>
  </si>
  <si>
    <t>Inflammatory chilblain-like nodules on the hands and/or fingers.</t>
  </si>
  <si>
    <t xml:space="preserve">      Pseudo-chilblains on toes (covid toes)</t>
  </si>
  <si>
    <t>GENEPIO:0100073</t>
  </si>
  <si>
    <t>Inflammatory chilblain-like nodules on the feet and/or toes.</t>
  </si>
  <si>
    <t>Rash</t>
  </si>
  <si>
    <t>HP:0000988</t>
  </si>
  <si>
    <t>A red eruption of the skin.</t>
  </si>
  <si>
    <t>Rhinorrhea (runny nose)</t>
  </si>
  <si>
    <t>HP:0031417</t>
  </si>
  <si>
    <t>Increased discharge of mucus from the nose.</t>
  </si>
  <si>
    <t>Seizure</t>
  </si>
  <si>
    <t>Shivering (involuntary muscle twitching)</t>
  </si>
  <si>
    <t>HP:0025144</t>
  </si>
  <si>
    <t>Involuntary contraction or twitching of the muscles.</t>
  </si>
  <si>
    <t>Slurred speech</t>
  </si>
  <si>
    <t>HP:0001350</t>
  </si>
  <si>
    <t>Abnormal coordination of muscles involved in speech.</t>
  </si>
  <si>
    <t>Sneezing</t>
  </si>
  <si>
    <t>HP:0025095</t>
  </si>
  <si>
    <t>A sudden violent, spasmodic, audible expiration of breath through the nose and mouth.</t>
  </si>
  <si>
    <t>Sputum Production</t>
  </si>
  <si>
    <t>HP:0033709</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</si>
  <si>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</si>
  <si>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Stroke</t>
  </si>
  <si>
    <t>Swollen Lymph Nodes</t>
  </si>
  <si>
    <t>HP:0002716</t>
  </si>
  <si>
    <t>Enlargment (swelling) of a lymph node.</t>
  </si>
  <si>
    <t>Vertigo (dizziness)</t>
  </si>
  <si>
    <t>HP:0002321</t>
  </si>
  <si>
    <t>An abnormal sensation of spinning while the body is actually stationary.</t>
  </si>
  <si>
    <t>Vomiting (throwing up)</t>
  </si>
  <si>
    <t>HP:0002013</t>
  </si>
  <si>
    <t>Forceful ejection of the contents of the stomach through the mouth by means of a series of involuntary spasmic contractions.</t>
  </si>
  <si>
    <t>Virus passage</t>
  </si>
  <si>
    <t>GENEPIO:0100039</t>
  </si>
  <si>
    <t>The process of growing a virus in serial iterations.</t>
  </si>
  <si>
    <t>RNA re-extraction (post RT-PCR)</t>
  </si>
  <si>
    <t>GENEPIO:0100040</t>
  </si>
  <si>
    <t>A secondary RNA extraction after performing reverse transcription polymerase chain reaction (RT-PCR). The desired output is RNA.</t>
  </si>
  <si>
    <t>Specimens pooled</t>
  </si>
  <si>
    <t>OBI:0600016</t>
  </si>
  <si>
    <t>Physical combination of several instances of like material.</t>
  </si>
  <si>
    <t>Technical replicate</t>
  </si>
  <si>
    <t>EFO:0002090</t>
  </si>
  <si>
    <t>A technical replicate is a replicate role where the same BioSample is use e.g. the same pool of RNA used to assess technical (as opposed to biological) variation within an experiment.</t>
  </si>
  <si>
    <t>travel point of entry by air</t>
  </si>
  <si>
    <t>GENEPIO:0100408</t>
  </si>
  <si>
    <t>A point of entry where one when may lawfully enter a country by air.</t>
  </si>
  <si>
    <t>travel point of entry by land</t>
  </si>
  <si>
    <t>GENEPIO:0100409</t>
  </si>
  <si>
    <t>A point of entry where one when may lawfully enter a country by land.</t>
  </si>
  <si>
    <t>vaccination dose vaccine name</t>
  </si>
  <si>
    <t>Astrazeneca (Vaxzevria)</t>
  </si>
  <si>
    <t>GENEPIO:0100308</t>
  </si>
  <si>
    <t>A vaccine composed of a replication-deficient chimpanzee adenovirus, ChAdOx1, encoding the severe acute respiratory syndrome coronavirus-2 (SARS-CoV-2) spike glycoprotein (SP), with potential immunomodulating and anti-viral activities. Upon administration, ChAdOx1 nCoV-19 expresses the SARS-CoV-2 SP, which induces a humoral and cell-mediated immune response against SARS-CoV-2. This may prevent SARS-CoV-2 infection and inhibit viral replication. SP, usually found on the surface of SARS-CoV-2, plays an essential role in the infection pathway of the SARS-CoV-2 virus. [ NCI ]</t>
  </si>
  <si>
    <t>Johnson &amp; Johnson (Janssen)</t>
  </si>
  <si>
    <t>GENEPIO:0100307</t>
  </si>
  <si>
    <t>A coronavirus vaccine composed of a genetically engineered, replication-incompetent, adenovirus serotype 26 (Ad26) vector expressing the stabilized pre-fusion spike (S) protein of the severe acute respiratory syndrome coronavirus-2 (SARS-CoV-2), with potential immunomodulating and anti-COVID-19 activities. Upon intramuscular administration of the COVID-19 vaccine Ad26.COV2.S, the Ad26 infects human cells, which produces SARS-CoV-2 S protein. The released S protein activates the immune system to induce a humoral and cell-mediated immune response against SARS-CoV-2. This may prevent SARS-CoV-2 infection and inhibit viral replication. S protein, usually found on the surface of SARS-CoV-2, plays an essential role in the infection pathway of the SARS-CoV-2 virus. [ NCI ]</t>
  </si>
  <si>
    <t>Moderna (Spikevax)</t>
  </si>
  <si>
    <t>GENEPIO:0100304</t>
  </si>
  <si>
    <t>A vaccine consisting of a lipid nanoparticle (LNP) encapsulating a messenger RNA (mRNA) encoding the full-length, prefusion stabilized spike (S) protein of SARS-CoV-2, with potential immunizing activity against SARS-CoV-2. Upon administration of elasomeran, the lipid nanoparticle binds to the plasma membrane of cells and releases the mRNA into the cells. The mRNA is then translated by ribosomes to produce the SARS-CoV-2 S protein. This may activate both humoral and cellular immune responses which may result in protection against SARS-CoV-2 infection. [ NCI ]</t>
  </si>
  <si>
    <t>GENEPIO:0100305</t>
  </si>
  <si>
    <t>A vaccine consisting of lipid nanoparticle (LNP) encapsulating a nucleoside modified messenger RNA (modRNA) encoding an optimized form of the full-length severe acute respiratory syndrome coronavirus-2 (SARS-CoV-2) spike glycoprotein (SP), with potential immunizing and anti-COVID-19 activities. Upon injection of tozinameran, the LNPs bind to the plasma membrane of nearby cells and release SARS-CoV-2 SP mRNA into the cell. The mRNA is then translated by the cellular protein translation machinery to produce SARS-CoV-2 SP. This may stimulate the immune system to induce an antibody and T-cell-mediated immune response. This may provide active immunization against SARS-CoV-2 infection. SP, usually found on the surface of SARS-CoV-2, plays an essential role in the infection pathway of the SARS-CoV-2 virus. [ NCI ]</t>
  </si>
  <si>
    <t>Pfizer-BioNTech (Comirnaty Pediatric)</t>
  </si>
  <si>
    <t>GENEPIO:0100306</t>
  </si>
  <si>
    <t>A Comirnaty vaccine formulated for use in children ages 5 to 11 years old, intended to provide active immunization against SARS-CoV-2 infection.</t>
  </si>
  <si>
    <t>Variant of Interest (VOI)</t>
  </si>
  <si>
    <t>GENEPIO:0100082</t>
  </si>
  <si>
    <t xml:space="preserve">A category used for indicating that a variant of the Severe Acute Respiratory Syndrome Coronavirus 2 (SARS-CoV-2) containing genetic mutations believed to increase binding affinity to human cells and linked to rapid spread in human populations is being monitored. </t>
  </si>
  <si>
    <t>Variant of Concern (VOC)</t>
  </si>
  <si>
    <t>GENEPIO:0100083</t>
  </si>
  <si>
    <t xml:space="preserve">A category used for indicating that a variant of the Severe Acute Respiratory Syndrome Coronavirus 2 (SARS-CoV-2) containing genetic mutations demonstrated to increase binding affinity to human cells and linked to rapid spread in human populations is under surveillance. </t>
  </si>
  <si>
    <t>Variant Under Monitoring (VUM)</t>
  </si>
  <si>
    <t>GENEPIO:0100279</t>
  </si>
  <si>
    <t>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</si>
  <si>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CIDO:0000019</t>
  </si>
  <si>
    <t>A COVID-19 nucleic acid diagnostic assay that uses RT-PCR.</t>
  </si>
  <si>
    <t>CIDO:0000027</t>
  </si>
  <si>
    <t>A COVID-19 diagnostic process by viral genome sequencing and identification of the SARS-CoV-2 based on the genome sequence.</t>
  </si>
  <si>
    <t>sample collected in quarantine</t>
  </si>
  <si>
    <t>prior SARS_CoV-2 infection</t>
  </si>
  <si>
    <t>Screened for S gene target failure (S dropout)</t>
  </si>
  <si>
    <t>Yes [NCIT:C49488]</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</si>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</sst>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2"/>
      <color theme="0"/>
      <name val="Arial"/>
    </font>
    <font>
      <b/>
      <sz val="12"/>
      <color rgb="FFFFFFFF"/>
      <name val="Arial"/>
    </font>
    <font>
      <sz val="10"/>
      <color theme="0"/>
      <name val="Arial"/>
      <scheme val="minor"/>
    </font>
    <font>
      <sz val="10"/>
      <color theme="1"/>
      <name val="Arial"/>
    </font>
    <font>
      <sz val="12"/>
      <color rgb="FFFFFFFF"/>
      <name val="Arial"/>
    </font>
    <font>
      <b/>
      <sz val="10"/>
      <color theme="1"/>
      <name val="Arial"/>
    </font>
    <font>
      <sz val="10"/>
      <name val="Arial"/>
    </font>
    <font>
      <b/>
      <sz val="10"/>
      <color rgb="FFFFFFFF"/>
      <name val="Arial"/>
      <scheme val="minor"/>
    </font>
    <font>
      <sz val="10"/>
      <color rgb="FFFFFFFF"/>
      <name val="Arial"/>
      <scheme val="minor"/>
    </font>
    <font>
      <sz val="10"/>
      <color theme="1"/>
      <name val="Arial"/>
      <scheme val="minor"/>
    </font>
    <font>
      <b/>
      <sz val="10"/>
      <color theme="1"/>
      <name val="Arial"/>
      <scheme val="minor"/>
    </font>
    <font>
      <sz val="10"/>
      <color rgb="FF000000"/>
      <name val="Arial"/>
      <scheme val="minor"/>
    </font>
    <font>
      <sz val="10"/>
      <color rgb="FF000000"/>
      <name val="Arial"/>
    </font>
    <font>
      <b/>
      <sz val="10"/>
      <color theme="1"/>
      <name val="Arial"/>
    </font>
    <font>
      <u/>
      <sz val="10"/>
      <color rgb="FF0000FF"/>
      <name val="Arial"/>
    </font>
    <font>
      <sz val="10"/>
      <color rgb="FF000000"/>
      <name val="Arial"/>
    </font>
    <font>
      <b/>
      <sz val="10"/>
      <color rgb="FF000000"/>
      <name val="Arial"/>
      <scheme val="minor"/>
    </font>
    <font>
      <u/>
      <sz val="10"/>
      <color rgb="FF1155CC"/>
      <name val="Arial"/>
    </font>
    <font>
      <u/>
      <sz val="10"/>
      <color rgb="FF0000FF"/>
      <name val="Arial"/>
    </font>
    <font>
      <b/>
      <sz val="10"/>
      <color rgb="FFFFFFFF"/>
      <name val="Arial"/>
    </font>
    <font>
      <b/>
      <sz val="10"/>
      <color rgb="FFFFFFFF"/>
      <name val="Arial"/>
    </font>
    <font>
      <u/>
      <sz val="10"/>
      <color rgb="FF000000"/>
      <name val="Arial"/>
    </font>
    <font>
      <sz val="10"/>
      <color rgb="FF434343"/>
      <name val="Arial"/>
    </font>
    <font>
      <sz val="10"/>
      <color theme="1"/>
      <name val="Arial"/>
    </font>
    <font>
      <i/>
      <sz val="10"/>
      <color rgb="FF000000"/>
      <name val="Arial"/>
    </font>
    <font>
      <sz val="10"/>
      <color rgb="FF1D1C1D"/>
      <name val="Arial"/>
    </font>
    <font>
      <sz val="10"/>
      <color rgb="FF111111"/>
      <name val="Arial"/>
    </font>
    <font>
      <sz val="10"/>
      <color rgb="FF333333"/>
      <name val="Arial"/>
    </font>
    <font>
      <sz val="10"/>
      <color rgb="FF1F2328"/>
      <name val="-apple-system"/>
    </font>
    <font>
      <b/>
      <sz val="11"/>
      <color rgb="FF000000"/>
      <name val="Arial"/>
    </font>
    <font>
      <sz val="11"/>
      <color rgb="FF000000"/>
      <name val="Arial"/>
    </font>
    <font>
      <sz val="11"/>
      <color theme="1"/>
      <name val="Arial"/>
      <scheme val="minor"/>
    </font>
    <font>
      <sz val="11"/>
      <color rgb="FF0000FF"/>
      <name val="Arial"/>
    </font>
    <font>
      <b/>
      <sz val="11"/>
      <color rgb="FFFF0000"/>
      <name val="Arial"/>
    </font>
    <font>
      <sz val="10"/>
      <color rgb="FF000000"/>
      <name val="Arial, sans-serif"/>
    </font>
    <font>
      <u/>
      <sz val="10"/>
      <color rgb="FF1155CC"/>
      <name val="Arial, sans-serif"/>
    </font>
  </fonts>
  <fills count="12">
    <fill>
      <patternFill patternType="none"/>
    </fill>
    <fill>
      <patternFill patternType="gray125"/>
    </fill>
    <fill>
      <patternFill patternType="solid">
        <fgColor rgb="FF000000"/>
        <bgColor rgb="FF000000"/>
      </patternFill>
    </fill>
    <fill>
      <patternFill patternType="solid">
        <fgColor rgb="FF00FFFF"/>
        <bgColor rgb="FF00FFFF"/>
      </patternFill>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theme="1"/>
        <bgColor theme="1"/>
      </patternFill>
    </fill>
    <fill>
      <patternFill patternType="solid">
        <fgColor theme="0"/>
        <bgColor theme="0"/>
      </patternFill>
    </fill>
    <fill>
      <patternFill patternType="solid">
        <fgColor rgb="FFFF0000"/>
        <bgColor rgb="FFFF0000"/>
      </patternFill>
    </fill>
    <fill>
      <patternFill patternType="solid">
        <fgColor rgb="FFFCE5CD"/>
        <bgColor rgb="FFFCE5CD"/>
      </patternFill>
    </fill>
  </fills>
  <borders count="4">
    <border>
      <left/>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99">
    <xf numFmtId="0" fontId="0" fillId="0" borderId="0" xfId="0"/>
    <xf numFmtId="0" fontId="1" fillId="2" borderId="0" xfId="0" applyFont="1" applyFill="1"/>
    <xf numFmtId="0" fontId="2" fillId="2" borderId="0" xfId="0" applyFont="1" applyFill="1" applyAlignment="1">
      <alignment vertical="top"/>
    </xf>
    <xf numFmtId="0" fontId="3" fillId="2" borderId="0" xfId="0" applyFont="1" applyFill="1"/>
    <xf numFmtId="0" fontId="4" fillId="2" borderId="0" xfId="0" applyFont="1" applyFill="1"/>
    <xf numFmtId="0" fontId="5" fillId="2" borderId="0" xfId="0" applyFont="1" applyFill="1"/>
    <xf numFmtId="0" fontId="4" fillId="2" borderId="0" xfId="0" applyFont="1" applyFill="1" applyAlignment="1">
      <alignment vertical="top"/>
    </xf>
    <xf numFmtId="0" fontId="4" fillId="0" borderId="0" xfId="0" applyFont="1"/>
    <xf numFmtId="0" fontId="4" fillId="4" borderId="0" xfId="0" applyFont="1" applyFill="1" applyAlignment="1">
      <alignment vertical="top"/>
    </xf>
    <xf numFmtId="0" fontId="4" fillId="5" borderId="0" xfId="0" applyFont="1" applyFill="1" applyAlignment="1">
      <alignment vertical="top"/>
    </xf>
    <xf numFmtId="0" fontId="4" fillId="2" borderId="1" xfId="0" applyFont="1" applyFill="1" applyBorder="1"/>
    <xf numFmtId="0" fontId="4" fillId="6" borderId="1" xfId="0" applyFont="1" applyFill="1" applyBorder="1" applyAlignment="1">
      <alignment vertical="top"/>
    </xf>
    <xf numFmtId="0" fontId="4" fillId="2" borderId="1" xfId="0" applyFont="1" applyFill="1" applyBorder="1" applyAlignment="1">
      <alignment vertical="top"/>
    </xf>
    <xf numFmtId="0" fontId="4" fillId="0" borderId="1" xfId="0" applyFont="1" applyBorder="1"/>
    <xf numFmtId="0" fontId="8" fillId="2" borderId="0" xfId="0" applyFont="1" applyFill="1"/>
    <xf numFmtId="0" fontId="9" fillId="2" borderId="0" xfId="0" applyFont="1" applyFill="1"/>
    <xf numFmtId="0" fontId="10" fillId="0" borderId="0" xfId="0" applyFont="1" applyAlignment="1">
      <alignment wrapText="1"/>
    </xf>
    <xf numFmtId="0" fontId="11" fillId="4" borderId="0" xfId="0" applyFont="1" applyFill="1" applyAlignment="1">
      <alignment wrapText="1"/>
    </xf>
    <xf numFmtId="0" fontId="12" fillId="0" borderId="0" xfId="0" applyFont="1" applyAlignment="1">
      <alignment wrapText="1"/>
    </xf>
    <xf numFmtId="0" fontId="13" fillId="0" borderId="0" xfId="0" applyFont="1" applyAlignment="1">
      <alignment wrapText="1"/>
    </xf>
    <xf numFmtId="0" fontId="11" fillId="0" borderId="0" xfId="0" applyFont="1" applyAlignment="1">
      <alignment wrapText="1"/>
    </xf>
    <xf numFmtId="0" fontId="11" fillId="5" borderId="0" xfId="0" applyFont="1" applyFill="1" applyAlignment="1">
      <alignment wrapText="1"/>
    </xf>
    <xf numFmtId="0" fontId="14" fillId="0" borderId="0" xfId="0" applyFont="1" applyAlignment="1">
      <alignment vertical="top" wrapText="1"/>
    </xf>
    <xf numFmtId="0" fontId="8" fillId="2" borderId="0" xfId="0" applyFont="1" applyFill="1" applyAlignment="1">
      <alignment wrapText="1"/>
    </xf>
    <xf numFmtId="0" fontId="9" fillId="2" borderId="0" xfId="0" applyFont="1" applyFill="1" applyAlignment="1">
      <alignment wrapText="1"/>
    </xf>
    <xf numFmtId="0" fontId="6" fillId="4" borderId="0" xfId="0" applyFont="1" applyFill="1" applyAlignment="1">
      <alignment wrapText="1"/>
    </xf>
    <xf numFmtId="0" fontId="6" fillId="0" borderId="0" xfId="0" applyFont="1" applyAlignment="1">
      <alignment wrapText="1"/>
    </xf>
    <xf numFmtId="164" fontId="10" fillId="0" borderId="0" xfId="0" applyNumberFormat="1"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49" fontId="13" fillId="0" borderId="0" xfId="0" applyNumberFormat="1" applyFont="1" applyAlignment="1">
      <alignment wrapText="1"/>
    </xf>
    <xf numFmtId="164" fontId="13" fillId="0" borderId="0" xfId="0" applyNumberFormat="1" applyFont="1" applyAlignment="1">
      <alignment horizontal="right" wrapText="1"/>
    </xf>
    <xf numFmtId="0" fontId="18" fillId="0" borderId="0" xfId="0" applyFont="1" applyAlignment="1">
      <alignment wrapText="1"/>
    </xf>
    <xf numFmtId="9" fontId="10" fillId="0" borderId="0" xfId="0" applyNumberFormat="1" applyFont="1" applyAlignment="1">
      <alignment wrapText="1"/>
    </xf>
    <xf numFmtId="0" fontId="19" fillId="0" borderId="0" xfId="0" applyFont="1" applyAlignment="1">
      <alignment wrapText="1"/>
    </xf>
    <xf numFmtId="0" fontId="11" fillId="0" borderId="0" xfId="0" applyFont="1"/>
    <xf numFmtId="0" fontId="2" fillId="2" borderId="0" xfId="0" applyFont="1" applyFill="1" applyAlignment="1">
      <alignment vertical="center"/>
    </xf>
    <xf numFmtId="0" fontId="20" fillId="2" borderId="0" xfId="0" applyFont="1" applyFill="1" applyAlignment="1">
      <alignment vertical="center"/>
    </xf>
    <xf numFmtId="0" fontId="2" fillId="2" borderId="0" xfId="0" applyFont="1" applyFill="1" applyAlignment="1">
      <alignment vertical="center" wrapText="1"/>
    </xf>
    <xf numFmtId="0" fontId="21" fillId="2" borderId="0" xfId="0" applyFont="1" applyFill="1" applyAlignment="1">
      <alignment vertical="top"/>
    </xf>
    <xf numFmtId="0" fontId="13" fillId="2" borderId="0" xfId="0" applyFont="1" applyFill="1" applyAlignment="1">
      <alignment vertical="top"/>
    </xf>
    <xf numFmtId="0" fontId="13" fillId="2" borderId="0" xfId="0" applyFont="1" applyFill="1" applyAlignment="1">
      <alignment vertical="top" wrapText="1"/>
    </xf>
    <xf numFmtId="0" fontId="4" fillId="0" borderId="0" xfId="0" applyFont="1" applyAlignment="1">
      <alignment vertical="top"/>
    </xf>
    <xf numFmtId="0" fontId="13" fillId="0" borderId="0" xfId="0" applyFont="1" applyAlignment="1">
      <alignment vertical="top"/>
    </xf>
    <xf numFmtId="0" fontId="22" fillId="0" borderId="0" xfId="0" applyFont="1" applyAlignment="1">
      <alignment vertical="top" wrapText="1"/>
    </xf>
    <xf numFmtId="0" fontId="13" fillId="0" borderId="0" xfId="0" applyFont="1" applyAlignment="1">
      <alignment vertical="top" wrapText="1"/>
    </xf>
    <xf numFmtId="0" fontId="21" fillId="2" borderId="2" xfId="0" applyFont="1" applyFill="1" applyBorder="1" applyAlignment="1">
      <alignment vertical="top"/>
    </xf>
    <xf numFmtId="0" fontId="4" fillId="2" borderId="0" xfId="0" applyFont="1" applyFill="1" applyAlignment="1">
      <alignment vertical="top" wrapText="1"/>
    </xf>
    <xf numFmtId="0" fontId="4" fillId="0" borderId="0" xfId="0" applyFont="1" applyAlignment="1">
      <alignment vertical="top" wrapText="1"/>
    </xf>
    <xf numFmtId="0" fontId="10" fillId="0" borderId="0" xfId="0" applyFont="1" applyAlignment="1">
      <alignment vertical="top" wrapText="1"/>
    </xf>
    <xf numFmtId="0" fontId="10" fillId="0" borderId="0" xfId="0" applyFont="1" applyAlignment="1">
      <alignment vertical="top"/>
    </xf>
    <xf numFmtId="0" fontId="23" fillId="0" borderId="0" xfId="0" applyFont="1" applyAlignment="1">
      <alignment vertical="top"/>
    </xf>
    <xf numFmtId="0" fontId="24" fillId="0" borderId="0" xfId="0" applyFont="1" applyAlignment="1">
      <alignment vertical="top"/>
    </xf>
    <xf numFmtId="0" fontId="16" fillId="0" borderId="0" xfId="0" applyFont="1" applyAlignment="1">
      <alignment vertical="top"/>
    </xf>
    <xf numFmtId="0" fontId="10" fillId="7" borderId="0" xfId="0" applyFont="1" applyFill="1" applyAlignment="1">
      <alignment vertical="top"/>
    </xf>
    <xf numFmtId="0" fontId="21" fillId="8" borderId="0" xfId="0" applyFont="1" applyFill="1" applyAlignment="1">
      <alignment vertical="top"/>
    </xf>
    <xf numFmtId="0" fontId="25" fillId="0" borderId="0" xfId="0" applyFont="1" applyAlignment="1">
      <alignment vertical="top"/>
    </xf>
    <xf numFmtId="0" fontId="13" fillId="0" borderId="0" xfId="0" applyFont="1" applyAlignment="1">
      <alignment horizontal="left" vertical="top"/>
    </xf>
    <xf numFmtId="0" fontId="13" fillId="6" borderId="0" xfId="0" applyFont="1" applyFill="1" applyAlignment="1">
      <alignment horizontal="left" vertical="top" wrapText="1"/>
    </xf>
    <xf numFmtId="0" fontId="10" fillId="4" borderId="0" xfId="0" applyFont="1" applyFill="1" applyAlignment="1">
      <alignment vertical="top"/>
    </xf>
    <xf numFmtId="0" fontId="13" fillId="6" borderId="0" xfId="0" applyFont="1" applyFill="1" applyAlignment="1">
      <alignment horizontal="left" vertical="top"/>
    </xf>
    <xf numFmtId="0" fontId="13" fillId="7" borderId="0" xfId="0" applyFont="1" applyFill="1" applyAlignment="1">
      <alignment vertical="top"/>
    </xf>
    <xf numFmtId="0" fontId="26" fillId="0" borderId="0" xfId="0" applyFont="1" applyAlignment="1">
      <alignment vertical="top"/>
    </xf>
    <xf numFmtId="0" fontId="27" fillId="0" borderId="0" xfId="0" applyFont="1" applyAlignment="1">
      <alignment vertical="top"/>
    </xf>
    <xf numFmtId="49" fontId="4" fillId="2" borderId="0" xfId="0" applyNumberFormat="1" applyFont="1" applyFill="1" applyAlignment="1">
      <alignment vertical="top" wrapText="1"/>
    </xf>
    <xf numFmtId="49" fontId="4" fillId="0" borderId="0" xfId="0" applyNumberFormat="1" applyFont="1" applyAlignment="1">
      <alignment vertical="top" wrapText="1"/>
    </xf>
    <xf numFmtId="0" fontId="4" fillId="6" borderId="0" xfId="0" applyFont="1" applyFill="1" applyAlignment="1">
      <alignment vertical="top" wrapText="1"/>
    </xf>
    <xf numFmtId="0" fontId="4" fillId="6" borderId="0" xfId="0" applyFont="1" applyFill="1" applyAlignment="1">
      <alignment vertical="top"/>
    </xf>
    <xf numFmtId="49" fontId="13" fillId="0" borderId="0" xfId="0" applyNumberFormat="1" applyFont="1" applyAlignment="1">
      <alignment horizontal="left" vertical="top" wrapText="1"/>
    </xf>
    <xf numFmtId="0" fontId="28" fillId="0" borderId="0" xfId="0" applyFont="1" applyAlignment="1">
      <alignment vertical="top" wrapText="1"/>
    </xf>
    <xf numFmtId="0" fontId="28" fillId="0" borderId="0" xfId="0" applyFont="1" applyAlignment="1">
      <alignment vertical="top"/>
    </xf>
    <xf numFmtId="0" fontId="24" fillId="0" borderId="3" xfId="0" applyFont="1" applyBorder="1" applyAlignment="1">
      <alignment vertical="top"/>
    </xf>
    <xf numFmtId="0" fontId="13" fillId="7" borderId="0" xfId="0" applyFont="1" applyFill="1" applyAlignment="1">
      <alignment vertical="top" wrapText="1"/>
    </xf>
    <xf numFmtId="0" fontId="13" fillId="6" borderId="0" xfId="0" applyFont="1" applyFill="1" applyAlignment="1">
      <alignment vertical="top"/>
    </xf>
    <xf numFmtId="0" fontId="10" fillId="7" borderId="0" xfId="0" applyFont="1" applyFill="1" applyAlignment="1">
      <alignment vertical="top" wrapText="1"/>
    </xf>
    <xf numFmtId="0" fontId="29" fillId="6" borderId="0" xfId="0" applyFont="1" applyFill="1"/>
    <xf numFmtId="0" fontId="4" fillId="0" borderId="3" xfId="0" applyFont="1" applyBorder="1" applyAlignment="1">
      <alignment vertical="top" wrapText="1"/>
    </xf>
    <xf numFmtId="0" fontId="13" fillId="0" borderId="0" xfId="0" applyFont="1" applyAlignment="1">
      <alignment horizontal="left" vertical="top" wrapText="1"/>
    </xf>
    <xf numFmtId="0" fontId="13" fillId="9" borderId="0" xfId="0" applyFont="1" applyFill="1" applyAlignment="1">
      <alignment vertical="top" wrapText="1"/>
    </xf>
    <xf numFmtId="0" fontId="13" fillId="9" borderId="0" xfId="0" applyFont="1" applyFill="1" applyAlignment="1">
      <alignment vertical="top"/>
    </xf>
    <xf numFmtId="0" fontId="30" fillId="0" borderId="0" xfId="0" applyFont="1"/>
    <xf numFmtId="0" fontId="31" fillId="0" borderId="0" xfId="0" applyFont="1"/>
    <xf numFmtId="0" fontId="32" fillId="10" borderId="0" xfId="0" applyFont="1" applyFill="1"/>
    <xf numFmtId="0" fontId="13" fillId="6" borderId="0" xfId="0" applyFont="1" applyFill="1" applyAlignment="1">
      <alignment horizontal="left"/>
    </xf>
    <xf numFmtId="0" fontId="31" fillId="6" borderId="0" xfId="0" applyFont="1" applyFill="1"/>
    <xf numFmtId="0" fontId="32" fillId="11" borderId="0" xfId="0" applyFont="1" applyFill="1"/>
    <xf numFmtId="0" fontId="33" fillId="0" borderId="0" xfId="0" applyFont="1"/>
    <xf numFmtId="0" fontId="33" fillId="6" borderId="0" xfId="0" applyFont="1" applyFill="1" applyAlignment="1">
      <alignment horizontal="left"/>
    </xf>
    <xf numFmtId="0" fontId="34" fillId="0" borderId="0" xfId="0" applyFont="1"/>
    <xf numFmtId="0" fontId="6" fillId="3" borderId="0" xfId="0" applyFont="1" applyFill="1" applyAlignment="1">
      <alignment vertical="top" wrapText="1"/>
    </xf>
    <xf numFmtId="0" fontId="0" fillId="0" borderId="0" xfId="0"/>
    <xf numFmtId="0" fontId="7" fillId="0" borderId="1" xfId="0" applyFont="1" applyBorder="1"/>
    <xf numFmtId="0" fontId="4" fillId="0" borderId="0" xfId="0" applyFont="1" applyAlignment="1">
      <alignment vertical="top" wrapText="1"/>
    </xf>
    <xf numFmtId="0" fontId="13" fillId="0" borderId="0" xfId="0" applyFont="1" applyAlignment="1">
      <alignment vertical="top" wrapText="1"/>
    </xf>
    <xf numFmtId="0" fontId="31" fillId="0" borderId="0" xfId="0" applyFont="1"/>
    <xf numFmtId="0" fontId="4" fillId="0" borderId="0" xfId="0" applyFont="1" applyFill="1" applyAlignment="1">
      <alignment vertical="top"/>
    </xf>
    <xf numFmtId="0" fontId="13" fillId="0" borderId="0" xfId="0" applyFont="1" applyFill="1" applyAlignment="1">
      <alignment vertical="top"/>
    </xf>
    <xf numFmtId="0" fontId="24" fillId="0"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rm%20Reference%20Guide%20(in-progres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Reference Guide (in-progr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protocols.io/groups/cphln-sarscov2-sequencing-consortium/members"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ebi.ac.uk/ols/ontologies/gaz"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switchhealth.ca/manuals/Switch-Health_Instructions_English.pdf" TargetMode="External"/><Relationship Id="rId2" Type="http://schemas.openxmlformats.org/officeDocument/2006/relationships/hyperlink" Target="https://switchhealth.ca/manuals/Switch-Health_Instructions_English.pdf" TargetMode="External"/><Relationship Id="rId1" Type="http://schemas.openxmlformats.org/officeDocument/2006/relationships/hyperlink" Target="https://www.ncbi.nlm.nih.gov/bioproject/?term=PRJNA623807" TargetMode="External"/><Relationship Id="rId4" Type="http://schemas.openxmlformats.org/officeDocument/2006/relationships/hyperlink" Target="https://switchhealth.ca/manuals/Switch-Health_Instructions_English.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5"/>
  <sheetViews>
    <sheetView workbookViewId="0">
      <pane ySplit="1" topLeftCell="A2" activePane="bottomLeft" state="frozen"/>
      <selection pane="bottomLeft" activeCell="B3" sqref="B3"/>
    </sheetView>
  </sheetViews>
  <sheetFormatPr defaultColWidth="12.6640625" defaultRowHeight="15.75" customHeight="1"/>
  <cols>
    <col min="1" max="1" width="24.109375" customWidth="1"/>
    <col min="2" max="2" width="51.109375" customWidth="1"/>
    <col min="3" max="3" width="18.109375" customWidth="1"/>
    <col min="4" max="4" width="28.88671875" customWidth="1"/>
    <col min="5" max="5" width="29.6640625" customWidth="1"/>
    <col min="7" max="7" width="19.109375" customWidth="1"/>
    <col min="8" max="8" width="15.88671875" customWidth="1"/>
  </cols>
  <sheetData>
    <row r="1" spans="1:26" ht="15.6">
      <c r="A1" s="1" t="s">
        <v>0</v>
      </c>
      <c r="B1" s="1" t="s">
        <v>1</v>
      </c>
      <c r="C1" s="1" t="s">
        <v>2</v>
      </c>
      <c r="D1" s="1" t="s">
        <v>3</v>
      </c>
      <c r="E1" s="1" t="s">
        <v>4</v>
      </c>
      <c r="F1" s="1" t="s">
        <v>5</v>
      </c>
      <c r="G1" s="2" t="s">
        <v>6</v>
      </c>
      <c r="H1" s="2" t="s">
        <v>7</v>
      </c>
      <c r="I1" s="3"/>
      <c r="J1" s="3"/>
      <c r="K1" s="3"/>
      <c r="L1" s="3"/>
      <c r="M1" s="3"/>
      <c r="N1" s="3"/>
      <c r="O1" s="3"/>
      <c r="P1" s="3"/>
      <c r="Q1" s="3"/>
      <c r="R1" s="3"/>
      <c r="S1" s="3"/>
      <c r="T1" s="3"/>
      <c r="U1" s="3"/>
      <c r="V1" s="3"/>
      <c r="W1" s="3"/>
      <c r="X1" s="3"/>
      <c r="Y1" s="3"/>
      <c r="Z1" s="3"/>
    </row>
    <row r="2" spans="1:26" ht="15">
      <c r="A2" s="4"/>
      <c r="B2" s="5" t="s">
        <v>8</v>
      </c>
      <c r="C2" s="4"/>
      <c r="D2" s="4"/>
      <c r="E2" s="4"/>
      <c r="F2" s="6"/>
      <c r="G2" s="90" t="s">
        <v>9</v>
      </c>
      <c r="H2" s="91"/>
      <c r="I2" s="7"/>
      <c r="J2" s="7"/>
      <c r="K2" s="7"/>
      <c r="L2" s="7"/>
      <c r="M2" s="7"/>
      <c r="N2" s="7"/>
      <c r="O2" s="7"/>
      <c r="P2" s="7"/>
      <c r="Q2" s="7"/>
      <c r="R2" s="7"/>
      <c r="S2" s="7"/>
      <c r="T2" s="7"/>
      <c r="U2" s="7"/>
      <c r="V2" s="7"/>
      <c r="W2" s="7"/>
      <c r="X2" s="7"/>
      <c r="Y2" s="7"/>
      <c r="Z2" s="7"/>
    </row>
    <row r="3" spans="1:26" ht="13.2">
      <c r="A3" s="4"/>
      <c r="B3" s="8" t="s">
        <v>10</v>
      </c>
      <c r="C3" s="4"/>
      <c r="D3" s="4"/>
      <c r="E3" s="4"/>
      <c r="F3" s="6"/>
      <c r="G3" s="91"/>
      <c r="H3" s="91"/>
      <c r="I3" s="7"/>
      <c r="J3" s="7"/>
      <c r="K3" s="7"/>
      <c r="L3" s="7"/>
      <c r="M3" s="7"/>
      <c r="N3" s="7"/>
      <c r="O3" s="7"/>
      <c r="P3" s="7"/>
      <c r="Q3" s="7"/>
      <c r="R3" s="7"/>
      <c r="S3" s="7"/>
      <c r="T3" s="7"/>
      <c r="U3" s="7"/>
      <c r="V3" s="7"/>
      <c r="W3" s="7"/>
      <c r="X3" s="7"/>
      <c r="Y3" s="7"/>
      <c r="Z3" s="7"/>
    </row>
    <row r="4" spans="1:26" ht="13.2">
      <c r="A4" s="4"/>
      <c r="B4" s="9" t="s">
        <v>11</v>
      </c>
      <c r="C4" s="4"/>
      <c r="D4" s="4"/>
      <c r="E4" s="4"/>
      <c r="F4" s="6"/>
      <c r="G4" s="91"/>
      <c r="H4" s="91"/>
      <c r="I4" s="7"/>
      <c r="J4" s="7"/>
      <c r="K4" s="7"/>
      <c r="L4" s="7"/>
      <c r="M4" s="7"/>
      <c r="N4" s="7"/>
      <c r="O4" s="7"/>
      <c r="P4" s="7"/>
      <c r="Q4" s="7"/>
      <c r="R4" s="7"/>
      <c r="S4" s="7"/>
      <c r="T4" s="7"/>
      <c r="U4" s="7"/>
      <c r="V4" s="7"/>
      <c r="W4" s="7"/>
      <c r="X4" s="7"/>
      <c r="Y4" s="7"/>
      <c r="Z4" s="7"/>
    </row>
    <row r="5" spans="1:26" ht="13.2">
      <c r="A5" s="10"/>
      <c r="B5" s="11" t="s">
        <v>12</v>
      </c>
      <c r="C5" s="10"/>
      <c r="D5" s="10"/>
      <c r="E5" s="10"/>
      <c r="F5" s="12"/>
      <c r="G5" s="92"/>
      <c r="H5" s="92"/>
      <c r="I5" s="13"/>
      <c r="J5" s="13"/>
      <c r="K5" s="13"/>
      <c r="L5" s="13"/>
      <c r="M5" s="13"/>
      <c r="N5" s="13"/>
      <c r="O5" s="13"/>
      <c r="P5" s="13"/>
      <c r="Q5" s="13"/>
      <c r="R5" s="13"/>
      <c r="S5" s="13"/>
      <c r="T5" s="13"/>
      <c r="U5" s="13"/>
      <c r="V5" s="13"/>
      <c r="W5" s="13"/>
      <c r="X5" s="13"/>
      <c r="Y5" s="13"/>
      <c r="Z5" s="13"/>
    </row>
    <row r="6" spans="1:26" ht="13.2">
      <c r="A6" s="14" t="s">
        <v>13</v>
      </c>
      <c r="B6" s="14"/>
      <c r="C6" s="15" t="s">
        <v>14</v>
      </c>
      <c r="D6" s="15"/>
      <c r="E6" s="15"/>
      <c r="F6" s="15"/>
      <c r="G6" s="15"/>
      <c r="H6" s="15"/>
      <c r="I6" s="15"/>
      <c r="J6" s="15"/>
      <c r="K6" s="15"/>
      <c r="L6" s="15"/>
      <c r="M6" s="15"/>
      <c r="N6" s="15"/>
      <c r="O6" s="15"/>
      <c r="P6" s="15"/>
      <c r="Q6" s="15"/>
      <c r="R6" s="15"/>
      <c r="S6" s="15"/>
      <c r="T6" s="15"/>
      <c r="U6" s="15"/>
      <c r="V6" s="15"/>
      <c r="W6" s="15"/>
      <c r="X6" s="15"/>
      <c r="Y6" s="15"/>
      <c r="Z6" s="15"/>
    </row>
    <row r="7" spans="1:26" ht="79.2">
      <c r="A7" s="16" t="s">
        <v>13</v>
      </c>
      <c r="B7" s="17" t="s">
        <v>15</v>
      </c>
      <c r="C7" s="18" t="s">
        <v>16</v>
      </c>
      <c r="D7" s="16" t="s">
        <v>17</v>
      </c>
      <c r="E7" s="16" t="s">
        <v>18</v>
      </c>
      <c r="F7" s="19" t="s">
        <v>19</v>
      </c>
      <c r="G7" s="16"/>
      <c r="H7" s="16"/>
      <c r="I7" s="16"/>
      <c r="J7" s="16"/>
      <c r="K7" s="16"/>
      <c r="L7" s="16"/>
      <c r="M7" s="16"/>
      <c r="N7" s="16"/>
      <c r="O7" s="16"/>
      <c r="P7" s="16"/>
      <c r="Q7" s="16"/>
      <c r="R7" s="16"/>
      <c r="S7" s="16"/>
      <c r="T7" s="16"/>
      <c r="U7" s="16"/>
      <c r="V7" s="16"/>
      <c r="W7" s="16"/>
      <c r="X7" s="16"/>
      <c r="Y7" s="16"/>
      <c r="Z7" s="16"/>
    </row>
    <row r="8" spans="1:26" ht="39.6">
      <c r="A8" s="16" t="s">
        <v>13</v>
      </c>
      <c r="B8" s="20" t="s">
        <v>20</v>
      </c>
      <c r="C8" s="18" t="s">
        <v>21</v>
      </c>
      <c r="D8" s="16" t="s">
        <v>22</v>
      </c>
      <c r="E8" s="16" t="s">
        <v>23</v>
      </c>
      <c r="F8" s="19" t="s">
        <v>24</v>
      </c>
      <c r="G8" s="16"/>
      <c r="H8" s="16"/>
      <c r="I8" s="16"/>
      <c r="J8" s="16"/>
      <c r="K8" s="16"/>
      <c r="L8" s="16"/>
      <c r="M8" s="16"/>
      <c r="N8" s="16"/>
      <c r="O8" s="16"/>
      <c r="P8" s="16"/>
      <c r="Q8" s="16"/>
      <c r="R8" s="16"/>
      <c r="S8" s="16"/>
      <c r="T8" s="16"/>
      <c r="U8" s="16"/>
      <c r="V8" s="16"/>
      <c r="W8" s="16"/>
      <c r="X8" s="16"/>
      <c r="Y8" s="16"/>
      <c r="Z8" s="16"/>
    </row>
    <row r="9" spans="1:26" ht="39.6">
      <c r="A9" s="16" t="s">
        <v>13</v>
      </c>
      <c r="B9" s="20" t="s">
        <v>25</v>
      </c>
      <c r="C9" s="18" t="s">
        <v>26</v>
      </c>
      <c r="D9" s="16" t="s">
        <v>27</v>
      </c>
      <c r="E9" s="16" t="s">
        <v>28</v>
      </c>
      <c r="F9" s="19" t="s">
        <v>29</v>
      </c>
      <c r="G9" s="16"/>
      <c r="H9" s="16"/>
      <c r="I9" s="16"/>
      <c r="J9" s="16"/>
      <c r="K9" s="16"/>
      <c r="L9" s="16"/>
      <c r="M9" s="16"/>
      <c r="N9" s="16"/>
      <c r="O9" s="16"/>
      <c r="P9" s="16"/>
      <c r="Q9" s="16"/>
      <c r="R9" s="16"/>
      <c r="S9" s="16"/>
      <c r="T9" s="16"/>
      <c r="U9" s="16"/>
      <c r="V9" s="16"/>
      <c r="W9" s="16"/>
      <c r="X9" s="16"/>
      <c r="Y9" s="16"/>
      <c r="Z9" s="16"/>
    </row>
    <row r="10" spans="1:26" ht="92.4">
      <c r="A10" s="16" t="s">
        <v>13</v>
      </c>
      <c r="B10" s="21" t="s">
        <v>30</v>
      </c>
      <c r="C10" s="18" t="s">
        <v>31</v>
      </c>
      <c r="D10" s="16" t="s">
        <v>32</v>
      </c>
      <c r="E10" s="16" t="s">
        <v>33</v>
      </c>
      <c r="F10" s="19" t="s">
        <v>34</v>
      </c>
      <c r="G10" s="16"/>
      <c r="H10" s="16"/>
      <c r="I10" s="16"/>
      <c r="J10" s="16"/>
      <c r="K10" s="16"/>
      <c r="L10" s="16"/>
      <c r="M10" s="16"/>
      <c r="N10" s="16"/>
      <c r="O10" s="16"/>
      <c r="P10" s="16"/>
      <c r="Q10" s="16"/>
      <c r="R10" s="16"/>
      <c r="S10" s="16"/>
      <c r="T10" s="16"/>
      <c r="U10" s="16"/>
      <c r="V10" s="16"/>
      <c r="W10" s="16"/>
      <c r="X10" s="16"/>
      <c r="Y10" s="16"/>
      <c r="Z10" s="16"/>
    </row>
    <row r="11" spans="1:26" ht="79.2">
      <c r="A11" s="16" t="s">
        <v>13</v>
      </c>
      <c r="B11" s="20" t="s">
        <v>35</v>
      </c>
      <c r="C11" s="18" t="s">
        <v>36</v>
      </c>
      <c r="D11" s="16" t="s">
        <v>37</v>
      </c>
      <c r="E11" s="16" t="s">
        <v>38</v>
      </c>
      <c r="F11" s="19" t="s">
        <v>39</v>
      </c>
      <c r="G11" s="16"/>
      <c r="H11" s="16"/>
      <c r="I11" s="16"/>
      <c r="J11" s="16"/>
      <c r="K11" s="16"/>
      <c r="L11" s="16"/>
      <c r="M11" s="16"/>
      <c r="N11" s="16"/>
      <c r="O11" s="16"/>
      <c r="P11" s="16"/>
      <c r="Q11" s="16"/>
      <c r="R11" s="16"/>
      <c r="S11" s="16"/>
      <c r="T11" s="16"/>
      <c r="U11" s="16"/>
      <c r="V11" s="16"/>
      <c r="W11" s="16"/>
      <c r="X11" s="16"/>
      <c r="Y11" s="16"/>
      <c r="Z11" s="16"/>
    </row>
    <row r="12" spans="1:26" ht="303.60000000000002">
      <c r="A12" s="16" t="s">
        <v>13</v>
      </c>
      <c r="B12" s="20" t="s">
        <v>40</v>
      </c>
      <c r="C12" s="18" t="s">
        <v>41</v>
      </c>
      <c r="D12" s="16" t="s">
        <v>42</v>
      </c>
      <c r="E12" s="16" t="s">
        <v>43</v>
      </c>
      <c r="F12" s="19" t="s">
        <v>19</v>
      </c>
      <c r="G12" s="16"/>
      <c r="H12" s="16"/>
      <c r="I12" s="16"/>
      <c r="J12" s="16"/>
      <c r="K12" s="16"/>
      <c r="L12" s="16"/>
      <c r="M12" s="16"/>
      <c r="N12" s="16"/>
      <c r="O12" s="16"/>
      <c r="P12" s="16"/>
      <c r="Q12" s="16"/>
      <c r="R12" s="16"/>
      <c r="S12" s="16"/>
      <c r="T12" s="16"/>
      <c r="U12" s="16"/>
      <c r="V12" s="16"/>
      <c r="W12" s="16"/>
      <c r="X12" s="16"/>
      <c r="Y12" s="16"/>
      <c r="Z12" s="16"/>
    </row>
    <row r="13" spans="1:26" ht="105.6">
      <c r="A13" s="16" t="s">
        <v>13</v>
      </c>
      <c r="B13" s="20" t="s">
        <v>44</v>
      </c>
      <c r="C13" s="18" t="s">
        <v>45</v>
      </c>
      <c r="D13" s="16" t="s">
        <v>46</v>
      </c>
      <c r="E13" s="16" t="s">
        <v>47</v>
      </c>
      <c r="F13" s="19" t="s">
        <v>48</v>
      </c>
      <c r="G13" s="16"/>
      <c r="H13" s="16"/>
      <c r="I13" s="16"/>
      <c r="J13" s="16"/>
      <c r="K13" s="16"/>
      <c r="L13" s="16"/>
      <c r="M13" s="16"/>
      <c r="N13" s="16"/>
      <c r="O13" s="16"/>
      <c r="P13" s="16"/>
      <c r="Q13" s="16"/>
      <c r="R13" s="16"/>
      <c r="S13" s="16"/>
      <c r="T13" s="16"/>
      <c r="U13" s="16"/>
      <c r="V13" s="16"/>
      <c r="W13" s="16"/>
      <c r="X13" s="16"/>
      <c r="Y13" s="16"/>
      <c r="Z13" s="16"/>
    </row>
    <row r="14" spans="1:26" ht="158.4">
      <c r="A14" s="16" t="s">
        <v>13</v>
      </c>
      <c r="B14" s="20" t="s">
        <v>49</v>
      </c>
      <c r="C14" s="18" t="s">
        <v>50</v>
      </c>
      <c r="D14" s="16" t="s">
        <v>51</v>
      </c>
      <c r="E14" s="16" t="s">
        <v>52</v>
      </c>
      <c r="F14" s="19" t="s">
        <v>53</v>
      </c>
      <c r="G14" s="16"/>
      <c r="H14" s="16"/>
      <c r="I14" s="16"/>
      <c r="J14" s="16"/>
      <c r="K14" s="16"/>
      <c r="L14" s="16"/>
      <c r="M14" s="16"/>
      <c r="N14" s="16"/>
      <c r="O14" s="16"/>
      <c r="P14" s="16"/>
      <c r="Q14" s="16"/>
      <c r="R14" s="16"/>
      <c r="S14" s="16"/>
      <c r="T14" s="16"/>
      <c r="U14" s="16"/>
      <c r="V14" s="16"/>
      <c r="W14" s="16"/>
      <c r="X14" s="16"/>
      <c r="Y14" s="16"/>
      <c r="Z14" s="16"/>
    </row>
    <row r="15" spans="1:26" ht="66">
      <c r="A15" s="16" t="s">
        <v>13</v>
      </c>
      <c r="B15" s="20" t="s">
        <v>54</v>
      </c>
      <c r="C15" s="18" t="s">
        <v>55</v>
      </c>
      <c r="D15" s="16" t="s">
        <v>56</v>
      </c>
      <c r="E15" s="16" t="s">
        <v>57</v>
      </c>
      <c r="F15" s="19" t="s">
        <v>58</v>
      </c>
      <c r="G15" s="16"/>
      <c r="H15" s="16"/>
      <c r="I15" s="16"/>
      <c r="J15" s="16"/>
      <c r="K15" s="16"/>
      <c r="L15" s="16"/>
      <c r="M15" s="16"/>
      <c r="N15" s="16"/>
      <c r="O15" s="16"/>
      <c r="P15" s="16"/>
      <c r="Q15" s="16"/>
      <c r="R15" s="16"/>
      <c r="S15" s="16"/>
      <c r="T15" s="16"/>
      <c r="U15" s="16"/>
      <c r="V15" s="16"/>
      <c r="W15" s="16"/>
      <c r="X15" s="16"/>
      <c r="Y15" s="16"/>
      <c r="Z15" s="16"/>
    </row>
    <row r="16" spans="1:26" ht="105.6">
      <c r="A16" s="16" t="s">
        <v>13</v>
      </c>
      <c r="B16" s="20" t="s">
        <v>59</v>
      </c>
      <c r="C16" s="18" t="s">
        <v>60</v>
      </c>
      <c r="D16" s="16" t="s">
        <v>61</v>
      </c>
      <c r="E16" s="16" t="s">
        <v>62</v>
      </c>
      <c r="F16" s="19" t="s">
        <v>63</v>
      </c>
      <c r="G16" s="16"/>
      <c r="H16" s="16"/>
      <c r="I16" s="16"/>
      <c r="J16" s="16"/>
      <c r="K16" s="16"/>
      <c r="L16" s="16"/>
      <c r="M16" s="16"/>
      <c r="N16" s="16"/>
      <c r="O16" s="16"/>
      <c r="P16" s="16"/>
      <c r="Q16" s="16"/>
      <c r="R16" s="16"/>
      <c r="S16" s="16"/>
      <c r="T16" s="16"/>
      <c r="U16" s="16"/>
      <c r="V16" s="16"/>
      <c r="W16" s="16"/>
      <c r="X16" s="16"/>
      <c r="Y16" s="16"/>
      <c r="Z16" s="16"/>
    </row>
    <row r="17" spans="1:26" ht="52.8">
      <c r="A17" s="16" t="s">
        <v>13</v>
      </c>
      <c r="B17" s="22" t="s">
        <v>64</v>
      </c>
      <c r="C17" s="18" t="s">
        <v>65</v>
      </c>
      <c r="D17" s="16" t="s">
        <v>66</v>
      </c>
      <c r="E17" s="16" t="s">
        <v>67</v>
      </c>
      <c r="F17" s="19" t="s">
        <v>68</v>
      </c>
      <c r="G17" s="16"/>
      <c r="H17" s="16"/>
      <c r="I17" s="16"/>
      <c r="J17" s="16"/>
      <c r="K17" s="16"/>
      <c r="L17" s="16"/>
      <c r="M17" s="16"/>
      <c r="N17" s="16"/>
      <c r="O17" s="16"/>
      <c r="P17" s="16"/>
      <c r="Q17" s="16"/>
      <c r="R17" s="16"/>
      <c r="S17" s="16"/>
      <c r="T17" s="16"/>
      <c r="U17" s="16"/>
      <c r="V17" s="16"/>
      <c r="W17" s="16"/>
      <c r="X17" s="16"/>
      <c r="Y17" s="16"/>
      <c r="Z17" s="16"/>
    </row>
    <row r="18" spans="1:26" ht="26.4">
      <c r="A18" s="16" t="s">
        <v>13</v>
      </c>
      <c r="B18" s="20" t="s">
        <v>69</v>
      </c>
      <c r="C18" s="18" t="s">
        <v>70</v>
      </c>
      <c r="D18" s="16" t="s">
        <v>71</v>
      </c>
      <c r="E18" s="16" t="s">
        <v>72</v>
      </c>
      <c r="F18" s="19" t="s">
        <v>73</v>
      </c>
      <c r="G18" s="16"/>
      <c r="H18" s="16"/>
      <c r="I18" s="16"/>
      <c r="J18" s="16"/>
      <c r="K18" s="16"/>
      <c r="L18" s="16"/>
      <c r="M18" s="16"/>
      <c r="N18" s="16"/>
      <c r="O18" s="16"/>
      <c r="P18" s="16"/>
      <c r="Q18" s="16"/>
      <c r="R18" s="16"/>
      <c r="S18" s="16"/>
      <c r="T18" s="16"/>
      <c r="U18" s="16"/>
      <c r="V18" s="16"/>
      <c r="W18" s="16"/>
      <c r="X18" s="16"/>
      <c r="Y18" s="16"/>
      <c r="Z18" s="16"/>
    </row>
    <row r="19" spans="1:26" ht="26.4">
      <c r="A19" s="23" t="s">
        <v>74</v>
      </c>
      <c r="B19" s="23"/>
      <c r="C19" s="24" t="s">
        <v>75</v>
      </c>
      <c r="D19" s="24"/>
      <c r="E19" s="24"/>
      <c r="F19" s="24"/>
      <c r="G19" s="24"/>
      <c r="H19" s="24"/>
      <c r="I19" s="24"/>
      <c r="J19" s="24"/>
      <c r="K19" s="24"/>
      <c r="L19" s="24"/>
      <c r="M19" s="24"/>
      <c r="N19" s="24"/>
      <c r="O19" s="24"/>
      <c r="P19" s="24"/>
      <c r="Q19" s="24"/>
      <c r="R19" s="24"/>
      <c r="S19" s="24"/>
      <c r="T19" s="24"/>
      <c r="U19" s="24"/>
      <c r="V19" s="24"/>
      <c r="W19" s="24"/>
      <c r="X19" s="24"/>
      <c r="Y19" s="24"/>
      <c r="Z19" s="24"/>
    </row>
    <row r="20" spans="1:26" ht="52.8">
      <c r="A20" s="18" t="s">
        <v>74</v>
      </c>
      <c r="B20" s="17" t="s">
        <v>76</v>
      </c>
      <c r="C20" s="18" t="s">
        <v>77</v>
      </c>
      <c r="D20" s="16" t="s">
        <v>78</v>
      </c>
      <c r="E20" s="16" t="s">
        <v>79</v>
      </c>
      <c r="F20" s="16" t="s">
        <v>80</v>
      </c>
      <c r="G20" s="16"/>
      <c r="H20" s="16"/>
      <c r="I20" s="16"/>
      <c r="J20" s="16"/>
      <c r="K20" s="16"/>
      <c r="L20" s="16"/>
      <c r="M20" s="16"/>
      <c r="N20" s="16"/>
      <c r="O20" s="16"/>
      <c r="P20" s="16"/>
      <c r="Q20" s="16"/>
      <c r="R20" s="16"/>
      <c r="S20" s="16"/>
      <c r="T20" s="16"/>
      <c r="U20" s="16"/>
      <c r="V20" s="16"/>
      <c r="W20" s="16"/>
      <c r="X20" s="16"/>
      <c r="Y20" s="16"/>
      <c r="Z20" s="16"/>
    </row>
    <row r="21" spans="1:26" ht="39.6">
      <c r="A21" s="16" t="s">
        <v>74</v>
      </c>
      <c r="B21" s="20" t="s">
        <v>81</v>
      </c>
      <c r="C21" s="18" t="s">
        <v>82</v>
      </c>
      <c r="D21" s="16" t="s">
        <v>83</v>
      </c>
      <c r="E21" s="16" t="s">
        <v>84</v>
      </c>
      <c r="F21" s="16" t="s">
        <v>85</v>
      </c>
      <c r="G21" s="16"/>
      <c r="H21" s="16"/>
      <c r="I21" s="16"/>
      <c r="J21" s="16"/>
      <c r="K21" s="16"/>
      <c r="L21" s="16"/>
      <c r="M21" s="16"/>
      <c r="N21" s="16"/>
      <c r="O21" s="16"/>
      <c r="P21" s="16"/>
      <c r="Q21" s="16"/>
      <c r="R21" s="16"/>
      <c r="S21" s="16"/>
      <c r="T21" s="16"/>
      <c r="U21" s="16"/>
      <c r="V21" s="16"/>
      <c r="W21" s="16"/>
      <c r="X21" s="16"/>
      <c r="Y21" s="16"/>
      <c r="Z21" s="16"/>
    </row>
    <row r="22" spans="1:26" ht="79.2">
      <c r="A22" s="16" t="s">
        <v>74</v>
      </c>
      <c r="B22" s="20" t="s">
        <v>86</v>
      </c>
      <c r="C22" s="18" t="s">
        <v>87</v>
      </c>
      <c r="D22" s="16" t="s">
        <v>88</v>
      </c>
      <c r="E22" s="16" t="s">
        <v>89</v>
      </c>
      <c r="F22" s="16" t="s">
        <v>90</v>
      </c>
      <c r="G22" s="16"/>
      <c r="H22" s="16"/>
      <c r="I22" s="16"/>
      <c r="J22" s="16"/>
      <c r="K22" s="16"/>
      <c r="L22" s="16"/>
      <c r="M22" s="16"/>
      <c r="N22" s="16"/>
      <c r="O22" s="16"/>
      <c r="P22" s="16"/>
      <c r="Q22" s="16"/>
      <c r="R22" s="16"/>
      <c r="S22" s="16"/>
      <c r="T22" s="16"/>
      <c r="U22" s="16"/>
      <c r="V22" s="16"/>
      <c r="W22" s="16"/>
      <c r="X22" s="16"/>
      <c r="Y22" s="16"/>
      <c r="Z22" s="16"/>
    </row>
    <row r="23" spans="1:26" ht="52.8">
      <c r="A23" s="16" t="s">
        <v>74</v>
      </c>
      <c r="B23" s="25" t="s">
        <v>91</v>
      </c>
      <c r="C23" s="18" t="s">
        <v>92</v>
      </c>
      <c r="D23" s="16" t="s">
        <v>93</v>
      </c>
      <c r="E23" s="16" t="s">
        <v>79</v>
      </c>
      <c r="F23" s="16" t="s">
        <v>94</v>
      </c>
      <c r="G23" s="16"/>
      <c r="H23" s="16"/>
      <c r="I23" s="16"/>
      <c r="J23" s="16"/>
      <c r="K23" s="16"/>
      <c r="L23" s="16"/>
      <c r="M23" s="16"/>
      <c r="N23" s="16"/>
      <c r="O23" s="16"/>
      <c r="P23" s="16"/>
      <c r="Q23" s="16"/>
      <c r="R23" s="16"/>
      <c r="S23" s="16"/>
      <c r="T23" s="16"/>
      <c r="U23" s="16"/>
      <c r="V23" s="16"/>
      <c r="W23" s="16"/>
      <c r="X23" s="16"/>
      <c r="Y23" s="16"/>
      <c r="Z23" s="16"/>
    </row>
    <row r="24" spans="1:26" ht="39.6">
      <c r="A24" s="16" t="s">
        <v>74</v>
      </c>
      <c r="B24" s="26" t="s">
        <v>95</v>
      </c>
      <c r="C24" s="18" t="s">
        <v>96</v>
      </c>
      <c r="D24" s="16" t="s">
        <v>97</v>
      </c>
      <c r="E24" s="16" t="s">
        <v>84</v>
      </c>
      <c r="F24" s="16" t="s">
        <v>98</v>
      </c>
      <c r="G24" s="16"/>
      <c r="H24" s="16"/>
      <c r="I24" s="16"/>
      <c r="J24" s="16"/>
      <c r="K24" s="16"/>
      <c r="L24" s="16"/>
      <c r="M24" s="16"/>
      <c r="N24" s="16"/>
      <c r="O24" s="16"/>
      <c r="P24" s="16"/>
      <c r="Q24" s="16"/>
      <c r="R24" s="16"/>
      <c r="S24" s="16"/>
      <c r="T24" s="16"/>
      <c r="U24" s="16"/>
      <c r="V24" s="16"/>
      <c r="W24" s="16"/>
      <c r="X24" s="16"/>
      <c r="Y24" s="16"/>
      <c r="Z24" s="16"/>
    </row>
    <row r="25" spans="1:26" ht="66">
      <c r="A25" s="16" t="s">
        <v>74</v>
      </c>
      <c r="B25" s="26" t="s">
        <v>99</v>
      </c>
      <c r="C25" s="18" t="s">
        <v>100</v>
      </c>
      <c r="D25" s="16" t="s">
        <v>101</v>
      </c>
      <c r="E25" s="16" t="s">
        <v>89</v>
      </c>
      <c r="F25" s="16" t="s">
        <v>102</v>
      </c>
      <c r="G25" s="16"/>
      <c r="H25" s="16"/>
      <c r="I25" s="16"/>
      <c r="J25" s="16"/>
      <c r="K25" s="16"/>
      <c r="L25" s="16"/>
      <c r="M25" s="16"/>
      <c r="N25" s="16"/>
      <c r="O25" s="16"/>
      <c r="P25" s="16"/>
      <c r="Q25" s="16"/>
      <c r="R25" s="16"/>
      <c r="S25" s="16"/>
      <c r="T25" s="16"/>
      <c r="U25" s="16"/>
      <c r="V25" s="16"/>
      <c r="W25" s="16"/>
      <c r="X25" s="16"/>
      <c r="Y25" s="16"/>
      <c r="Z25" s="16"/>
    </row>
    <row r="26" spans="1:26" ht="237.6">
      <c r="A26" s="16" t="s">
        <v>74</v>
      </c>
      <c r="B26" s="17" t="s">
        <v>103</v>
      </c>
      <c r="C26" s="18" t="s">
        <v>104</v>
      </c>
      <c r="D26" s="16" t="s">
        <v>105</v>
      </c>
      <c r="E26" s="16" t="s">
        <v>106</v>
      </c>
      <c r="F26" s="27">
        <v>43909</v>
      </c>
      <c r="G26" s="16"/>
      <c r="H26" s="16"/>
      <c r="I26" s="16"/>
      <c r="J26" s="16"/>
      <c r="K26" s="16"/>
      <c r="L26" s="16"/>
      <c r="M26" s="16"/>
      <c r="N26" s="16"/>
      <c r="O26" s="16"/>
      <c r="P26" s="16"/>
      <c r="Q26" s="16"/>
      <c r="R26" s="16"/>
      <c r="S26" s="16"/>
      <c r="T26" s="16"/>
      <c r="U26" s="16"/>
      <c r="V26" s="16"/>
      <c r="W26" s="16"/>
      <c r="X26" s="16"/>
      <c r="Y26" s="16"/>
      <c r="Z26" s="16"/>
    </row>
    <row r="27" spans="1:26" ht="132">
      <c r="A27" s="16" t="s">
        <v>74</v>
      </c>
      <c r="B27" s="17" t="s">
        <v>107</v>
      </c>
      <c r="C27" s="18" t="s">
        <v>108</v>
      </c>
      <c r="D27" s="16" t="s">
        <v>109</v>
      </c>
      <c r="E27" s="16" t="s">
        <v>110</v>
      </c>
      <c r="F27" s="16" t="s">
        <v>111</v>
      </c>
      <c r="G27" s="16"/>
      <c r="H27" s="16"/>
      <c r="I27" s="16"/>
      <c r="J27" s="16"/>
      <c r="K27" s="16"/>
      <c r="L27" s="16"/>
      <c r="M27" s="16"/>
      <c r="N27" s="16"/>
      <c r="O27" s="16"/>
      <c r="P27" s="16"/>
      <c r="Q27" s="16"/>
      <c r="R27" s="16"/>
      <c r="S27" s="16"/>
      <c r="T27" s="16"/>
      <c r="U27" s="16"/>
      <c r="V27" s="16"/>
      <c r="W27" s="16"/>
      <c r="X27" s="16"/>
      <c r="Y27" s="16"/>
      <c r="Z27" s="16"/>
    </row>
    <row r="28" spans="1:26" ht="52.8">
      <c r="A28" s="16" t="s">
        <v>74</v>
      </c>
      <c r="B28" s="20" t="s">
        <v>112</v>
      </c>
      <c r="C28" s="18" t="s">
        <v>113</v>
      </c>
      <c r="D28" s="16" t="s">
        <v>114</v>
      </c>
      <c r="E28" s="16" t="s">
        <v>115</v>
      </c>
      <c r="F28" s="27">
        <v>43910</v>
      </c>
      <c r="G28" s="16"/>
      <c r="H28" s="16"/>
      <c r="I28" s="16"/>
      <c r="J28" s="16"/>
      <c r="K28" s="16"/>
      <c r="L28" s="16"/>
      <c r="M28" s="16"/>
      <c r="N28" s="16"/>
      <c r="O28" s="16"/>
      <c r="P28" s="16"/>
      <c r="Q28" s="16"/>
      <c r="R28" s="16"/>
      <c r="S28" s="16"/>
      <c r="T28" s="16"/>
      <c r="U28" s="16"/>
      <c r="V28" s="16"/>
      <c r="W28" s="16"/>
      <c r="X28" s="16"/>
      <c r="Y28" s="16"/>
      <c r="Z28" s="16"/>
    </row>
    <row r="29" spans="1:26" ht="39.6">
      <c r="A29" s="16" t="s">
        <v>74</v>
      </c>
      <c r="B29" s="17" t="s">
        <v>116</v>
      </c>
      <c r="C29" s="18" t="s">
        <v>117</v>
      </c>
      <c r="D29" s="16" t="s">
        <v>118</v>
      </c>
      <c r="E29" s="16" t="s">
        <v>119</v>
      </c>
      <c r="F29" s="16" t="str">
        <f ca="1">IFERROR(__xludf.DUMMYFUNCTION("IMPORTRANGE(""https://docs.google.com/spreadsheets/d/1NstVkNyMv132LYxaKGuXqEBScLi0RERHb0zkcgSuNZQ"", ""Vocabulary Lists!A225"")"),"South Africa [GAZ:00001094]")</f>
        <v>South Africa [GAZ:00001094]</v>
      </c>
      <c r="G29" s="16"/>
      <c r="H29" s="16"/>
      <c r="I29" s="16"/>
      <c r="J29" s="16"/>
      <c r="K29" s="16"/>
      <c r="L29" s="16"/>
      <c r="M29" s="16"/>
      <c r="N29" s="16"/>
      <c r="O29" s="16"/>
      <c r="P29" s="16"/>
      <c r="Q29" s="16"/>
      <c r="R29" s="16"/>
      <c r="S29" s="16"/>
      <c r="T29" s="16"/>
      <c r="U29" s="16"/>
      <c r="V29" s="16"/>
      <c r="W29" s="16"/>
      <c r="X29" s="16"/>
      <c r="Y29" s="16"/>
      <c r="Z29" s="16"/>
    </row>
    <row r="30" spans="1:26" ht="79.2">
      <c r="A30" s="16" t="s">
        <v>74</v>
      </c>
      <c r="B30" s="17" t="s">
        <v>120</v>
      </c>
      <c r="C30" s="18" t="s">
        <v>121</v>
      </c>
      <c r="D30" s="16" t="s">
        <v>122</v>
      </c>
      <c r="E30" s="28" t="s">
        <v>123</v>
      </c>
      <c r="F30" s="16" t="s">
        <v>124</v>
      </c>
      <c r="G30" s="16"/>
      <c r="H30" s="16"/>
      <c r="I30" s="16"/>
      <c r="J30" s="16"/>
      <c r="K30" s="16"/>
      <c r="L30" s="16"/>
      <c r="M30" s="16"/>
      <c r="N30" s="16"/>
      <c r="O30" s="16"/>
      <c r="P30" s="16"/>
      <c r="Q30" s="16"/>
      <c r="R30" s="16"/>
      <c r="S30" s="16"/>
      <c r="T30" s="16"/>
      <c r="U30" s="16"/>
      <c r="V30" s="16"/>
      <c r="W30" s="16"/>
      <c r="X30" s="16"/>
      <c r="Y30" s="16"/>
      <c r="Z30" s="16"/>
    </row>
    <row r="31" spans="1:26" ht="66">
      <c r="A31" s="16" t="s">
        <v>74</v>
      </c>
      <c r="B31" s="20" t="s">
        <v>125</v>
      </c>
      <c r="C31" s="18" t="s">
        <v>126</v>
      </c>
      <c r="D31" s="16" t="s">
        <v>127</v>
      </c>
      <c r="E31" s="16" t="s">
        <v>128</v>
      </c>
      <c r="F31" s="16" t="s">
        <v>129</v>
      </c>
      <c r="G31" s="16"/>
      <c r="H31" s="16"/>
      <c r="I31" s="16"/>
      <c r="J31" s="16"/>
      <c r="K31" s="16"/>
      <c r="L31" s="16"/>
      <c r="M31" s="16"/>
      <c r="N31" s="16"/>
      <c r="O31" s="16"/>
      <c r="P31" s="16"/>
      <c r="Q31" s="16"/>
      <c r="R31" s="16"/>
      <c r="S31" s="16"/>
      <c r="T31" s="16"/>
      <c r="U31" s="16"/>
      <c r="V31" s="16"/>
      <c r="W31" s="16"/>
      <c r="X31" s="16"/>
      <c r="Y31" s="16"/>
      <c r="Z31" s="16"/>
    </row>
    <row r="32" spans="1:26" ht="118.8">
      <c r="A32" s="16" t="s">
        <v>74</v>
      </c>
      <c r="B32" s="17" t="s">
        <v>130</v>
      </c>
      <c r="C32" s="18" t="s">
        <v>131</v>
      </c>
      <c r="D32" s="16" t="s">
        <v>132</v>
      </c>
      <c r="E32" s="16" t="s">
        <v>133</v>
      </c>
      <c r="F32" s="16" t="str">
        <f ca="1">IFERROR(__xludf.DUMMYFUNCTION("IMPORTRANGE(""https://docs.google.com/spreadsheets/d/1NstVkNyMv132LYxaKGuXqEBScLi0RERHb0zkcgSuNZQ"", ""Vocabulary Lists!C2"")"),"Severe acute respiratory syndrome coronavirus 2 [NCBITaxon:2697049]")</f>
        <v>Severe acute respiratory syndrome coronavirus 2 [NCBITaxon:2697049]</v>
      </c>
      <c r="G32" s="16"/>
      <c r="H32" s="16"/>
      <c r="I32" s="16"/>
      <c r="J32" s="16"/>
      <c r="K32" s="16"/>
      <c r="L32" s="16"/>
      <c r="M32" s="16"/>
      <c r="N32" s="16"/>
      <c r="O32" s="16"/>
      <c r="P32" s="16"/>
      <c r="Q32" s="16"/>
      <c r="R32" s="16"/>
      <c r="S32" s="16"/>
      <c r="T32" s="16"/>
      <c r="U32" s="16"/>
      <c r="V32" s="16"/>
      <c r="W32" s="16"/>
      <c r="X32" s="16"/>
      <c r="Y32" s="16"/>
      <c r="Z32" s="16"/>
    </row>
    <row r="33" spans="1:26" ht="132">
      <c r="A33" s="16" t="s">
        <v>74</v>
      </c>
      <c r="B33" s="17" t="s">
        <v>134</v>
      </c>
      <c r="C33" s="18" t="s">
        <v>135</v>
      </c>
      <c r="D33" s="16" t="s">
        <v>136</v>
      </c>
      <c r="E33" s="16" t="s">
        <v>137</v>
      </c>
      <c r="F33" s="16" t="s">
        <v>138</v>
      </c>
      <c r="G33" s="16"/>
      <c r="H33" s="16"/>
      <c r="I33" s="16"/>
      <c r="J33" s="16"/>
      <c r="K33" s="16"/>
      <c r="L33" s="16"/>
      <c r="M33" s="16"/>
      <c r="N33" s="16"/>
      <c r="O33" s="16"/>
      <c r="P33" s="16"/>
      <c r="Q33" s="16"/>
      <c r="R33" s="16"/>
      <c r="S33" s="16"/>
      <c r="T33" s="16"/>
      <c r="U33" s="16"/>
      <c r="V33" s="16"/>
      <c r="W33" s="16"/>
      <c r="X33" s="16"/>
      <c r="Y33" s="16"/>
      <c r="Z33" s="16"/>
    </row>
    <row r="34" spans="1:26" ht="52.8">
      <c r="A34" s="16" t="s">
        <v>74</v>
      </c>
      <c r="B34" s="17" t="s">
        <v>139</v>
      </c>
      <c r="C34" s="18" t="s">
        <v>140</v>
      </c>
      <c r="D34" s="16" t="s">
        <v>141</v>
      </c>
      <c r="E34" s="16" t="s">
        <v>142</v>
      </c>
      <c r="F34" s="16" t="str">
        <f ca="1">IFERROR(__xludf.DUMMYFUNCTION("IMPORTRANGE(""https://docs.google.com/spreadsheets/d/1NstVkNyMv132LYxaKGuXqEBScLi0RERHb0zkcgSuNZQ"", ""Vocabulary Lists!E3"")"),"Diagnostic testing [GENEPIO:0100002]")</f>
        <v>Diagnostic testing [GENEPIO:0100002]</v>
      </c>
      <c r="G34" s="16"/>
      <c r="H34" s="16"/>
      <c r="I34" s="16"/>
      <c r="J34" s="16"/>
      <c r="K34" s="16"/>
      <c r="L34" s="16"/>
      <c r="M34" s="16"/>
      <c r="N34" s="16"/>
      <c r="O34" s="16"/>
      <c r="P34" s="16"/>
      <c r="Q34" s="16"/>
      <c r="R34" s="16"/>
      <c r="S34" s="16"/>
      <c r="T34" s="16"/>
      <c r="U34" s="16"/>
      <c r="V34" s="16"/>
      <c r="W34" s="16"/>
      <c r="X34" s="16"/>
      <c r="Y34" s="16"/>
      <c r="Z34" s="16"/>
    </row>
    <row r="35" spans="1:26" ht="52.8">
      <c r="A35" s="16" t="s">
        <v>74</v>
      </c>
      <c r="B35" s="17" t="s">
        <v>143</v>
      </c>
      <c r="C35" s="18" t="s">
        <v>144</v>
      </c>
      <c r="D35" s="16" t="s">
        <v>145</v>
      </c>
      <c r="E35" s="16" t="s">
        <v>146</v>
      </c>
      <c r="F35" s="16" t="s">
        <v>147</v>
      </c>
      <c r="G35" s="16"/>
      <c r="H35" s="16"/>
      <c r="I35" s="16"/>
      <c r="J35" s="16"/>
      <c r="K35" s="16"/>
      <c r="L35" s="16"/>
      <c r="M35" s="16"/>
      <c r="N35" s="16"/>
      <c r="O35" s="16"/>
      <c r="P35" s="16"/>
      <c r="Q35" s="16"/>
      <c r="R35" s="16"/>
      <c r="S35" s="16"/>
      <c r="T35" s="16"/>
      <c r="U35" s="16"/>
      <c r="V35" s="16"/>
      <c r="W35" s="16"/>
      <c r="X35" s="16"/>
      <c r="Y35" s="16"/>
      <c r="Z35" s="16"/>
    </row>
    <row r="36" spans="1:26" ht="92.4">
      <c r="A36" s="16" t="s">
        <v>74</v>
      </c>
      <c r="B36" s="17" t="s">
        <v>148</v>
      </c>
      <c r="C36" s="18" t="s">
        <v>149</v>
      </c>
      <c r="D36" s="16" t="s">
        <v>150</v>
      </c>
      <c r="E36" s="16" t="s">
        <v>151</v>
      </c>
      <c r="F36" s="16" t="s">
        <v>152</v>
      </c>
      <c r="G36" s="16"/>
      <c r="H36" s="16"/>
      <c r="I36" s="16"/>
      <c r="J36" s="16"/>
      <c r="K36" s="16"/>
      <c r="L36" s="16"/>
      <c r="M36" s="16"/>
      <c r="N36" s="16"/>
      <c r="O36" s="16"/>
      <c r="P36" s="16"/>
      <c r="Q36" s="16"/>
      <c r="R36" s="16"/>
      <c r="S36" s="16"/>
      <c r="T36" s="16"/>
      <c r="U36" s="16"/>
      <c r="V36" s="16"/>
      <c r="W36" s="16"/>
      <c r="X36" s="16"/>
      <c r="Y36" s="16"/>
      <c r="Z36" s="16"/>
    </row>
    <row r="37" spans="1:26" ht="92.4">
      <c r="A37" s="16" t="s">
        <v>74</v>
      </c>
      <c r="B37" s="20" t="s">
        <v>153</v>
      </c>
      <c r="C37" s="18" t="s">
        <v>154</v>
      </c>
      <c r="D37" s="16" t="s">
        <v>155</v>
      </c>
      <c r="E37" s="16" t="s">
        <v>156</v>
      </c>
      <c r="F37" s="16" t="s">
        <v>157</v>
      </c>
      <c r="G37" s="16"/>
      <c r="H37" s="16"/>
      <c r="I37" s="16"/>
      <c r="J37" s="16"/>
      <c r="K37" s="16"/>
      <c r="L37" s="16"/>
      <c r="M37" s="16"/>
      <c r="N37" s="16"/>
      <c r="O37" s="16"/>
      <c r="P37" s="16"/>
      <c r="Q37" s="16"/>
      <c r="R37" s="16"/>
      <c r="S37" s="16"/>
      <c r="T37" s="16"/>
      <c r="U37" s="16"/>
      <c r="V37" s="16"/>
      <c r="W37" s="16"/>
      <c r="X37" s="16"/>
      <c r="Y37" s="16"/>
      <c r="Z37" s="16"/>
    </row>
    <row r="38" spans="1:26" ht="132">
      <c r="A38" s="16" t="s">
        <v>74</v>
      </c>
      <c r="B38" s="17" t="s">
        <v>158</v>
      </c>
      <c r="C38" s="18" t="s">
        <v>159</v>
      </c>
      <c r="D38" s="16" t="s">
        <v>160</v>
      </c>
      <c r="E38" s="16" t="s">
        <v>161</v>
      </c>
      <c r="F38" s="16" t="str">
        <f ca="1">IFERROR(__xludf.DUMMYFUNCTION("IMPORTRANGE(""https://docs.google.com/spreadsheets/d/1NstVkNyMv132LYxaKGuXqEBScLi0RERHb0zkcgSuNZQ"", ""Vocabulary Lists!M2"")"),"Blood [UBERON:0000178]")</f>
        <v>Blood [UBERON:0000178]</v>
      </c>
      <c r="G38" s="16"/>
      <c r="H38" s="16"/>
      <c r="I38" s="16"/>
      <c r="J38" s="16"/>
      <c r="K38" s="16"/>
      <c r="L38" s="16"/>
      <c r="M38" s="16"/>
      <c r="N38" s="16"/>
      <c r="O38" s="16"/>
      <c r="P38" s="16"/>
      <c r="Q38" s="16"/>
      <c r="R38" s="16"/>
      <c r="S38" s="16"/>
      <c r="T38" s="16"/>
      <c r="U38" s="16"/>
      <c r="V38" s="16"/>
      <c r="W38" s="16"/>
      <c r="X38" s="16"/>
      <c r="Y38" s="16"/>
      <c r="Z38" s="16"/>
    </row>
    <row r="39" spans="1:26" ht="132">
      <c r="A39" s="16" t="s">
        <v>74</v>
      </c>
      <c r="B39" s="17" t="s">
        <v>162</v>
      </c>
      <c r="C39" s="18" t="s">
        <v>163</v>
      </c>
      <c r="D39" s="16" t="s">
        <v>164</v>
      </c>
      <c r="E39" s="16" t="s">
        <v>165</v>
      </c>
      <c r="F39" s="29" t="str">
        <f ca="1">IFERROR(__xludf.DUMMYFUNCTION("TRIM(IMPORTRANGE(""https://docs.google.com/spreadsheets/d/1NstVkNyMv132LYxaKGuXqEBScLi0RERHb0zkcgSuNZQ"", ""Vocabulary Lists!O25""))"),"Nasopharynx (NP) [UBERON:0001728]")</f>
        <v>Nasopharynx (NP) [UBERON:0001728]</v>
      </c>
      <c r="G39" s="16"/>
      <c r="H39" s="16"/>
      <c r="I39" s="16"/>
      <c r="J39" s="16"/>
      <c r="K39" s="16"/>
      <c r="L39" s="16"/>
      <c r="M39" s="16"/>
      <c r="N39" s="16"/>
      <c r="O39" s="16"/>
      <c r="P39" s="16"/>
      <c r="Q39" s="16"/>
      <c r="R39" s="16"/>
      <c r="S39" s="16"/>
      <c r="T39" s="16"/>
      <c r="U39" s="16"/>
      <c r="V39" s="16"/>
      <c r="W39" s="16"/>
      <c r="X39" s="16"/>
      <c r="Y39" s="16"/>
      <c r="Z39" s="16"/>
    </row>
    <row r="40" spans="1:26" ht="118.8">
      <c r="A40" s="16" t="s">
        <v>74</v>
      </c>
      <c r="B40" s="17" t="s">
        <v>166</v>
      </c>
      <c r="C40" s="18" t="s">
        <v>167</v>
      </c>
      <c r="D40" s="16" t="s">
        <v>168</v>
      </c>
      <c r="E40" s="16" t="s">
        <v>169</v>
      </c>
      <c r="F40" s="16" t="str">
        <f ca="1">IFERROR(__xludf.DUMMYFUNCTION("IMPORTRANGE(""https://docs.google.com/spreadsheets/d/1NstVkNyMv132LYxaKGuXqEBScLi0RERHb0zkcgSuNZQ"", ""Vocabulary Lists!Q3"")"),"Feces [UBERON:0001988]")</f>
        <v>Feces [UBERON:0001988]</v>
      </c>
      <c r="G40" s="16"/>
      <c r="H40" s="16"/>
      <c r="I40" s="16"/>
      <c r="J40" s="16"/>
      <c r="K40" s="16"/>
      <c r="L40" s="16"/>
      <c r="M40" s="16"/>
      <c r="N40" s="16"/>
      <c r="O40" s="16"/>
      <c r="P40" s="16"/>
      <c r="Q40" s="16"/>
      <c r="R40" s="16"/>
      <c r="S40" s="16"/>
      <c r="T40" s="16"/>
      <c r="U40" s="16"/>
      <c r="V40" s="16"/>
      <c r="W40" s="16"/>
      <c r="X40" s="16"/>
      <c r="Y40" s="16"/>
      <c r="Z40" s="16"/>
    </row>
    <row r="41" spans="1:26" ht="132">
      <c r="A41" s="16" t="s">
        <v>74</v>
      </c>
      <c r="B41" s="17" t="s">
        <v>170</v>
      </c>
      <c r="C41" s="18" t="s">
        <v>171</v>
      </c>
      <c r="D41" s="16" t="s">
        <v>172</v>
      </c>
      <c r="E41" s="16" t="s">
        <v>173</v>
      </c>
      <c r="F41" s="16" t="str">
        <f ca="1">IFERROR(__xludf.DUMMYFUNCTION("IMPORTRANGE(""https://docs.google.com/spreadsheets/d/1NstVkNyMv132LYxaKGuXqEBScLi0RERHb0zkcgSuNZQ"", ""Vocabulary Lists!S10"")"),"Face mask [OBI:0002787]")</f>
        <v>Face mask [OBI:0002787]</v>
      </c>
      <c r="G41" s="16"/>
      <c r="H41" s="16"/>
      <c r="I41" s="16"/>
      <c r="J41" s="16"/>
      <c r="K41" s="16"/>
      <c r="L41" s="16"/>
      <c r="M41" s="16"/>
      <c r="N41" s="16"/>
      <c r="O41" s="16"/>
      <c r="P41" s="16"/>
      <c r="Q41" s="16"/>
      <c r="R41" s="16"/>
      <c r="S41" s="16"/>
      <c r="T41" s="16"/>
      <c r="U41" s="16"/>
      <c r="V41" s="16"/>
      <c r="W41" s="16"/>
      <c r="X41" s="16"/>
      <c r="Y41" s="16"/>
      <c r="Z41" s="16"/>
    </row>
    <row r="42" spans="1:26" ht="132">
      <c r="A42" s="16" t="s">
        <v>74</v>
      </c>
      <c r="B42" s="17" t="s">
        <v>174</v>
      </c>
      <c r="C42" s="18" t="s">
        <v>175</v>
      </c>
      <c r="D42" s="16" t="s">
        <v>176</v>
      </c>
      <c r="E42" s="16" t="s">
        <v>177</v>
      </c>
      <c r="F42" s="16" t="str">
        <f ca="1">IFERROR(__xludf.DUMMYFUNCTION("IMPORTRANGE(""https://docs.google.com/spreadsheets/d/1NstVkNyMv132LYxaKGuXqEBScLi0RERHb0zkcgSuNZQ"", ""Vocabulary Lists!U13"")"),"Hospital [ENVO:00002173]")</f>
        <v>Hospital [ENVO:00002173]</v>
      </c>
      <c r="G42" s="16"/>
      <c r="H42" s="16"/>
      <c r="I42" s="16"/>
      <c r="J42" s="16"/>
      <c r="K42" s="16"/>
      <c r="L42" s="16"/>
      <c r="M42" s="16"/>
      <c r="N42" s="16"/>
      <c r="O42" s="16"/>
      <c r="P42" s="16"/>
      <c r="Q42" s="16"/>
      <c r="R42" s="16"/>
      <c r="S42" s="16"/>
      <c r="T42" s="16"/>
      <c r="U42" s="16"/>
      <c r="V42" s="16"/>
      <c r="W42" s="16"/>
      <c r="X42" s="16"/>
      <c r="Y42" s="16"/>
      <c r="Z42" s="16"/>
    </row>
    <row r="43" spans="1:26" ht="132">
      <c r="A43" s="16" t="s">
        <v>74</v>
      </c>
      <c r="B43" s="17" t="s">
        <v>178</v>
      </c>
      <c r="C43" s="18" t="s">
        <v>179</v>
      </c>
      <c r="D43" s="16" t="s">
        <v>180</v>
      </c>
      <c r="E43" s="16" t="s">
        <v>181</v>
      </c>
      <c r="F43" s="16" t="str">
        <f ca="1">IFERROR(__xludf.DUMMYFUNCTION("IMPORTRANGE(""https://docs.google.com/spreadsheets/d/1NstVkNyMv132LYxaKGuXqEBScLi0RERHb0zkcgSuNZQ"", ""Vocabulary Lists!W16"")"),"Swab [GENEPIO:0100027]")</f>
        <v>Swab [GENEPIO:0100027]</v>
      </c>
      <c r="G43" s="16"/>
      <c r="H43" s="16"/>
      <c r="I43" s="16"/>
      <c r="J43" s="16"/>
      <c r="K43" s="16"/>
      <c r="L43" s="16"/>
      <c r="M43" s="16"/>
      <c r="N43" s="16"/>
      <c r="O43" s="16"/>
      <c r="P43" s="16"/>
      <c r="Q43" s="16"/>
      <c r="R43" s="16"/>
      <c r="S43" s="16"/>
      <c r="T43" s="16"/>
      <c r="U43" s="16"/>
      <c r="V43" s="16"/>
      <c r="W43" s="16"/>
      <c r="X43" s="16"/>
      <c r="Y43" s="16"/>
      <c r="Z43" s="16"/>
    </row>
    <row r="44" spans="1:26" ht="132">
      <c r="A44" s="16" t="s">
        <v>74</v>
      </c>
      <c r="B44" s="17" t="s">
        <v>182</v>
      </c>
      <c r="C44" s="18" t="s">
        <v>183</v>
      </c>
      <c r="D44" s="16" t="s">
        <v>184</v>
      </c>
      <c r="E44" s="16" t="s">
        <v>185</v>
      </c>
      <c r="F44" s="29" t="str">
        <f ca="1">IFERROR(__xludf.DUMMYFUNCTION("TRIM(IMPORTRANGE(""https://docs.google.com/spreadsheets/d/1NstVkNyMv132LYxaKGuXqEBScLi0RERHb0zkcgSuNZQ"", ""Vocabulary Lists!Y12""))"),"Bronchoalveolar lavage (BAL) [GENEPIO:0100032]")</f>
        <v>Bronchoalveolar lavage (BAL) [GENEPIO:0100032]</v>
      </c>
      <c r="G44" s="16"/>
      <c r="H44" s="16"/>
      <c r="I44" s="16"/>
      <c r="J44" s="16"/>
      <c r="K44" s="16"/>
      <c r="L44" s="16"/>
      <c r="M44" s="16"/>
      <c r="N44" s="16"/>
      <c r="O44" s="16"/>
      <c r="P44" s="16"/>
      <c r="Q44" s="16"/>
      <c r="R44" s="16"/>
      <c r="S44" s="16"/>
      <c r="T44" s="16"/>
      <c r="U44" s="16"/>
      <c r="V44" s="16"/>
      <c r="W44" s="16"/>
      <c r="X44" s="16"/>
      <c r="Y44" s="16"/>
      <c r="Z44" s="16"/>
    </row>
    <row r="45" spans="1:26" ht="39.6">
      <c r="A45" s="16" t="s">
        <v>74</v>
      </c>
      <c r="B45" s="20" t="s">
        <v>186</v>
      </c>
      <c r="C45" s="18" t="s">
        <v>187</v>
      </c>
      <c r="D45" s="16" t="s">
        <v>188</v>
      </c>
      <c r="E45" s="16" t="s">
        <v>189</v>
      </c>
      <c r="F45" s="16" t="s">
        <v>190</v>
      </c>
      <c r="G45" s="16"/>
      <c r="H45" s="16"/>
      <c r="I45" s="16"/>
      <c r="J45" s="16"/>
      <c r="K45" s="16"/>
      <c r="L45" s="16"/>
      <c r="M45" s="16"/>
      <c r="N45" s="16"/>
      <c r="O45" s="16"/>
      <c r="P45" s="16"/>
      <c r="Q45" s="16"/>
      <c r="R45" s="16"/>
      <c r="S45" s="16"/>
      <c r="T45" s="16"/>
      <c r="U45" s="16"/>
      <c r="V45" s="16"/>
      <c r="W45" s="16"/>
      <c r="X45" s="16"/>
      <c r="Y45" s="16"/>
      <c r="Z45" s="16"/>
    </row>
    <row r="46" spans="1:26" ht="105.6">
      <c r="A46" s="16" t="s">
        <v>74</v>
      </c>
      <c r="B46" s="21" t="s">
        <v>191</v>
      </c>
      <c r="C46" s="18" t="s">
        <v>192</v>
      </c>
      <c r="D46" s="16" t="s">
        <v>193</v>
      </c>
      <c r="E46" s="16" t="s">
        <v>194</v>
      </c>
      <c r="F46" s="16" t="str">
        <f ca="1">IFERROR(__xludf.DUMMYFUNCTION("IMPORTRANGE(""https://docs.google.com/spreadsheets/d/1NstVkNyMv132LYxaKGuXqEBScLi0RERHb0zkcgSuNZQ"", ""Vocabulary Lists!AA2"")"),"Virus passage [GENEPIO:0100039]")</f>
        <v>Virus passage [GENEPIO:0100039]</v>
      </c>
      <c r="G46" s="16"/>
      <c r="H46" s="16"/>
      <c r="I46" s="16"/>
      <c r="J46" s="16"/>
      <c r="K46" s="16"/>
      <c r="L46" s="16"/>
      <c r="M46" s="16"/>
      <c r="N46" s="16"/>
      <c r="O46" s="16"/>
      <c r="P46" s="16"/>
      <c r="Q46" s="16"/>
      <c r="R46" s="16"/>
      <c r="S46" s="16"/>
      <c r="T46" s="16"/>
      <c r="U46" s="16"/>
      <c r="V46" s="16"/>
      <c r="W46" s="16"/>
      <c r="X46" s="16"/>
      <c r="Y46" s="16"/>
      <c r="Z46" s="16"/>
    </row>
    <row r="47" spans="1:26" ht="92.4">
      <c r="A47" s="16" t="s">
        <v>74</v>
      </c>
      <c r="B47" s="20" t="s">
        <v>195</v>
      </c>
      <c r="C47" s="18" t="s">
        <v>196</v>
      </c>
      <c r="D47" s="16" t="s">
        <v>197</v>
      </c>
      <c r="E47" s="16" t="s">
        <v>198</v>
      </c>
      <c r="F47" s="16" t="s">
        <v>199</v>
      </c>
      <c r="G47" s="16"/>
      <c r="H47" s="16"/>
      <c r="I47" s="16"/>
      <c r="J47" s="16"/>
      <c r="K47" s="16"/>
      <c r="L47" s="16"/>
      <c r="M47" s="16"/>
      <c r="N47" s="16"/>
      <c r="O47" s="16"/>
      <c r="P47" s="16"/>
      <c r="Q47" s="16"/>
      <c r="R47" s="16"/>
      <c r="S47" s="16"/>
      <c r="T47" s="16"/>
      <c r="U47" s="16"/>
      <c r="V47" s="16"/>
      <c r="W47" s="16"/>
      <c r="X47" s="16"/>
      <c r="Y47" s="16"/>
      <c r="Z47" s="16"/>
    </row>
    <row r="48" spans="1:26" ht="66">
      <c r="A48" s="16" t="s">
        <v>74</v>
      </c>
      <c r="B48" s="21" t="s">
        <v>200</v>
      </c>
      <c r="C48" s="18" t="s">
        <v>201</v>
      </c>
      <c r="D48" s="16" t="s">
        <v>202</v>
      </c>
      <c r="E48" s="16" t="s">
        <v>203</v>
      </c>
      <c r="F48" s="29" t="str">
        <f ca="1">IFERROR(__xludf.DUMMYFUNCTION("TRIM(IMPORTRANGE(""https://docs.google.com/spreadsheets/d/1NstVkNyMv132LYxaKGuXqEBScLi0RERHb0zkcgSuNZQ"", ""Vocabulary Lists!AC16""))"),"Vero E6 cell line [BTO:0004755]")</f>
        <v>Vero E6 cell line [BTO:0004755]</v>
      </c>
      <c r="G48" s="16"/>
      <c r="H48" s="16"/>
      <c r="I48" s="16"/>
      <c r="J48" s="16"/>
      <c r="K48" s="16"/>
      <c r="L48" s="16"/>
      <c r="M48" s="16"/>
      <c r="N48" s="16"/>
      <c r="O48" s="16"/>
      <c r="P48" s="16"/>
      <c r="Q48" s="16"/>
      <c r="R48" s="16"/>
      <c r="S48" s="16"/>
      <c r="T48" s="16"/>
      <c r="U48" s="16"/>
      <c r="V48" s="16"/>
      <c r="W48" s="16"/>
      <c r="X48" s="16"/>
      <c r="Y48" s="16"/>
      <c r="Z48" s="16"/>
    </row>
    <row r="49" spans="1:26" ht="39.6">
      <c r="A49" s="16" t="s">
        <v>74</v>
      </c>
      <c r="B49" s="21" t="s">
        <v>204</v>
      </c>
      <c r="C49" s="18" t="s">
        <v>205</v>
      </c>
      <c r="D49" s="16" t="s">
        <v>206</v>
      </c>
      <c r="E49" s="16" t="s">
        <v>207</v>
      </c>
      <c r="F49" s="16">
        <v>3</v>
      </c>
      <c r="G49" s="16"/>
      <c r="H49" s="16"/>
      <c r="I49" s="16"/>
      <c r="J49" s="16"/>
      <c r="K49" s="16"/>
      <c r="L49" s="16"/>
      <c r="M49" s="16"/>
      <c r="N49" s="16"/>
      <c r="O49" s="16"/>
      <c r="P49" s="16"/>
      <c r="Q49" s="16"/>
      <c r="R49" s="16"/>
      <c r="S49" s="16"/>
      <c r="T49" s="16"/>
      <c r="U49" s="16"/>
      <c r="V49" s="16"/>
      <c r="W49" s="16"/>
      <c r="X49" s="16"/>
      <c r="Y49" s="16"/>
      <c r="Z49" s="16"/>
    </row>
    <row r="50" spans="1:26" ht="211.2">
      <c r="A50" s="16" t="s">
        <v>74</v>
      </c>
      <c r="B50" s="21" t="s">
        <v>208</v>
      </c>
      <c r="C50" s="18" t="s">
        <v>209</v>
      </c>
      <c r="D50" s="16" t="s">
        <v>210</v>
      </c>
      <c r="E50" s="16" t="s">
        <v>211</v>
      </c>
      <c r="F50" s="16" t="s">
        <v>212</v>
      </c>
      <c r="G50" s="16"/>
      <c r="H50" s="16"/>
      <c r="I50" s="16"/>
      <c r="J50" s="16"/>
      <c r="K50" s="16"/>
      <c r="L50" s="16"/>
      <c r="M50" s="16"/>
      <c r="N50" s="16"/>
      <c r="O50" s="16"/>
      <c r="P50" s="16"/>
      <c r="Q50" s="16"/>
      <c r="R50" s="16"/>
      <c r="S50" s="16"/>
      <c r="T50" s="16"/>
      <c r="U50" s="16"/>
      <c r="V50" s="16"/>
      <c r="W50" s="16"/>
      <c r="X50" s="16"/>
      <c r="Y50" s="16"/>
      <c r="Z50" s="16"/>
    </row>
    <row r="51" spans="1:26" ht="39.6">
      <c r="A51" s="16" t="s">
        <v>74</v>
      </c>
      <c r="B51" s="20" t="s">
        <v>213</v>
      </c>
      <c r="C51" s="18" t="s">
        <v>214</v>
      </c>
      <c r="D51" s="16" t="s">
        <v>215</v>
      </c>
      <c r="E51" s="16" t="s">
        <v>216</v>
      </c>
      <c r="F51" s="16" t="str">
        <f ca="1">IFERROR(__xludf.DUMMYFUNCTION("IMPORTRANGE(""https://docs.google.com/spreadsheets/d/1NstVkNyMv132LYxaKGuXqEBScLi0RERHb0zkcgSuNZQ"", ""Vocabulary Lists!AE2"")"),"RNA (Total) [OBI:0000895]")</f>
        <v>RNA (Total) [OBI:0000895]</v>
      </c>
      <c r="G51" s="16"/>
      <c r="H51" s="16"/>
      <c r="I51" s="16"/>
      <c r="J51" s="16"/>
      <c r="K51" s="16"/>
      <c r="L51" s="16"/>
      <c r="M51" s="16"/>
      <c r="N51" s="16"/>
      <c r="O51" s="16"/>
      <c r="P51" s="16"/>
      <c r="Q51" s="16"/>
      <c r="R51" s="16"/>
      <c r="S51" s="16"/>
      <c r="T51" s="16"/>
      <c r="U51" s="16"/>
      <c r="V51" s="16"/>
      <c r="W51" s="16"/>
      <c r="X51" s="16"/>
      <c r="Y51" s="16"/>
      <c r="Z51" s="16"/>
    </row>
    <row r="52" spans="1:26" ht="13.2">
      <c r="A52" s="23" t="s">
        <v>217</v>
      </c>
      <c r="B52" s="23"/>
      <c r="C52" s="24" t="s">
        <v>75</v>
      </c>
      <c r="D52" s="24"/>
      <c r="E52" s="24"/>
      <c r="F52" s="24"/>
      <c r="G52" s="24"/>
      <c r="H52" s="24"/>
      <c r="I52" s="24"/>
      <c r="J52" s="24"/>
      <c r="K52" s="24"/>
      <c r="L52" s="24"/>
      <c r="M52" s="24"/>
      <c r="N52" s="24"/>
      <c r="O52" s="24"/>
      <c r="P52" s="24"/>
      <c r="Q52" s="24"/>
      <c r="R52" s="24"/>
      <c r="S52" s="24"/>
      <c r="T52" s="24"/>
      <c r="U52" s="24"/>
      <c r="V52" s="24"/>
      <c r="W52" s="24"/>
      <c r="X52" s="24"/>
      <c r="Y52" s="24"/>
      <c r="Z52" s="24"/>
    </row>
    <row r="53" spans="1:26" ht="92.4">
      <c r="A53" s="16" t="s">
        <v>217</v>
      </c>
      <c r="B53" s="20" t="s">
        <v>218</v>
      </c>
      <c r="C53" s="18" t="s">
        <v>219</v>
      </c>
      <c r="D53" s="16" t="s">
        <v>220</v>
      </c>
      <c r="E53" s="16" t="s">
        <v>221</v>
      </c>
      <c r="F53" s="16" t="str">
        <f ca="1">IFERROR(__xludf.DUMMYFUNCTION("IMPORTRANGE(""https://docs.google.com/spreadsheets/d/1NstVkNyMv132LYxaKGuXqEBScLi0RERHb0zkcgSuNZQ"", ""Vocabulary Lists!AG2"")"),"Human [NCBITaxon:9606]")</f>
        <v>Human [NCBITaxon:9606]</v>
      </c>
      <c r="G53" s="16"/>
      <c r="H53" s="16"/>
      <c r="I53" s="16"/>
      <c r="J53" s="16"/>
      <c r="K53" s="16"/>
      <c r="L53" s="16"/>
      <c r="M53" s="16"/>
      <c r="N53" s="16"/>
      <c r="O53" s="16"/>
      <c r="P53" s="16"/>
      <c r="Q53" s="16"/>
      <c r="R53" s="16"/>
      <c r="S53" s="16"/>
      <c r="T53" s="16"/>
      <c r="U53" s="16"/>
      <c r="V53" s="16"/>
      <c r="W53" s="16"/>
      <c r="X53" s="16"/>
      <c r="Y53" s="16"/>
      <c r="Z53" s="16"/>
    </row>
    <row r="54" spans="1:26" ht="92.4">
      <c r="A54" s="16" t="s">
        <v>217</v>
      </c>
      <c r="B54" s="17" t="s">
        <v>222</v>
      </c>
      <c r="C54" s="18" t="s">
        <v>223</v>
      </c>
      <c r="D54" s="16" t="s">
        <v>224</v>
      </c>
      <c r="E54" s="16" t="s">
        <v>225</v>
      </c>
      <c r="F54" s="16" t="str">
        <f ca="1">IFERROR(__xludf.DUMMYFUNCTION("IMPORTRANGE(""https://docs.google.com/spreadsheets/d/1NstVkNyMv132LYxaKGuXqEBScLi0RERHb0zkcgSuNZQ"", ""Vocabulary Lists!AI2"")"),"Homo sapiens [NCBITaxon:9606]")</f>
        <v>Homo sapiens [NCBITaxon:9606]</v>
      </c>
      <c r="G54" s="16"/>
      <c r="H54" s="16"/>
      <c r="I54" s="16"/>
      <c r="J54" s="16"/>
      <c r="K54" s="16"/>
      <c r="L54" s="16"/>
      <c r="M54" s="16"/>
      <c r="N54" s="16"/>
      <c r="O54" s="16"/>
      <c r="P54" s="16"/>
      <c r="Q54" s="16"/>
      <c r="R54" s="16"/>
      <c r="S54" s="16"/>
      <c r="T54" s="16"/>
      <c r="U54" s="16"/>
      <c r="V54" s="16"/>
      <c r="W54" s="16"/>
      <c r="X54" s="16"/>
      <c r="Y54" s="16"/>
      <c r="Z54" s="16"/>
    </row>
    <row r="55" spans="1:26" ht="26.4">
      <c r="A55" s="16" t="s">
        <v>217</v>
      </c>
      <c r="B55" s="20" t="s">
        <v>226</v>
      </c>
      <c r="C55" s="18" t="s">
        <v>227</v>
      </c>
      <c r="D55" s="16" t="s">
        <v>228</v>
      </c>
      <c r="E55" s="16" t="s">
        <v>229</v>
      </c>
      <c r="F55" s="16" t="str">
        <f ca="1">IFERROR(__xludf.DUMMYFUNCTION("IMPORTRANGE(""https://docs.google.com/spreadsheets/d/1NstVkNyMv132LYxaKGuXqEBScLi0RERHb0zkcgSuNZQ"", ""Vocabulary Lists!AK2"")"),"Asymptomatic [NCIT:C3833]")</f>
        <v>Asymptomatic [NCIT:C3833]</v>
      </c>
      <c r="G55" s="16"/>
      <c r="H55" s="16"/>
      <c r="I55" s="16"/>
      <c r="J55" s="16"/>
      <c r="K55" s="16"/>
      <c r="L55" s="16"/>
      <c r="M55" s="16"/>
      <c r="N55" s="16"/>
      <c r="O55" s="16"/>
      <c r="P55" s="16"/>
      <c r="Q55" s="16"/>
      <c r="R55" s="16"/>
      <c r="S55" s="16"/>
      <c r="T55" s="16"/>
      <c r="U55" s="16"/>
      <c r="V55" s="16"/>
      <c r="W55" s="16"/>
      <c r="X55" s="16"/>
      <c r="Y55" s="16"/>
      <c r="Z55" s="16"/>
    </row>
    <row r="56" spans="1:26" ht="52.8">
      <c r="A56" s="16" t="s">
        <v>217</v>
      </c>
      <c r="B56" s="20" t="s">
        <v>230</v>
      </c>
      <c r="C56" s="18" t="s">
        <v>231</v>
      </c>
      <c r="D56" s="16" t="s">
        <v>232</v>
      </c>
      <c r="E56" s="16" t="s">
        <v>229</v>
      </c>
      <c r="F56" s="29" t="str">
        <f ca="1">IFERROR(__xludf.DUMMYFUNCTION("TRIM(IMPORTRANGE(""https://docs.google.com/spreadsheets/d/1NstVkNyMv132LYxaKGuXqEBScLi0RERHb0zkcgSuNZQ"", ""Vocabulary Lists!AM4""))"),"Hospitalized (ICU) [GENEPIO:0100046]")</f>
        <v>Hospitalized (ICU) [GENEPIO:0100046]</v>
      </c>
      <c r="G56" s="16"/>
      <c r="H56" s="16"/>
      <c r="I56" s="16"/>
      <c r="J56" s="16"/>
      <c r="K56" s="16"/>
      <c r="L56" s="16"/>
      <c r="M56" s="16"/>
      <c r="N56" s="16"/>
      <c r="O56" s="16"/>
      <c r="P56" s="16"/>
      <c r="Q56" s="16"/>
      <c r="R56" s="16"/>
      <c r="S56" s="16"/>
      <c r="T56" s="16"/>
      <c r="U56" s="16"/>
      <c r="V56" s="16"/>
      <c r="W56" s="16"/>
      <c r="X56" s="16"/>
      <c r="Y56" s="16"/>
      <c r="Z56" s="16"/>
    </row>
    <row r="57" spans="1:26" ht="39.6">
      <c r="A57" s="16" t="s">
        <v>217</v>
      </c>
      <c r="B57" s="20" t="s">
        <v>233</v>
      </c>
      <c r="C57" s="18" t="s">
        <v>234</v>
      </c>
      <c r="D57" s="16" t="s">
        <v>235</v>
      </c>
      <c r="E57" s="16" t="s">
        <v>229</v>
      </c>
      <c r="F57" s="16" t="str">
        <f ca="1">IFERROR(__xludf.DUMMYFUNCTION("IMPORTRANGE(""https://docs.google.com/spreadsheets/d/1NstVkNyMv132LYxaKGuXqEBScLi0RERHb0zkcgSuNZQ"", ""Vocabulary Lists!AO4"")"),"Recovered [NCIT:C49498]")</f>
        <v>Recovered [NCIT:C49498]</v>
      </c>
      <c r="G57" s="16"/>
      <c r="H57" s="16"/>
      <c r="I57" s="16"/>
      <c r="J57" s="16"/>
      <c r="K57" s="16"/>
      <c r="L57" s="16"/>
      <c r="M57" s="16"/>
      <c r="N57" s="16"/>
      <c r="O57" s="16"/>
      <c r="P57" s="16"/>
      <c r="Q57" s="16"/>
      <c r="R57" s="16"/>
      <c r="S57" s="16"/>
      <c r="T57" s="16"/>
      <c r="U57" s="16"/>
      <c r="V57" s="16"/>
      <c r="W57" s="16"/>
      <c r="X57" s="16"/>
      <c r="Y57" s="16"/>
      <c r="Z57" s="16"/>
    </row>
    <row r="58" spans="1:26" ht="158.4">
      <c r="A58" s="16" t="s">
        <v>217</v>
      </c>
      <c r="B58" s="17" t="s">
        <v>236</v>
      </c>
      <c r="C58" s="18" t="s">
        <v>237</v>
      </c>
      <c r="D58" s="16" t="s">
        <v>238</v>
      </c>
      <c r="E58" s="16" t="s">
        <v>239</v>
      </c>
      <c r="F58" s="16" t="str">
        <f ca="1">IFERROR(__xludf.DUMMYFUNCTION("IMPORTRANGE(""https://docs.google.com/spreadsheets/d/1NstVkNyMv132LYxaKGuXqEBScLi0RERHb0zkcgSuNZQ"", ""Vocabulary Lists!AQ2"")"),"COVID-19 [MONDO:0100096]")</f>
        <v>COVID-19 [MONDO:0100096]</v>
      </c>
      <c r="G58" s="16"/>
      <c r="H58" s="16"/>
      <c r="I58" s="16"/>
      <c r="J58" s="16"/>
      <c r="K58" s="16"/>
      <c r="L58" s="16"/>
      <c r="M58" s="16"/>
      <c r="N58" s="16"/>
      <c r="O58" s="16"/>
      <c r="P58" s="16"/>
      <c r="Q58" s="16"/>
      <c r="R58" s="16"/>
      <c r="S58" s="16"/>
      <c r="T58" s="16"/>
      <c r="U58" s="16"/>
      <c r="V58" s="16"/>
      <c r="W58" s="16"/>
      <c r="X58" s="16"/>
      <c r="Y58" s="16"/>
      <c r="Z58" s="16"/>
    </row>
    <row r="59" spans="1:26" ht="26.4">
      <c r="A59" s="16" t="s">
        <v>217</v>
      </c>
      <c r="B59" s="17" t="s">
        <v>240</v>
      </c>
      <c r="C59" s="18" t="s">
        <v>241</v>
      </c>
      <c r="D59" s="16" t="s">
        <v>242</v>
      </c>
      <c r="E59" s="16" t="s">
        <v>243</v>
      </c>
      <c r="F59" s="16">
        <v>79</v>
      </c>
      <c r="G59" s="16"/>
      <c r="H59" s="16"/>
      <c r="I59" s="16"/>
      <c r="J59" s="16"/>
      <c r="K59" s="16"/>
      <c r="L59" s="16"/>
      <c r="M59" s="16"/>
      <c r="N59" s="16"/>
      <c r="O59" s="16"/>
      <c r="P59" s="16"/>
      <c r="Q59" s="16"/>
      <c r="R59" s="16"/>
      <c r="S59" s="16"/>
      <c r="T59" s="16"/>
      <c r="U59" s="16"/>
      <c r="V59" s="16"/>
      <c r="W59" s="16"/>
      <c r="X59" s="16"/>
      <c r="Y59" s="16"/>
      <c r="Z59" s="16"/>
    </row>
    <row r="60" spans="1:26" ht="39.6">
      <c r="A60" s="16" t="s">
        <v>217</v>
      </c>
      <c r="B60" s="17" t="s">
        <v>244</v>
      </c>
      <c r="C60" s="18" t="s">
        <v>245</v>
      </c>
      <c r="D60" s="16" t="s">
        <v>246</v>
      </c>
      <c r="E60" s="16" t="s">
        <v>247</v>
      </c>
      <c r="F60" s="16" t="str">
        <f ca="1">IFERROR(__xludf.DUMMYFUNCTION("IMPORTRANGE(""https://docs.google.com/spreadsheets/d/1NstVkNyMv132LYxaKGuXqEBScLi0RERHb0zkcgSuNZQ"", ""Vocabulary Lists!AS3"")"),"year [UO:0000036]")</f>
        <v>year [UO:0000036]</v>
      </c>
      <c r="G60" s="16"/>
      <c r="H60" s="16"/>
      <c r="I60" s="16"/>
      <c r="J60" s="16"/>
      <c r="K60" s="16"/>
      <c r="L60" s="16"/>
      <c r="M60" s="16"/>
      <c r="N60" s="16"/>
      <c r="O60" s="16"/>
      <c r="P60" s="16"/>
      <c r="Q60" s="16"/>
      <c r="R60" s="16"/>
      <c r="S60" s="16"/>
      <c r="T60" s="16"/>
      <c r="U60" s="16"/>
      <c r="V60" s="16"/>
      <c r="W60" s="16"/>
      <c r="X60" s="16"/>
      <c r="Y60" s="16"/>
      <c r="Z60" s="16"/>
    </row>
    <row r="61" spans="1:26" ht="66">
      <c r="A61" s="16" t="s">
        <v>217</v>
      </c>
      <c r="B61" s="17" t="s">
        <v>248</v>
      </c>
      <c r="C61" s="18" t="s">
        <v>249</v>
      </c>
      <c r="D61" s="16" t="s">
        <v>250</v>
      </c>
      <c r="E61" s="16" t="s">
        <v>251</v>
      </c>
      <c r="F61" s="16" t="str">
        <f ca="1">IFERROR(__xludf.DUMMYFUNCTION("IMPORTRANGE(""https://docs.google.com/spreadsheets/d/1NstVkNyMv132LYxaKGuXqEBScLi0RERHb0zkcgSuNZQ"", ""Vocabulary Lists!AU7"")"),"50 - 59 [GENEPIO:0100054]")</f>
        <v>50 - 59 [GENEPIO:0100054]</v>
      </c>
      <c r="G61" s="16"/>
      <c r="H61" s="16"/>
      <c r="I61" s="16"/>
      <c r="J61" s="16"/>
      <c r="K61" s="16"/>
      <c r="L61" s="16"/>
      <c r="M61" s="16"/>
      <c r="N61" s="16"/>
      <c r="O61" s="16"/>
      <c r="P61" s="16"/>
      <c r="Q61" s="16"/>
      <c r="R61" s="16"/>
      <c r="S61" s="16"/>
      <c r="T61" s="16"/>
      <c r="U61" s="16"/>
      <c r="V61" s="16"/>
      <c r="W61" s="16"/>
      <c r="X61" s="16"/>
      <c r="Y61" s="16"/>
      <c r="Z61" s="16"/>
    </row>
    <row r="62" spans="1:26" ht="39.6">
      <c r="A62" s="16" t="s">
        <v>217</v>
      </c>
      <c r="B62" s="17" t="s">
        <v>252</v>
      </c>
      <c r="C62" s="18" t="s">
        <v>253</v>
      </c>
      <c r="D62" s="16" t="s">
        <v>254</v>
      </c>
      <c r="E62" s="16" t="s">
        <v>229</v>
      </c>
      <c r="F62" s="16" t="str">
        <f ca="1">IFERROR(__xludf.DUMMYFUNCTION("IMPORTRANGE(""https://docs.google.com/spreadsheets/d/1NstVkNyMv132LYxaKGuXqEBScLi0RERHb0zkcgSuNZQ"", ""Vocabulary Lists!AW3"")"),"Male [NCIT:C46109]")</f>
        <v>Male [NCIT:C46109]</v>
      </c>
      <c r="G62" s="16"/>
      <c r="H62" s="16"/>
      <c r="I62" s="16"/>
      <c r="J62" s="16"/>
      <c r="K62" s="16"/>
      <c r="L62" s="16"/>
      <c r="M62" s="16"/>
      <c r="N62" s="16"/>
      <c r="O62" s="16"/>
      <c r="P62" s="16"/>
      <c r="Q62" s="16"/>
      <c r="R62" s="16"/>
      <c r="S62" s="16"/>
      <c r="T62" s="16"/>
      <c r="U62" s="16"/>
      <c r="V62" s="16"/>
      <c r="W62" s="16"/>
      <c r="X62" s="16"/>
      <c r="Y62" s="16"/>
      <c r="Z62" s="16"/>
    </row>
    <row r="63" spans="1:26" ht="39.6">
      <c r="A63" s="16" t="s">
        <v>217</v>
      </c>
      <c r="B63" s="20" t="s">
        <v>255</v>
      </c>
      <c r="C63" s="18" t="s">
        <v>256</v>
      </c>
      <c r="D63" s="16" t="s">
        <v>257</v>
      </c>
      <c r="E63" s="16" t="s">
        <v>229</v>
      </c>
      <c r="F63" s="16" t="str">
        <f ca="1">IFERROR(__xludf.DUMMYFUNCTION("IMPORTRANGE(""https://docs.google.com/spreadsheets/d/1NstVkNyMv132LYxaKGuXqEBScLi0RERHb0zkcgSuNZQ"", ""Vocabulary Lists!A225"")"),"South Africa [GAZ:00001094]")</f>
        <v>South Africa [GAZ:00001094]</v>
      </c>
      <c r="G63" s="16"/>
      <c r="H63" s="16"/>
      <c r="I63" s="16"/>
      <c r="J63" s="16"/>
      <c r="K63" s="16"/>
      <c r="L63" s="16"/>
      <c r="M63" s="16"/>
      <c r="N63" s="16"/>
      <c r="O63" s="16"/>
      <c r="P63" s="16"/>
      <c r="Q63" s="16"/>
      <c r="R63" s="16"/>
      <c r="S63" s="16"/>
      <c r="T63" s="16"/>
      <c r="U63" s="16"/>
      <c r="V63" s="16"/>
      <c r="W63" s="16"/>
      <c r="X63" s="16"/>
      <c r="Y63" s="16"/>
      <c r="Z63" s="16"/>
    </row>
    <row r="64" spans="1:26" ht="39.6">
      <c r="A64" s="16" t="s">
        <v>217</v>
      </c>
      <c r="B64" s="20" t="s">
        <v>258</v>
      </c>
      <c r="C64" s="18" t="s">
        <v>259</v>
      </c>
      <c r="D64" s="16" t="s">
        <v>260</v>
      </c>
      <c r="E64" s="16" t="s">
        <v>261</v>
      </c>
      <c r="F64" s="16" t="s">
        <v>262</v>
      </c>
      <c r="G64" s="16"/>
      <c r="H64" s="16"/>
      <c r="I64" s="16"/>
      <c r="J64" s="16"/>
      <c r="K64" s="16"/>
      <c r="L64" s="16"/>
      <c r="M64" s="16"/>
      <c r="N64" s="16"/>
      <c r="O64" s="16"/>
      <c r="P64" s="16"/>
      <c r="Q64" s="16"/>
      <c r="R64" s="16"/>
      <c r="S64" s="16"/>
      <c r="T64" s="16"/>
      <c r="U64" s="16"/>
      <c r="V64" s="16"/>
      <c r="W64" s="16"/>
      <c r="X64" s="16"/>
      <c r="Y64" s="16"/>
      <c r="Z64" s="16"/>
    </row>
    <row r="65" spans="1:26" ht="79.2">
      <c r="A65" s="16" t="s">
        <v>217</v>
      </c>
      <c r="B65" s="20" t="s">
        <v>263</v>
      </c>
      <c r="C65" s="18" t="s">
        <v>264</v>
      </c>
      <c r="D65" s="16" t="s">
        <v>265</v>
      </c>
      <c r="E65" s="16" t="s">
        <v>266</v>
      </c>
      <c r="F65" s="16" t="s">
        <v>267</v>
      </c>
      <c r="G65" s="16"/>
      <c r="H65" s="16"/>
      <c r="I65" s="16"/>
      <c r="J65" s="16"/>
      <c r="K65" s="16"/>
      <c r="L65" s="16"/>
      <c r="M65" s="16"/>
      <c r="N65" s="16"/>
      <c r="O65" s="16"/>
      <c r="P65" s="16"/>
      <c r="Q65" s="16"/>
      <c r="R65" s="16"/>
      <c r="S65" s="16"/>
      <c r="T65" s="16"/>
      <c r="U65" s="16"/>
      <c r="V65" s="16"/>
      <c r="W65" s="16"/>
      <c r="X65" s="16"/>
      <c r="Y65" s="16"/>
      <c r="Z65" s="16"/>
    </row>
    <row r="66" spans="1:26" ht="39.6">
      <c r="A66" s="16" t="s">
        <v>217</v>
      </c>
      <c r="B66" s="20" t="s">
        <v>268</v>
      </c>
      <c r="C66" s="18" t="s">
        <v>269</v>
      </c>
      <c r="D66" s="16" t="s">
        <v>270</v>
      </c>
      <c r="E66" s="16" t="s">
        <v>271</v>
      </c>
      <c r="F66" s="27">
        <v>43906</v>
      </c>
      <c r="G66" s="16"/>
      <c r="H66" s="16"/>
      <c r="I66" s="16"/>
      <c r="J66" s="16"/>
      <c r="K66" s="16"/>
      <c r="L66" s="16"/>
      <c r="M66" s="16"/>
      <c r="N66" s="16"/>
      <c r="O66" s="16"/>
      <c r="P66" s="16"/>
      <c r="Q66" s="16"/>
      <c r="R66" s="16"/>
      <c r="S66" s="16"/>
      <c r="T66" s="16"/>
      <c r="U66" s="16"/>
      <c r="V66" s="16"/>
      <c r="W66" s="16"/>
      <c r="X66" s="16"/>
      <c r="Y66" s="16"/>
      <c r="Z66" s="16"/>
    </row>
    <row r="67" spans="1:26" ht="92.4">
      <c r="A67" s="16" t="s">
        <v>217</v>
      </c>
      <c r="B67" s="20" t="s">
        <v>272</v>
      </c>
      <c r="C67" s="18" t="s">
        <v>273</v>
      </c>
      <c r="D67" s="16" t="s">
        <v>274</v>
      </c>
      <c r="E67" s="16" t="s">
        <v>275</v>
      </c>
      <c r="F67" s="16" t="s">
        <v>276</v>
      </c>
      <c r="G67" s="16"/>
      <c r="H67" s="16"/>
      <c r="I67" s="16"/>
      <c r="J67" s="16"/>
      <c r="K67" s="16"/>
      <c r="L67" s="16"/>
      <c r="M67" s="16"/>
      <c r="N67" s="16"/>
      <c r="O67" s="16"/>
      <c r="P67" s="16"/>
      <c r="Q67" s="16"/>
      <c r="R67" s="16"/>
      <c r="S67" s="16"/>
      <c r="T67" s="16"/>
      <c r="U67" s="16"/>
      <c r="V67" s="16"/>
      <c r="W67" s="16"/>
      <c r="X67" s="16"/>
      <c r="Y67" s="16"/>
      <c r="Z67" s="16"/>
    </row>
    <row r="68" spans="1:26" ht="17.25" customHeight="1">
      <c r="A68" s="16" t="s">
        <v>217</v>
      </c>
      <c r="B68" s="30" t="s">
        <v>277</v>
      </c>
      <c r="C68" s="18" t="s">
        <v>278</v>
      </c>
      <c r="D68" s="16" t="s">
        <v>279</v>
      </c>
      <c r="E68" s="16" t="s">
        <v>280</v>
      </c>
      <c r="F68" s="29" t="str">
        <f ca="1">IFERROR(__xludf.DUMMYFUNCTION("TRIM(IMPORTRANGE(""https://docs.google.com/spreadsheets/d/1NstVkNyMv132LYxaKGuXqEBScLi0RERHb0zkcgSuNZQ"", ""Vocabulary Lists!BA64""))"),"Asthma [HP:0002099]")</f>
        <v>Asthma [HP:0002099]</v>
      </c>
      <c r="G68" s="16"/>
      <c r="H68" s="16"/>
      <c r="I68" s="16"/>
      <c r="J68" s="16"/>
      <c r="K68" s="16"/>
      <c r="L68" s="16"/>
      <c r="M68" s="16"/>
      <c r="N68" s="16"/>
      <c r="O68" s="16"/>
      <c r="P68" s="16"/>
      <c r="Q68" s="16"/>
      <c r="R68" s="16"/>
      <c r="S68" s="16"/>
      <c r="T68" s="16"/>
      <c r="U68" s="16"/>
      <c r="V68" s="16"/>
      <c r="W68" s="16"/>
      <c r="X68" s="16"/>
      <c r="Y68" s="16"/>
      <c r="Z68" s="16"/>
    </row>
    <row r="69" spans="1:26" ht="66">
      <c r="A69" s="16" t="s">
        <v>217</v>
      </c>
      <c r="B69" s="20" t="s">
        <v>281</v>
      </c>
      <c r="C69" s="18" t="s">
        <v>282</v>
      </c>
      <c r="D69" s="16" t="s">
        <v>283</v>
      </c>
      <c r="E69" s="16" t="s">
        <v>284</v>
      </c>
      <c r="F69" s="16" t="str">
        <f ca="1">IFERROR(__xludf.DUMMYFUNCTION("IMPORTRANGE(""https://docs.google.com/spreadsheets/d/1NstVkNyMv132LYxaKGuXqEBScLi0RERHb0zkcgSuNZQ"", ""Vocabulary Lists!BC6"")"),"Acute respiratory failure [MONDO:0001208]")</f>
        <v>Acute respiratory failure [MONDO:0001208]</v>
      </c>
      <c r="G69" s="16"/>
      <c r="H69" s="16"/>
      <c r="I69" s="16"/>
      <c r="J69" s="16"/>
      <c r="K69" s="16"/>
      <c r="L69" s="16"/>
      <c r="M69" s="16"/>
      <c r="N69" s="16"/>
      <c r="O69" s="16"/>
      <c r="P69" s="16"/>
      <c r="Q69" s="16"/>
      <c r="R69" s="16"/>
      <c r="S69" s="16"/>
      <c r="T69" s="16"/>
      <c r="U69" s="16"/>
      <c r="V69" s="16"/>
      <c r="W69" s="16"/>
      <c r="X69" s="16"/>
      <c r="Y69" s="16"/>
      <c r="Z69" s="16"/>
    </row>
    <row r="70" spans="1:26" ht="26.4">
      <c r="A70" s="23" t="s">
        <v>285</v>
      </c>
      <c r="B70" s="23"/>
      <c r="C70" s="24" t="s">
        <v>286</v>
      </c>
      <c r="D70" s="24"/>
      <c r="E70" s="24"/>
      <c r="F70" s="24"/>
      <c r="G70" s="24"/>
      <c r="H70" s="24"/>
      <c r="I70" s="24"/>
      <c r="J70" s="24"/>
      <c r="K70" s="24"/>
      <c r="L70" s="24"/>
      <c r="M70" s="24"/>
      <c r="N70" s="24"/>
      <c r="O70" s="24"/>
      <c r="P70" s="24"/>
      <c r="Q70" s="24"/>
      <c r="R70" s="24"/>
      <c r="S70" s="24"/>
      <c r="T70" s="24"/>
      <c r="U70" s="24"/>
      <c r="V70" s="24"/>
      <c r="W70" s="24"/>
      <c r="X70" s="24"/>
      <c r="Y70" s="24"/>
      <c r="Z70" s="24"/>
    </row>
    <row r="71" spans="1:26" ht="52.8">
      <c r="A71" s="16" t="s">
        <v>285</v>
      </c>
      <c r="B71" s="20" t="s">
        <v>287</v>
      </c>
      <c r="C71" s="18" t="s">
        <v>288</v>
      </c>
      <c r="D71" s="16" t="s">
        <v>289</v>
      </c>
      <c r="E71" s="16" t="s">
        <v>290</v>
      </c>
      <c r="F71" s="16" t="str">
        <f ca="1">IFERROR(__xludf.DUMMYFUNCTION("IMPORTRANGE(""https://docs.google.com/spreadsheets/d/1NstVkNyMv132LYxaKGuXqEBScLi0RERHb0zkcgSuNZQ"", ""Vocabulary Lists!BE2"")"),"Fully Vaccinated [GENEPIO:0100100]")</f>
        <v>Fully Vaccinated [GENEPIO:0100100]</v>
      </c>
      <c r="G71" s="16"/>
      <c r="H71" s="16"/>
      <c r="I71" s="16"/>
      <c r="J71" s="16"/>
      <c r="K71" s="16"/>
      <c r="L71" s="16"/>
      <c r="M71" s="16"/>
      <c r="N71" s="16"/>
      <c r="O71" s="16"/>
      <c r="P71" s="16"/>
      <c r="Q71" s="16"/>
      <c r="R71" s="16"/>
      <c r="S71" s="16"/>
      <c r="T71" s="16"/>
      <c r="U71" s="16"/>
      <c r="V71" s="16"/>
      <c r="W71" s="16"/>
      <c r="X71" s="16"/>
      <c r="Y71" s="16"/>
      <c r="Z71" s="16"/>
    </row>
    <row r="72" spans="1:26" ht="26.4">
      <c r="A72" s="16" t="s">
        <v>285</v>
      </c>
      <c r="B72" s="20" t="s">
        <v>291</v>
      </c>
      <c r="C72" s="18" t="s">
        <v>292</v>
      </c>
      <c r="D72" s="16" t="s">
        <v>293</v>
      </c>
      <c r="E72" s="16" t="s">
        <v>294</v>
      </c>
      <c r="F72" s="16">
        <v>2</v>
      </c>
      <c r="G72" s="16"/>
      <c r="H72" s="16"/>
      <c r="I72" s="16"/>
      <c r="J72" s="16"/>
      <c r="K72" s="16"/>
      <c r="L72" s="16"/>
      <c r="M72" s="16"/>
      <c r="N72" s="16"/>
      <c r="O72" s="16"/>
      <c r="P72" s="16"/>
      <c r="Q72" s="16"/>
      <c r="R72" s="16"/>
      <c r="S72" s="16"/>
      <c r="T72" s="16"/>
      <c r="U72" s="16"/>
      <c r="V72" s="16"/>
      <c r="W72" s="16"/>
      <c r="X72" s="16"/>
      <c r="Y72" s="16"/>
      <c r="Z72" s="16"/>
    </row>
    <row r="73" spans="1:26" ht="66">
      <c r="A73" s="16" t="s">
        <v>285</v>
      </c>
      <c r="B73" s="20" t="s">
        <v>295</v>
      </c>
      <c r="C73" s="31" t="s">
        <v>296</v>
      </c>
      <c r="D73" s="16" t="s">
        <v>297</v>
      </c>
      <c r="E73" s="16" t="s">
        <v>298</v>
      </c>
      <c r="F73" s="16" t="s">
        <v>299</v>
      </c>
      <c r="G73" s="16"/>
      <c r="H73" s="16"/>
      <c r="I73" s="16"/>
      <c r="J73" s="16"/>
      <c r="K73" s="16"/>
      <c r="L73" s="16"/>
      <c r="M73" s="16"/>
      <c r="N73" s="16"/>
      <c r="O73" s="16"/>
      <c r="P73" s="16"/>
      <c r="Q73" s="16"/>
      <c r="R73" s="16"/>
      <c r="S73" s="16"/>
      <c r="T73" s="16"/>
      <c r="U73" s="16"/>
      <c r="V73" s="16"/>
      <c r="W73" s="16"/>
      <c r="X73" s="16"/>
      <c r="Y73" s="16"/>
      <c r="Z73" s="16"/>
    </row>
    <row r="74" spans="1:26" ht="66">
      <c r="A74" s="16" t="s">
        <v>285</v>
      </c>
      <c r="B74" s="20" t="s">
        <v>300</v>
      </c>
      <c r="C74" s="31" t="s">
        <v>301</v>
      </c>
      <c r="D74" s="16" t="s">
        <v>302</v>
      </c>
      <c r="E74" s="16" t="s">
        <v>303</v>
      </c>
      <c r="F74" s="27">
        <v>44256</v>
      </c>
      <c r="G74" s="16"/>
      <c r="H74" s="16"/>
      <c r="I74" s="16"/>
      <c r="J74" s="16"/>
      <c r="K74" s="16"/>
      <c r="L74" s="16"/>
      <c r="M74" s="16"/>
      <c r="N74" s="16"/>
      <c r="O74" s="16"/>
      <c r="P74" s="16"/>
      <c r="Q74" s="16"/>
      <c r="R74" s="16"/>
      <c r="S74" s="16"/>
      <c r="T74" s="16"/>
      <c r="U74" s="16"/>
      <c r="V74" s="16"/>
      <c r="W74" s="16"/>
      <c r="X74" s="16"/>
      <c r="Y74" s="16"/>
      <c r="Z74" s="16"/>
    </row>
    <row r="75" spans="1:26" ht="66">
      <c r="A75" s="16" t="s">
        <v>285</v>
      </c>
      <c r="B75" s="20" t="s">
        <v>304</v>
      </c>
      <c r="C75" s="31" t="s">
        <v>305</v>
      </c>
      <c r="D75" s="16" t="s">
        <v>306</v>
      </c>
      <c r="E75" s="16" t="s">
        <v>307</v>
      </c>
      <c r="F75" s="16" t="s">
        <v>299</v>
      </c>
      <c r="G75" s="16"/>
      <c r="H75" s="16"/>
      <c r="I75" s="16"/>
      <c r="J75" s="16"/>
      <c r="K75" s="16"/>
      <c r="L75" s="16"/>
      <c r="M75" s="16"/>
      <c r="N75" s="16"/>
      <c r="O75" s="16"/>
      <c r="P75" s="16"/>
      <c r="Q75" s="16"/>
      <c r="R75" s="16"/>
      <c r="S75" s="16"/>
      <c r="T75" s="16"/>
      <c r="U75" s="16"/>
      <c r="V75" s="16"/>
      <c r="W75" s="16"/>
      <c r="X75" s="16"/>
      <c r="Y75" s="16"/>
      <c r="Z75" s="16"/>
    </row>
    <row r="76" spans="1:26" ht="66">
      <c r="A76" s="16" t="s">
        <v>285</v>
      </c>
      <c r="B76" s="20" t="s">
        <v>308</v>
      </c>
      <c r="C76" s="31" t="s">
        <v>309</v>
      </c>
      <c r="D76" s="16" t="s">
        <v>310</v>
      </c>
      <c r="E76" s="16" t="s">
        <v>311</v>
      </c>
      <c r="F76" s="27">
        <v>44440</v>
      </c>
      <c r="G76" s="16"/>
      <c r="H76" s="16"/>
      <c r="I76" s="16"/>
      <c r="J76" s="16"/>
      <c r="K76" s="16"/>
      <c r="L76" s="16"/>
      <c r="M76" s="16"/>
      <c r="N76" s="16"/>
      <c r="O76" s="16"/>
      <c r="P76" s="16"/>
      <c r="Q76" s="16"/>
      <c r="R76" s="16"/>
      <c r="S76" s="16"/>
      <c r="T76" s="16"/>
      <c r="U76" s="16"/>
      <c r="V76" s="16"/>
      <c r="W76" s="16"/>
      <c r="X76" s="16"/>
      <c r="Y76" s="16"/>
      <c r="Z76" s="16"/>
    </row>
    <row r="77" spans="1:26" ht="66">
      <c r="A77" s="16" t="s">
        <v>285</v>
      </c>
      <c r="B77" s="20" t="s">
        <v>312</v>
      </c>
      <c r="C77" s="31" t="s">
        <v>313</v>
      </c>
      <c r="D77" s="16" t="s">
        <v>314</v>
      </c>
      <c r="E77" s="16" t="s">
        <v>315</v>
      </c>
      <c r="F77" s="16" t="s">
        <v>299</v>
      </c>
      <c r="G77" s="16"/>
      <c r="H77" s="16"/>
      <c r="I77" s="16"/>
      <c r="J77" s="16"/>
      <c r="K77" s="16"/>
      <c r="L77" s="16"/>
      <c r="M77" s="16"/>
      <c r="N77" s="16"/>
      <c r="O77" s="16"/>
      <c r="P77" s="16"/>
      <c r="Q77" s="16"/>
      <c r="R77" s="16"/>
      <c r="S77" s="16"/>
      <c r="T77" s="16"/>
      <c r="U77" s="16"/>
      <c r="V77" s="16"/>
      <c r="W77" s="16"/>
      <c r="X77" s="16"/>
      <c r="Y77" s="16"/>
      <c r="Z77" s="16"/>
    </row>
    <row r="78" spans="1:26" ht="66">
      <c r="A78" s="16" t="s">
        <v>285</v>
      </c>
      <c r="B78" s="20" t="s">
        <v>316</v>
      </c>
      <c r="C78" s="31" t="s">
        <v>317</v>
      </c>
      <c r="D78" s="16" t="s">
        <v>318</v>
      </c>
      <c r="E78" s="16" t="s">
        <v>319</v>
      </c>
      <c r="F78" s="27">
        <v>44560</v>
      </c>
      <c r="G78" s="16"/>
      <c r="H78" s="16"/>
      <c r="I78" s="16"/>
      <c r="J78" s="16"/>
      <c r="K78" s="16"/>
      <c r="L78" s="16"/>
      <c r="M78" s="16"/>
      <c r="N78" s="16"/>
      <c r="O78" s="16"/>
      <c r="P78" s="16"/>
      <c r="Q78" s="16"/>
      <c r="R78" s="16"/>
      <c r="S78" s="16"/>
      <c r="T78" s="16"/>
      <c r="U78" s="16"/>
      <c r="V78" s="16"/>
      <c r="W78" s="16"/>
      <c r="X78" s="16"/>
      <c r="Y78" s="16"/>
      <c r="Z78" s="16"/>
    </row>
    <row r="79" spans="1:26" ht="66">
      <c r="A79" s="16" t="s">
        <v>285</v>
      </c>
      <c r="B79" s="20" t="s">
        <v>320</v>
      </c>
      <c r="C79" s="31" t="s">
        <v>321</v>
      </c>
      <c r="D79" s="16" t="s">
        <v>322</v>
      </c>
      <c r="E79" s="16" t="s">
        <v>323</v>
      </c>
      <c r="F79" s="16" t="s">
        <v>299</v>
      </c>
      <c r="G79" s="16"/>
      <c r="H79" s="16"/>
      <c r="I79" s="16"/>
      <c r="J79" s="16"/>
      <c r="K79" s="16"/>
      <c r="L79" s="16"/>
      <c r="M79" s="16"/>
      <c r="N79" s="16"/>
      <c r="O79" s="16"/>
      <c r="P79" s="16"/>
      <c r="Q79" s="16"/>
      <c r="R79" s="16"/>
      <c r="S79" s="16"/>
      <c r="T79" s="16"/>
      <c r="U79" s="16"/>
      <c r="V79" s="16"/>
      <c r="W79" s="16"/>
      <c r="X79" s="16"/>
      <c r="Y79" s="16"/>
      <c r="Z79" s="16"/>
    </row>
    <row r="80" spans="1:26" ht="66">
      <c r="A80" s="16" t="s">
        <v>285</v>
      </c>
      <c r="B80" s="20" t="s">
        <v>324</v>
      </c>
      <c r="C80" s="31" t="s">
        <v>325</v>
      </c>
      <c r="D80" s="16" t="s">
        <v>326</v>
      </c>
      <c r="E80" s="16" t="s">
        <v>327</v>
      </c>
      <c r="F80" s="27">
        <v>44576</v>
      </c>
      <c r="G80" s="16"/>
      <c r="H80" s="16"/>
      <c r="I80" s="16"/>
      <c r="J80" s="16"/>
      <c r="K80" s="16"/>
      <c r="L80" s="16"/>
      <c r="M80" s="16"/>
      <c r="N80" s="16"/>
      <c r="O80" s="16"/>
      <c r="P80" s="16"/>
      <c r="Q80" s="16"/>
      <c r="R80" s="16"/>
      <c r="S80" s="16"/>
      <c r="T80" s="16"/>
      <c r="U80" s="16"/>
      <c r="V80" s="16"/>
      <c r="W80" s="16"/>
      <c r="X80" s="16"/>
      <c r="Y80" s="16"/>
      <c r="Z80" s="16"/>
    </row>
    <row r="81" spans="1:26" ht="105.6">
      <c r="A81" s="16" t="s">
        <v>285</v>
      </c>
      <c r="B81" s="20" t="s">
        <v>328</v>
      </c>
      <c r="C81" s="31" t="s">
        <v>329</v>
      </c>
      <c r="D81" s="16" t="s">
        <v>330</v>
      </c>
      <c r="E81" s="19" t="s">
        <v>331</v>
      </c>
      <c r="F81" s="19" t="s">
        <v>332</v>
      </c>
      <c r="G81" s="16"/>
      <c r="H81" s="16"/>
      <c r="I81" s="16"/>
      <c r="J81" s="16"/>
      <c r="K81" s="16"/>
      <c r="L81" s="16"/>
      <c r="M81" s="16"/>
      <c r="N81" s="16"/>
      <c r="O81" s="16"/>
      <c r="P81" s="16"/>
      <c r="Q81" s="16"/>
      <c r="R81" s="16"/>
      <c r="S81" s="16"/>
      <c r="T81" s="16"/>
      <c r="U81" s="16"/>
      <c r="V81" s="16"/>
      <c r="W81" s="16"/>
      <c r="X81" s="16"/>
      <c r="Y81" s="16"/>
      <c r="Z81" s="16"/>
    </row>
    <row r="82" spans="1:26" ht="26.4">
      <c r="A82" s="23" t="s">
        <v>333</v>
      </c>
      <c r="B82" s="23"/>
      <c r="C82" s="24" t="s">
        <v>334</v>
      </c>
      <c r="D82" s="24"/>
      <c r="E82" s="24"/>
      <c r="F82" s="24"/>
      <c r="G82" s="24"/>
      <c r="H82" s="24"/>
      <c r="I82" s="24"/>
      <c r="J82" s="24"/>
      <c r="K82" s="24"/>
      <c r="L82" s="24"/>
      <c r="M82" s="24"/>
      <c r="N82" s="24"/>
      <c r="O82" s="24"/>
      <c r="P82" s="24"/>
      <c r="Q82" s="24"/>
      <c r="R82" s="24"/>
      <c r="S82" s="24"/>
      <c r="T82" s="24"/>
      <c r="U82" s="24"/>
      <c r="V82" s="24"/>
      <c r="W82" s="24"/>
      <c r="X82" s="24"/>
      <c r="Y82" s="24"/>
      <c r="Z82" s="24"/>
    </row>
    <row r="83" spans="1:26" ht="79.2">
      <c r="A83" s="16" t="s">
        <v>333</v>
      </c>
      <c r="B83" s="20" t="s">
        <v>335</v>
      </c>
      <c r="C83" s="18" t="s">
        <v>336</v>
      </c>
      <c r="D83" s="16" t="s">
        <v>337</v>
      </c>
      <c r="E83" s="16" t="s">
        <v>338</v>
      </c>
      <c r="F83" s="16" t="str">
        <f ca="1">IFERROR(__xludf.DUMMYFUNCTION("IMPORTRANGE(""https://docs.google.com/spreadsheets/d/1NstVkNyMv132LYxaKGuXqEBScLi0RERHb0zkcgSuNZQ"", ""Vocabulary Lists!A225"")"),"South Africa [GAZ:00001094]")</f>
        <v>South Africa [GAZ:00001094]</v>
      </c>
      <c r="G83" s="16"/>
      <c r="H83" s="16"/>
      <c r="I83" s="16"/>
      <c r="J83" s="16"/>
      <c r="K83" s="16"/>
      <c r="L83" s="16"/>
      <c r="M83" s="16"/>
      <c r="N83" s="16"/>
      <c r="O83" s="16"/>
      <c r="P83" s="16"/>
      <c r="Q83" s="16"/>
      <c r="R83" s="16"/>
      <c r="S83" s="16"/>
      <c r="T83" s="16"/>
      <c r="U83" s="16"/>
      <c r="V83" s="16"/>
      <c r="W83" s="16"/>
      <c r="X83" s="16"/>
      <c r="Y83" s="16"/>
      <c r="Z83" s="16"/>
    </row>
    <row r="84" spans="1:26" ht="79.2">
      <c r="A84" s="16" t="s">
        <v>333</v>
      </c>
      <c r="B84" s="20" t="s">
        <v>339</v>
      </c>
      <c r="C84" s="18" t="s">
        <v>340</v>
      </c>
      <c r="D84" s="16" t="s">
        <v>341</v>
      </c>
      <c r="E84" s="16" t="s">
        <v>342</v>
      </c>
      <c r="F84" s="16" t="s">
        <v>343</v>
      </c>
      <c r="G84" s="16"/>
      <c r="H84" s="16"/>
      <c r="I84" s="16"/>
      <c r="J84" s="16"/>
      <c r="K84" s="16"/>
      <c r="L84" s="16"/>
      <c r="M84" s="16"/>
      <c r="N84" s="16"/>
      <c r="O84" s="16"/>
      <c r="P84" s="16"/>
      <c r="Q84" s="16"/>
      <c r="R84" s="16"/>
      <c r="S84" s="16"/>
      <c r="T84" s="16"/>
      <c r="U84" s="16"/>
      <c r="V84" s="16"/>
      <c r="W84" s="16"/>
      <c r="X84" s="16"/>
      <c r="Y84" s="16"/>
      <c r="Z84" s="16"/>
    </row>
    <row r="85" spans="1:26" ht="92.4">
      <c r="A85" s="16" t="s">
        <v>333</v>
      </c>
      <c r="B85" s="20" t="s">
        <v>344</v>
      </c>
      <c r="C85" s="18" t="s">
        <v>345</v>
      </c>
      <c r="D85" s="16" t="s">
        <v>346</v>
      </c>
      <c r="E85" s="16" t="s">
        <v>347</v>
      </c>
      <c r="F85" s="16" t="s">
        <v>348</v>
      </c>
      <c r="G85" s="16"/>
      <c r="H85" s="16"/>
      <c r="I85" s="16"/>
      <c r="J85" s="16"/>
      <c r="K85" s="16"/>
      <c r="L85" s="16"/>
      <c r="M85" s="16"/>
      <c r="N85" s="16"/>
      <c r="O85" s="16"/>
      <c r="P85" s="16"/>
      <c r="Q85" s="16"/>
      <c r="R85" s="16"/>
      <c r="S85" s="16"/>
      <c r="T85" s="16"/>
      <c r="U85" s="16"/>
      <c r="V85" s="16"/>
      <c r="W85" s="16"/>
      <c r="X85" s="16"/>
      <c r="Y85" s="16"/>
      <c r="Z85" s="16"/>
    </row>
    <row r="86" spans="1:26" ht="79.2">
      <c r="A86" s="16" t="s">
        <v>333</v>
      </c>
      <c r="B86" s="20" t="s">
        <v>349</v>
      </c>
      <c r="C86" s="18" t="s">
        <v>350</v>
      </c>
      <c r="D86" s="16" t="s">
        <v>351</v>
      </c>
      <c r="E86" s="16" t="s">
        <v>352</v>
      </c>
      <c r="F86" s="16" t="str">
        <f ca="1">IFERROR(__xludf.DUMMYFUNCTION("IMPORTRANGE(""https://docs.google.com/spreadsheets/d/1NstVkNyMv132LYxaKGuXqEBScLi0RERHb0zkcgSuNZQ"", ""Vocabulary Lists!A259"")"),"United Kingdom [GAZ:00002637]")</f>
        <v>United Kingdom [GAZ:00002637]</v>
      </c>
      <c r="G86" s="16"/>
      <c r="H86" s="16"/>
      <c r="I86" s="16"/>
      <c r="J86" s="16"/>
      <c r="K86" s="16"/>
      <c r="L86" s="16"/>
      <c r="M86" s="16"/>
      <c r="N86" s="16"/>
      <c r="O86" s="16"/>
      <c r="P86" s="16"/>
      <c r="Q86" s="16"/>
      <c r="R86" s="16"/>
      <c r="S86" s="16"/>
      <c r="T86" s="16"/>
      <c r="U86" s="16"/>
      <c r="V86" s="16"/>
      <c r="W86" s="16"/>
      <c r="X86" s="16"/>
      <c r="Y86" s="16"/>
      <c r="Z86" s="16"/>
    </row>
    <row r="87" spans="1:26" ht="66">
      <c r="A87" s="16" t="s">
        <v>333</v>
      </c>
      <c r="B87" s="20" t="s">
        <v>353</v>
      </c>
      <c r="C87" s="18" t="s">
        <v>354</v>
      </c>
      <c r="D87" s="16" t="s">
        <v>355</v>
      </c>
      <c r="E87" s="16" t="s">
        <v>356</v>
      </c>
      <c r="F87" s="27">
        <v>43906</v>
      </c>
      <c r="G87" s="16"/>
      <c r="H87" s="16"/>
      <c r="I87" s="16"/>
      <c r="J87" s="16"/>
      <c r="K87" s="16"/>
      <c r="L87" s="16"/>
      <c r="M87" s="16"/>
      <c r="N87" s="16"/>
      <c r="O87" s="16"/>
      <c r="P87" s="16"/>
      <c r="Q87" s="16"/>
      <c r="R87" s="16"/>
      <c r="S87" s="16"/>
      <c r="T87" s="16"/>
      <c r="U87" s="16"/>
      <c r="V87" s="16"/>
      <c r="W87" s="16"/>
      <c r="X87" s="16"/>
      <c r="Y87" s="16"/>
      <c r="Z87" s="16"/>
    </row>
    <row r="88" spans="1:26" ht="52.8">
      <c r="A88" s="16" t="s">
        <v>333</v>
      </c>
      <c r="B88" s="20" t="s">
        <v>357</v>
      </c>
      <c r="C88" s="18" t="s">
        <v>358</v>
      </c>
      <c r="D88" s="16" t="s">
        <v>359</v>
      </c>
      <c r="E88" s="16" t="s">
        <v>360</v>
      </c>
      <c r="F88" s="27">
        <v>43947</v>
      </c>
      <c r="G88" s="16"/>
      <c r="H88" s="16"/>
      <c r="I88" s="16"/>
      <c r="J88" s="16"/>
      <c r="K88" s="16"/>
      <c r="L88" s="16"/>
      <c r="M88" s="16"/>
      <c r="N88" s="16"/>
      <c r="O88" s="16"/>
      <c r="P88" s="16"/>
      <c r="Q88" s="16"/>
      <c r="R88" s="16"/>
      <c r="S88" s="16"/>
      <c r="T88" s="16"/>
      <c r="U88" s="16"/>
      <c r="V88" s="16"/>
      <c r="W88" s="16"/>
      <c r="X88" s="16"/>
      <c r="Y88" s="16"/>
      <c r="Z88" s="16"/>
    </row>
    <row r="89" spans="1:26" ht="26.4">
      <c r="A89" s="16" t="s">
        <v>333</v>
      </c>
      <c r="B89" s="21" t="s">
        <v>361</v>
      </c>
      <c r="C89" s="18" t="s">
        <v>362</v>
      </c>
      <c r="D89" s="16" t="s">
        <v>363</v>
      </c>
      <c r="E89" s="16" t="s">
        <v>364</v>
      </c>
      <c r="F89" s="16" t="s">
        <v>365</v>
      </c>
      <c r="G89" s="16"/>
      <c r="H89" s="16"/>
      <c r="I89" s="16"/>
      <c r="J89" s="16"/>
      <c r="K89" s="16"/>
      <c r="L89" s="16"/>
      <c r="M89" s="16"/>
      <c r="N89" s="16"/>
      <c r="O89" s="16"/>
      <c r="P89" s="16"/>
      <c r="Q89" s="16"/>
      <c r="R89" s="16"/>
      <c r="S89" s="16"/>
      <c r="T89" s="16"/>
      <c r="U89" s="16"/>
      <c r="V89" s="16"/>
      <c r="W89" s="16"/>
      <c r="X89" s="16"/>
      <c r="Y89" s="16"/>
      <c r="Z89" s="16"/>
    </row>
    <row r="90" spans="1:26" ht="39.6">
      <c r="A90" s="16" t="s">
        <v>333</v>
      </c>
      <c r="B90" s="21" t="s">
        <v>366</v>
      </c>
      <c r="C90" s="18" t="s">
        <v>367</v>
      </c>
      <c r="D90" s="16" t="s">
        <v>368</v>
      </c>
      <c r="E90" s="16" t="s">
        <v>369</v>
      </c>
      <c r="F90" s="16" t="s">
        <v>370</v>
      </c>
      <c r="G90" s="16"/>
      <c r="H90" s="16"/>
      <c r="I90" s="16"/>
      <c r="J90" s="16"/>
      <c r="K90" s="16"/>
      <c r="L90" s="16"/>
      <c r="M90" s="16"/>
      <c r="N90" s="16"/>
      <c r="O90" s="16"/>
      <c r="P90" s="16"/>
      <c r="Q90" s="16"/>
      <c r="R90" s="16"/>
      <c r="S90" s="16"/>
      <c r="T90" s="16"/>
      <c r="U90" s="16"/>
      <c r="V90" s="16"/>
      <c r="W90" s="16"/>
      <c r="X90" s="16"/>
      <c r="Y90" s="16"/>
      <c r="Z90" s="16"/>
    </row>
    <row r="91" spans="1:26" ht="79.2">
      <c r="A91" s="16" t="s">
        <v>333</v>
      </c>
      <c r="B91" s="20" t="s">
        <v>371</v>
      </c>
      <c r="C91" s="18" t="s">
        <v>372</v>
      </c>
      <c r="D91" s="16" t="s">
        <v>373</v>
      </c>
      <c r="E91" s="16" t="s">
        <v>374</v>
      </c>
      <c r="F91" s="16" t="s">
        <v>375</v>
      </c>
      <c r="G91" s="16"/>
      <c r="H91" s="16"/>
      <c r="I91" s="16"/>
      <c r="J91" s="16"/>
      <c r="K91" s="16"/>
      <c r="L91" s="16"/>
      <c r="M91" s="16"/>
      <c r="N91" s="16"/>
      <c r="O91" s="16"/>
      <c r="P91" s="16"/>
      <c r="Q91" s="16"/>
      <c r="R91" s="16"/>
      <c r="S91" s="16"/>
      <c r="T91" s="16"/>
      <c r="U91" s="16"/>
      <c r="V91" s="16"/>
      <c r="W91" s="16"/>
      <c r="X91" s="16"/>
      <c r="Y91" s="16"/>
      <c r="Z91" s="16"/>
    </row>
    <row r="92" spans="1:26" ht="52.8">
      <c r="A92" s="16" t="s">
        <v>333</v>
      </c>
      <c r="B92" s="20" t="s">
        <v>376</v>
      </c>
      <c r="C92" s="18" t="s">
        <v>377</v>
      </c>
      <c r="D92" s="16" t="s">
        <v>378</v>
      </c>
      <c r="E92" s="16" t="s">
        <v>379</v>
      </c>
      <c r="F92" s="16" t="str">
        <f ca="1">IFERROR(__xludf.DUMMYFUNCTION("IMPORTRANGE(""https://docs.google.com/spreadsheets/d/1NstVkNyMv132LYxaKGuXqEBScLi0RERHb0zkcgSuNZQ"", ""Vocabulary Lists!BG2"")"),"Mass Gathering [GENEPIO:0100237]")</f>
        <v>Mass Gathering [GENEPIO:0100237]</v>
      </c>
      <c r="G92" s="16"/>
      <c r="H92" s="16"/>
      <c r="I92" s="16"/>
      <c r="J92" s="16"/>
      <c r="K92" s="16"/>
      <c r="L92" s="16"/>
      <c r="M92" s="16"/>
      <c r="N92" s="16"/>
      <c r="O92" s="16"/>
      <c r="P92" s="16"/>
      <c r="Q92" s="16"/>
      <c r="R92" s="16"/>
      <c r="S92" s="16"/>
      <c r="T92" s="16"/>
      <c r="U92" s="16"/>
      <c r="V92" s="16"/>
      <c r="W92" s="16"/>
      <c r="X92" s="16"/>
      <c r="Y92" s="16"/>
      <c r="Z92" s="16"/>
    </row>
    <row r="93" spans="1:26" ht="66">
      <c r="A93" s="16" t="s">
        <v>333</v>
      </c>
      <c r="B93" s="20" t="s">
        <v>380</v>
      </c>
      <c r="C93" s="18" t="s">
        <v>381</v>
      </c>
      <c r="D93" s="16" t="s">
        <v>382</v>
      </c>
      <c r="E93" s="16" t="s">
        <v>383</v>
      </c>
      <c r="F93" s="29" t="str">
        <f ca="1">IFERROR(__xludf.DUMMYFUNCTION("TRIM(IMPORTRANGE(""https://docs.google.com/spreadsheets/d/1NstVkNyMv132LYxaKGuXqEBScLi0RERHb0zkcgSuNZQ"", ""Vocabulary Lists!BI3""))"),"Direct (human-to-human contact) [TRANS:0000001]")</f>
        <v>Direct (human-to-human contact) [TRANS:0000001]</v>
      </c>
      <c r="G93" s="16"/>
      <c r="H93" s="16"/>
      <c r="I93" s="16"/>
      <c r="J93" s="16"/>
      <c r="K93" s="16"/>
      <c r="L93" s="16"/>
      <c r="M93" s="16"/>
      <c r="N93" s="16"/>
      <c r="O93" s="16"/>
      <c r="P93" s="16"/>
      <c r="Q93" s="16"/>
      <c r="R93" s="16"/>
      <c r="S93" s="16"/>
      <c r="T93" s="16"/>
      <c r="U93" s="16"/>
      <c r="V93" s="16"/>
      <c r="W93" s="16"/>
      <c r="X93" s="16"/>
      <c r="Y93" s="16"/>
      <c r="Z93" s="16"/>
    </row>
    <row r="94" spans="1:26" ht="66">
      <c r="A94" s="16" t="s">
        <v>333</v>
      </c>
      <c r="B94" s="20" t="s">
        <v>384</v>
      </c>
      <c r="C94" s="18" t="s">
        <v>385</v>
      </c>
      <c r="D94" s="16" t="s">
        <v>386</v>
      </c>
      <c r="E94" s="16" t="s">
        <v>387</v>
      </c>
      <c r="F94" s="16" t="str">
        <f ca="1">IFERROR(__xludf.DUMMYFUNCTION("IMPORTRANGE(""https://docs.google.com/spreadsheets/d/1NstVkNyMv132LYxaKGuXqEBScLi0RERHb0zkcgSuNZQ"", ""Vocabulary Lists!BK4"")"),"Patient [OMRSE:00000030]")</f>
        <v>Patient [OMRSE:00000030]</v>
      </c>
      <c r="G94" s="16"/>
      <c r="H94" s="16"/>
      <c r="I94" s="16"/>
      <c r="J94" s="16"/>
      <c r="K94" s="16"/>
      <c r="L94" s="16"/>
      <c r="M94" s="16"/>
      <c r="N94" s="16"/>
      <c r="O94" s="16"/>
      <c r="P94" s="16"/>
      <c r="Q94" s="16"/>
      <c r="R94" s="16"/>
      <c r="S94" s="16"/>
      <c r="T94" s="16"/>
      <c r="U94" s="16"/>
      <c r="V94" s="16"/>
      <c r="W94" s="16"/>
      <c r="X94" s="16"/>
      <c r="Y94" s="16"/>
      <c r="Z94" s="16"/>
    </row>
    <row r="95" spans="1:26" ht="66">
      <c r="A95" s="16" t="s">
        <v>333</v>
      </c>
      <c r="B95" s="20" t="s">
        <v>388</v>
      </c>
      <c r="C95" s="18" t="s">
        <v>389</v>
      </c>
      <c r="D95" s="16" t="s">
        <v>390</v>
      </c>
      <c r="E95" s="16" t="s">
        <v>391</v>
      </c>
      <c r="F95" s="16" t="str">
        <f ca="1">IFERROR(__xludf.DUMMYFUNCTION("TRIM(IMPORTRANGE(""https://docs.google.com/spreadsheets/d/1NstVkNyMv132LYxaKGuXqEBScLi0RERHb0zkcgSuNZQ"", ""Vocabulary Lists!BM22""))"),"Healthcare Setting [GENEPIO:0100201]")</f>
        <v>Healthcare Setting [GENEPIO:0100201]</v>
      </c>
      <c r="G95" s="16"/>
      <c r="H95" s="16"/>
      <c r="I95" s="16"/>
      <c r="J95" s="16"/>
      <c r="K95" s="16"/>
      <c r="L95" s="16"/>
      <c r="M95" s="16"/>
      <c r="N95" s="16"/>
      <c r="O95" s="16"/>
      <c r="P95" s="16"/>
      <c r="Q95" s="16"/>
      <c r="R95" s="16"/>
      <c r="S95" s="16"/>
      <c r="T95" s="16"/>
      <c r="U95" s="16"/>
      <c r="V95" s="16"/>
      <c r="W95" s="16"/>
      <c r="X95" s="16"/>
      <c r="Y95" s="16"/>
      <c r="Z95" s="16"/>
    </row>
    <row r="96" spans="1:26" ht="39.6">
      <c r="A96" s="16" t="s">
        <v>333</v>
      </c>
      <c r="B96" s="20" t="s">
        <v>392</v>
      </c>
      <c r="C96" s="18" t="s">
        <v>393</v>
      </c>
      <c r="D96" s="16" t="s">
        <v>394</v>
      </c>
      <c r="E96" s="16" t="s">
        <v>395</v>
      </c>
      <c r="F96" s="16" t="s">
        <v>396</v>
      </c>
      <c r="G96" s="16"/>
      <c r="H96" s="16"/>
      <c r="I96" s="16"/>
      <c r="J96" s="16"/>
      <c r="K96" s="16"/>
      <c r="L96" s="16"/>
      <c r="M96" s="16"/>
      <c r="N96" s="16"/>
      <c r="O96" s="16"/>
      <c r="P96" s="16"/>
      <c r="Q96" s="16"/>
      <c r="R96" s="16"/>
      <c r="S96" s="16"/>
      <c r="T96" s="16"/>
      <c r="U96" s="16"/>
      <c r="V96" s="16"/>
      <c r="W96" s="16"/>
      <c r="X96" s="16"/>
      <c r="Y96" s="16"/>
      <c r="Z96" s="16"/>
    </row>
    <row r="97" spans="1:26" ht="26.4">
      <c r="A97" s="23" t="s">
        <v>397</v>
      </c>
      <c r="B97" s="23"/>
      <c r="C97" s="24" t="s">
        <v>398</v>
      </c>
      <c r="D97" s="24"/>
      <c r="E97" s="24"/>
      <c r="F97" s="24"/>
      <c r="G97" s="24"/>
      <c r="H97" s="24"/>
      <c r="I97" s="24"/>
      <c r="J97" s="24"/>
      <c r="K97" s="24"/>
      <c r="L97" s="24"/>
      <c r="M97" s="24"/>
      <c r="N97" s="24"/>
      <c r="O97" s="24"/>
      <c r="P97" s="24"/>
      <c r="Q97" s="24"/>
      <c r="R97" s="24"/>
      <c r="S97" s="24"/>
      <c r="T97" s="24"/>
      <c r="U97" s="24"/>
      <c r="V97" s="24"/>
      <c r="W97" s="24"/>
      <c r="X97" s="24"/>
      <c r="Y97" s="24"/>
      <c r="Z97" s="24"/>
    </row>
    <row r="98" spans="1:26" ht="52.8">
      <c r="A98" s="16" t="s">
        <v>397</v>
      </c>
      <c r="B98" s="20" t="s">
        <v>399</v>
      </c>
      <c r="C98" s="18" t="s">
        <v>400</v>
      </c>
      <c r="D98" s="16" t="s">
        <v>401</v>
      </c>
      <c r="E98" s="16" t="s">
        <v>402</v>
      </c>
      <c r="F98" s="16" t="str">
        <f ca="1">IFERROR(__xludf.DUMMYFUNCTION("IMPORTRANGE(""https://docs.google.com/spreadsheets/d/1NstVkNyMv132LYxaKGuXqEBScLi0RERHb0zkcgSuNZQ"", ""Vocabulary Lists!BQ2"")"),"Prior infection [GENEPIO:0100234]")</f>
        <v>Prior infection [GENEPIO:0100234]</v>
      </c>
      <c r="G98" s="16"/>
      <c r="H98" s="16"/>
      <c r="I98" s="16"/>
      <c r="J98" s="16"/>
      <c r="K98" s="16"/>
      <c r="L98" s="16"/>
      <c r="M98" s="16"/>
      <c r="N98" s="16"/>
      <c r="O98" s="16"/>
      <c r="P98" s="16"/>
      <c r="Q98" s="16"/>
      <c r="R98" s="16"/>
      <c r="S98" s="16"/>
      <c r="T98" s="16"/>
      <c r="U98" s="16"/>
      <c r="V98" s="16"/>
      <c r="W98" s="16"/>
      <c r="X98" s="16"/>
      <c r="Y98" s="16"/>
      <c r="Z98" s="16"/>
    </row>
    <row r="99" spans="1:26" ht="79.2">
      <c r="A99" s="16" t="s">
        <v>397</v>
      </c>
      <c r="B99" s="20" t="s">
        <v>403</v>
      </c>
      <c r="C99" s="18" t="s">
        <v>404</v>
      </c>
      <c r="D99" s="16" t="s">
        <v>405</v>
      </c>
      <c r="E99" s="16" t="s">
        <v>406</v>
      </c>
      <c r="F99" s="16" t="s">
        <v>138</v>
      </c>
      <c r="G99" s="16"/>
      <c r="H99" s="16"/>
      <c r="I99" s="16"/>
      <c r="J99" s="16"/>
      <c r="K99" s="16"/>
      <c r="L99" s="16"/>
      <c r="M99" s="16"/>
      <c r="N99" s="16"/>
      <c r="O99" s="16"/>
      <c r="P99" s="16"/>
      <c r="Q99" s="16"/>
      <c r="R99" s="16"/>
      <c r="S99" s="16"/>
      <c r="T99" s="16"/>
      <c r="U99" s="16"/>
      <c r="V99" s="16"/>
      <c r="W99" s="16"/>
      <c r="X99" s="16"/>
      <c r="Y99" s="16"/>
      <c r="Z99" s="16"/>
    </row>
    <row r="100" spans="1:26" ht="79.2">
      <c r="A100" s="16" t="s">
        <v>397</v>
      </c>
      <c r="B100" s="20" t="s">
        <v>407</v>
      </c>
      <c r="C100" s="18" t="s">
        <v>408</v>
      </c>
      <c r="D100" s="16" t="s">
        <v>409</v>
      </c>
      <c r="E100" s="16" t="s">
        <v>410</v>
      </c>
      <c r="F100" s="27">
        <v>44219</v>
      </c>
      <c r="G100" s="16"/>
      <c r="H100" s="16"/>
      <c r="I100" s="16"/>
      <c r="J100" s="16"/>
      <c r="K100" s="16"/>
      <c r="L100" s="16"/>
      <c r="M100" s="16"/>
      <c r="N100" s="16"/>
      <c r="O100" s="16"/>
      <c r="P100" s="16"/>
      <c r="Q100" s="16"/>
      <c r="R100" s="16"/>
      <c r="S100" s="16"/>
      <c r="T100" s="16"/>
      <c r="U100" s="16"/>
      <c r="V100" s="16"/>
      <c r="W100" s="16"/>
      <c r="X100" s="16"/>
      <c r="Y100" s="16"/>
      <c r="Z100" s="16"/>
    </row>
    <row r="101" spans="1:26" ht="66">
      <c r="A101" s="16" t="s">
        <v>397</v>
      </c>
      <c r="B101" s="20" t="s">
        <v>411</v>
      </c>
      <c r="C101" s="18" t="s">
        <v>412</v>
      </c>
      <c r="D101" s="16" t="s">
        <v>413</v>
      </c>
      <c r="E101" s="16" t="s">
        <v>414</v>
      </c>
      <c r="F101" s="16" t="str">
        <f ca="1">IFERROR(__xludf.DUMMYFUNCTION("IMPORTRANGE(""https://docs.google.com/spreadsheets/d/1NstVkNyMv132LYxaKGuXqEBScLi0RERHb0zkcgSuNZQ"", ""Vocabulary Lists!BO2"")"),"Prior antiviral treatment [GENEPIO:0100037]")</f>
        <v>Prior antiviral treatment [GENEPIO:0100037]</v>
      </c>
      <c r="G101" s="16"/>
      <c r="H101" s="16"/>
      <c r="I101" s="16"/>
      <c r="J101" s="16"/>
      <c r="K101" s="16"/>
      <c r="L101" s="16"/>
      <c r="M101" s="16"/>
      <c r="N101" s="16"/>
      <c r="O101" s="16"/>
      <c r="P101" s="16"/>
      <c r="Q101" s="16"/>
      <c r="R101" s="16"/>
      <c r="S101" s="16"/>
      <c r="T101" s="16"/>
      <c r="U101" s="16"/>
      <c r="V101" s="16"/>
      <c r="W101" s="16"/>
      <c r="X101" s="16"/>
      <c r="Y101" s="16"/>
      <c r="Z101" s="16"/>
    </row>
    <row r="102" spans="1:26" ht="105.6">
      <c r="A102" s="16" t="s">
        <v>397</v>
      </c>
      <c r="B102" s="20" t="s">
        <v>415</v>
      </c>
      <c r="C102" s="18" t="s">
        <v>416</v>
      </c>
      <c r="D102" s="16" t="s">
        <v>417</v>
      </c>
      <c r="E102" s="16" t="s">
        <v>418</v>
      </c>
      <c r="F102" s="16" t="s">
        <v>419</v>
      </c>
      <c r="G102" s="16"/>
      <c r="H102" s="16"/>
      <c r="I102" s="16"/>
      <c r="J102" s="16"/>
      <c r="K102" s="16"/>
      <c r="L102" s="16"/>
      <c r="M102" s="16"/>
      <c r="N102" s="16"/>
      <c r="O102" s="16"/>
      <c r="P102" s="16"/>
      <c r="Q102" s="16"/>
      <c r="R102" s="16"/>
      <c r="S102" s="16"/>
      <c r="T102" s="16"/>
      <c r="U102" s="16"/>
      <c r="V102" s="16"/>
      <c r="W102" s="16"/>
      <c r="X102" s="16"/>
      <c r="Y102" s="16"/>
      <c r="Z102" s="16"/>
    </row>
    <row r="103" spans="1:26" ht="92.4">
      <c r="A103" s="16" t="s">
        <v>397</v>
      </c>
      <c r="B103" s="20" t="s">
        <v>420</v>
      </c>
      <c r="C103" s="18" t="s">
        <v>421</v>
      </c>
      <c r="D103" s="16" t="s">
        <v>422</v>
      </c>
      <c r="E103" s="16" t="s">
        <v>423</v>
      </c>
      <c r="F103" s="27">
        <v>44224</v>
      </c>
      <c r="G103" s="16"/>
      <c r="H103" s="16"/>
      <c r="I103" s="16"/>
      <c r="J103" s="16"/>
      <c r="K103" s="16"/>
      <c r="L103" s="16"/>
      <c r="M103" s="16"/>
      <c r="N103" s="16"/>
      <c r="O103" s="16"/>
      <c r="P103" s="16"/>
      <c r="Q103" s="16"/>
      <c r="R103" s="16"/>
      <c r="S103" s="16"/>
      <c r="T103" s="16"/>
      <c r="U103" s="16"/>
      <c r="V103" s="16"/>
      <c r="W103" s="16"/>
      <c r="X103" s="16"/>
      <c r="Y103" s="16"/>
      <c r="Z103" s="16"/>
    </row>
    <row r="104" spans="1:26" ht="13.2">
      <c r="A104" s="23" t="s">
        <v>424</v>
      </c>
      <c r="B104" s="23"/>
      <c r="C104" s="24" t="s">
        <v>425</v>
      </c>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58.4">
      <c r="A105" s="16" t="s">
        <v>424</v>
      </c>
      <c r="B105" s="17" t="s">
        <v>426</v>
      </c>
      <c r="C105" s="18" t="s">
        <v>427</v>
      </c>
      <c r="D105" s="16" t="s">
        <v>428</v>
      </c>
      <c r="E105" s="16" t="s">
        <v>429</v>
      </c>
      <c r="F105" s="19" t="str">
        <f ca="1">IFERROR(__xludf.DUMMYFUNCTION("IMPORTRANGE(""https://docs.google.com/spreadsheets/d/1NstVkNyMv132LYxaKGuXqEBScLi0RERHb0zkcgSuNZQ"", ""Vocabulary Lists!G2"")"),"Baseline surveillance (random sampling) [GENEPIO:0100005]")</f>
        <v>Baseline surveillance (random sampling) [GENEPIO:0100005]</v>
      </c>
      <c r="G105" s="16"/>
      <c r="H105" s="16"/>
      <c r="I105" s="16"/>
      <c r="J105" s="16"/>
      <c r="K105" s="16"/>
      <c r="L105" s="16"/>
      <c r="M105" s="16"/>
      <c r="N105" s="16"/>
      <c r="O105" s="16"/>
      <c r="P105" s="16"/>
      <c r="Q105" s="16"/>
      <c r="R105" s="16"/>
      <c r="S105" s="16"/>
      <c r="T105" s="16"/>
      <c r="U105" s="16"/>
      <c r="V105" s="16"/>
      <c r="W105" s="16"/>
      <c r="X105" s="16"/>
      <c r="Y105" s="16"/>
      <c r="Z105" s="16"/>
    </row>
    <row r="106" spans="1:26" ht="343.2">
      <c r="A106" s="16" t="s">
        <v>424</v>
      </c>
      <c r="B106" s="17" t="s">
        <v>430</v>
      </c>
      <c r="C106" s="18" t="s">
        <v>431</v>
      </c>
      <c r="D106" s="16" t="s">
        <v>432</v>
      </c>
      <c r="E106" s="16" t="s">
        <v>433</v>
      </c>
      <c r="F106" s="16" t="str">
        <f ca="1">IFERROR(__xludf.DUMMYFUNCTION("IMPORTRANGE(""https://docs.google.com/spreadsheets/d/1NstVkNyMv132LYxaKGuXqEBScLi0RERHb0zkcgSuNZQ"", ""Vocabulary Lists!I2"")"),"Screened for S gene target failure (S dropout)")</f>
        <v>Screened for S gene target failure (S dropout)</v>
      </c>
      <c r="G106" s="16"/>
      <c r="H106" s="16"/>
      <c r="I106" s="16"/>
      <c r="J106" s="16"/>
      <c r="K106" s="16"/>
      <c r="L106" s="16"/>
      <c r="M106" s="16"/>
      <c r="N106" s="16"/>
      <c r="O106" s="16"/>
      <c r="P106" s="16"/>
      <c r="Q106" s="16"/>
      <c r="R106" s="16"/>
      <c r="S106" s="16"/>
      <c r="T106" s="16"/>
      <c r="U106" s="16"/>
      <c r="V106" s="16"/>
      <c r="W106" s="16"/>
      <c r="X106" s="16"/>
      <c r="Y106" s="16"/>
      <c r="Z106" s="16"/>
    </row>
    <row r="107" spans="1:26" ht="39.6">
      <c r="A107" s="16" t="s">
        <v>424</v>
      </c>
      <c r="B107" s="17" t="s">
        <v>434</v>
      </c>
      <c r="C107" s="18" t="s">
        <v>435</v>
      </c>
      <c r="D107" s="16" t="s">
        <v>436</v>
      </c>
      <c r="E107" s="16" t="s">
        <v>437</v>
      </c>
      <c r="F107" s="32">
        <v>44312</v>
      </c>
      <c r="G107" s="16"/>
      <c r="H107" s="16"/>
      <c r="I107" s="16"/>
      <c r="J107" s="16"/>
      <c r="K107" s="16"/>
      <c r="L107" s="16"/>
      <c r="M107" s="16"/>
      <c r="N107" s="16"/>
      <c r="O107" s="16"/>
      <c r="P107" s="16"/>
      <c r="Q107" s="16"/>
      <c r="R107" s="16"/>
      <c r="S107" s="16"/>
      <c r="T107" s="16"/>
      <c r="U107" s="16"/>
      <c r="V107" s="16"/>
      <c r="W107" s="16"/>
      <c r="X107" s="16"/>
      <c r="Y107" s="16"/>
      <c r="Z107" s="16"/>
    </row>
    <row r="108" spans="1:26" ht="52.8">
      <c r="A108" s="16" t="s">
        <v>424</v>
      </c>
      <c r="B108" s="21" t="s">
        <v>438</v>
      </c>
      <c r="C108" s="18" t="s">
        <v>439</v>
      </c>
      <c r="D108" s="16" t="s">
        <v>440</v>
      </c>
      <c r="E108" s="16" t="s">
        <v>441</v>
      </c>
      <c r="F108" s="19" t="s">
        <v>442</v>
      </c>
      <c r="G108" s="16"/>
      <c r="H108" s="16"/>
      <c r="I108" s="16"/>
      <c r="J108" s="16"/>
      <c r="K108" s="16"/>
      <c r="L108" s="16"/>
      <c r="M108" s="16"/>
      <c r="N108" s="16"/>
      <c r="O108" s="16"/>
      <c r="P108" s="16"/>
      <c r="Q108" s="16"/>
      <c r="R108" s="16"/>
      <c r="S108" s="16"/>
      <c r="T108" s="16"/>
      <c r="U108" s="16"/>
      <c r="V108" s="16"/>
      <c r="W108" s="16"/>
      <c r="X108" s="16"/>
      <c r="Y108" s="16"/>
      <c r="Z108" s="16"/>
    </row>
    <row r="109" spans="1:26" ht="26.4">
      <c r="A109" s="16" t="s">
        <v>424</v>
      </c>
      <c r="B109" s="20" t="s">
        <v>443</v>
      </c>
      <c r="C109" s="18" t="s">
        <v>444</v>
      </c>
      <c r="D109" s="16" t="s">
        <v>445</v>
      </c>
      <c r="E109" s="16" t="s">
        <v>446</v>
      </c>
      <c r="F109" s="19" t="s">
        <v>447</v>
      </c>
      <c r="G109" s="16"/>
      <c r="H109" s="16"/>
      <c r="I109" s="16"/>
      <c r="J109" s="16"/>
      <c r="K109" s="16"/>
      <c r="L109" s="16"/>
      <c r="M109" s="16"/>
      <c r="N109" s="16"/>
      <c r="O109" s="16"/>
      <c r="P109" s="16"/>
      <c r="Q109" s="16"/>
      <c r="R109" s="16"/>
      <c r="S109" s="16"/>
      <c r="T109" s="16"/>
      <c r="U109" s="16"/>
      <c r="V109" s="16"/>
      <c r="W109" s="16"/>
      <c r="X109" s="16"/>
      <c r="Y109" s="16"/>
      <c r="Z109" s="16"/>
    </row>
    <row r="110" spans="1:26" ht="39.6">
      <c r="A110" s="16" t="s">
        <v>424</v>
      </c>
      <c r="B110" s="20" t="s">
        <v>448</v>
      </c>
      <c r="C110" s="18" t="s">
        <v>449</v>
      </c>
      <c r="D110" s="16" t="s">
        <v>450</v>
      </c>
      <c r="E110" s="16" t="s">
        <v>451</v>
      </c>
      <c r="F110" s="19" t="s">
        <v>452</v>
      </c>
      <c r="G110" s="16"/>
      <c r="H110" s="16"/>
      <c r="I110" s="16"/>
      <c r="J110" s="16"/>
      <c r="K110" s="16"/>
      <c r="L110" s="16"/>
      <c r="M110" s="16"/>
      <c r="N110" s="16"/>
      <c r="O110" s="16"/>
      <c r="P110" s="16"/>
      <c r="Q110" s="16"/>
      <c r="R110" s="16"/>
      <c r="S110" s="16"/>
      <c r="T110" s="16"/>
      <c r="U110" s="16"/>
      <c r="V110" s="16"/>
      <c r="W110" s="16"/>
      <c r="X110" s="16"/>
      <c r="Y110" s="16"/>
      <c r="Z110" s="16"/>
    </row>
    <row r="111" spans="1:26" ht="39.6">
      <c r="A111" s="16" t="s">
        <v>424</v>
      </c>
      <c r="B111" s="20" t="s">
        <v>453</v>
      </c>
      <c r="C111" s="18" t="s">
        <v>454</v>
      </c>
      <c r="D111" s="16" t="s">
        <v>455</v>
      </c>
      <c r="E111" s="16" t="s">
        <v>456</v>
      </c>
      <c r="F111" s="19" t="s">
        <v>457</v>
      </c>
      <c r="G111" s="16"/>
      <c r="H111" s="16"/>
      <c r="I111" s="16"/>
      <c r="J111" s="16"/>
      <c r="K111" s="16"/>
      <c r="L111" s="16"/>
      <c r="M111" s="16"/>
      <c r="N111" s="16"/>
      <c r="O111" s="16"/>
      <c r="P111" s="16"/>
      <c r="Q111" s="16"/>
      <c r="R111" s="16"/>
      <c r="S111" s="16"/>
      <c r="T111" s="16"/>
      <c r="U111" s="16"/>
      <c r="V111" s="16"/>
      <c r="W111" s="16"/>
      <c r="X111" s="16"/>
      <c r="Y111" s="16"/>
      <c r="Z111" s="16"/>
    </row>
    <row r="112" spans="1:26" ht="66">
      <c r="A112" s="16" t="s">
        <v>424</v>
      </c>
      <c r="B112" s="20" t="s">
        <v>458</v>
      </c>
      <c r="C112" s="18" t="s">
        <v>459</v>
      </c>
      <c r="D112" s="16" t="s">
        <v>460</v>
      </c>
      <c r="E112" s="16" t="s">
        <v>461</v>
      </c>
      <c r="F112" s="29" t="str">
        <f ca="1">IFERROR(__xludf.DUMMYFUNCTION("TRIM(IMPORTRANGE(""https://docs.google.com/spreadsheets/d/1NstVkNyMv132LYxaKGuXqEBScLi0RERHb0zkcgSuNZQ"", ""Vocabulary Lists!BS39""))"),"Oxford Nanopore MinION [GENEPIO:0100142]")</f>
        <v>Oxford Nanopore MinION [GENEPIO:0100142]</v>
      </c>
      <c r="G112" s="16"/>
      <c r="H112" s="16"/>
      <c r="I112" s="16"/>
      <c r="J112" s="16"/>
      <c r="K112" s="16"/>
      <c r="L112" s="16"/>
      <c r="M112" s="16"/>
      <c r="N112" s="16"/>
      <c r="O112" s="16"/>
      <c r="P112" s="16"/>
      <c r="Q112" s="16"/>
      <c r="R112" s="16"/>
      <c r="S112" s="16"/>
      <c r="T112" s="16"/>
      <c r="U112" s="16"/>
      <c r="V112" s="16"/>
      <c r="W112" s="16"/>
      <c r="X112" s="16"/>
      <c r="Y112" s="16"/>
      <c r="Z112" s="16"/>
    </row>
    <row r="113" spans="1:26" ht="52.8">
      <c r="A113" s="16" t="s">
        <v>424</v>
      </c>
      <c r="B113" s="21" t="s">
        <v>462</v>
      </c>
      <c r="C113" s="18" t="s">
        <v>463</v>
      </c>
      <c r="D113" s="16" t="s">
        <v>464</v>
      </c>
      <c r="E113" s="16" t="s">
        <v>465</v>
      </c>
      <c r="F113" s="19" t="s">
        <v>466</v>
      </c>
      <c r="G113" s="16"/>
      <c r="H113" s="16"/>
      <c r="I113" s="16"/>
      <c r="J113" s="16"/>
      <c r="K113" s="16"/>
      <c r="L113" s="16"/>
      <c r="M113" s="16"/>
      <c r="N113" s="16"/>
      <c r="O113" s="16"/>
      <c r="P113" s="16"/>
      <c r="Q113" s="16"/>
      <c r="R113" s="16"/>
      <c r="S113" s="16"/>
      <c r="T113" s="16"/>
      <c r="U113" s="16"/>
      <c r="V113" s="16"/>
      <c r="W113" s="16"/>
      <c r="X113" s="16"/>
      <c r="Y113" s="16"/>
      <c r="Z113" s="16"/>
    </row>
    <row r="114" spans="1:26" ht="303.60000000000002">
      <c r="A114" s="16" t="s">
        <v>424</v>
      </c>
      <c r="B114" s="20" t="s">
        <v>467</v>
      </c>
      <c r="C114" s="18" t="s">
        <v>468</v>
      </c>
      <c r="D114" s="16" t="s">
        <v>469</v>
      </c>
      <c r="E114" s="16" t="s">
        <v>470</v>
      </c>
      <c r="F114" s="19" t="s">
        <v>471</v>
      </c>
      <c r="G114" s="16"/>
      <c r="H114" s="16"/>
      <c r="I114" s="16"/>
      <c r="J114" s="16"/>
      <c r="K114" s="16"/>
      <c r="L114" s="16"/>
      <c r="M114" s="16"/>
      <c r="N114" s="16"/>
      <c r="O114" s="16"/>
      <c r="P114" s="16"/>
      <c r="Q114" s="16"/>
      <c r="R114" s="16"/>
      <c r="S114" s="16"/>
      <c r="T114" s="16"/>
      <c r="U114" s="16"/>
      <c r="V114" s="16"/>
      <c r="W114" s="16"/>
      <c r="X114" s="16"/>
      <c r="Y114" s="16"/>
      <c r="Z114" s="16"/>
    </row>
    <row r="115" spans="1:26" ht="26.4">
      <c r="A115" s="16" t="s">
        <v>424</v>
      </c>
      <c r="B115" s="20" t="s">
        <v>472</v>
      </c>
      <c r="C115" s="18" t="s">
        <v>473</v>
      </c>
      <c r="D115" s="16" t="s">
        <v>474</v>
      </c>
      <c r="E115" s="16" t="s">
        <v>475</v>
      </c>
      <c r="F115" s="19" t="s">
        <v>476</v>
      </c>
      <c r="G115" s="16"/>
      <c r="H115" s="16"/>
      <c r="I115" s="16"/>
      <c r="J115" s="16"/>
      <c r="K115" s="16"/>
      <c r="L115" s="16"/>
      <c r="M115" s="16"/>
      <c r="N115" s="16"/>
      <c r="O115" s="16"/>
      <c r="P115" s="16"/>
      <c r="Q115" s="16"/>
      <c r="R115" s="16"/>
      <c r="S115" s="16"/>
      <c r="T115" s="16"/>
      <c r="U115" s="16"/>
      <c r="V115" s="16"/>
      <c r="W115" s="16"/>
      <c r="X115" s="16"/>
      <c r="Y115" s="16"/>
      <c r="Z115" s="16"/>
    </row>
    <row r="116" spans="1:26" ht="118.8">
      <c r="A116" s="16" t="s">
        <v>424</v>
      </c>
      <c r="B116" s="20" t="s">
        <v>477</v>
      </c>
      <c r="C116" s="18" t="s">
        <v>478</v>
      </c>
      <c r="D116" s="16" t="s">
        <v>479</v>
      </c>
      <c r="E116" s="16" t="s">
        <v>480</v>
      </c>
      <c r="F116" s="33" t="s">
        <v>481</v>
      </c>
      <c r="G116" s="16"/>
      <c r="H116" s="16"/>
      <c r="I116" s="16"/>
      <c r="J116" s="16"/>
      <c r="K116" s="16"/>
      <c r="L116" s="16"/>
      <c r="M116" s="16"/>
      <c r="N116" s="16"/>
      <c r="O116" s="16"/>
      <c r="P116" s="16"/>
      <c r="Q116" s="16"/>
      <c r="R116" s="16"/>
      <c r="S116" s="16"/>
      <c r="T116" s="16"/>
      <c r="U116" s="16"/>
      <c r="V116" s="16"/>
      <c r="W116" s="16"/>
      <c r="X116" s="16"/>
      <c r="Y116" s="16"/>
      <c r="Z116" s="16"/>
    </row>
    <row r="117" spans="1:26" ht="26.4">
      <c r="A117" s="23" t="s">
        <v>482</v>
      </c>
      <c r="B117" s="23"/>
      <c r="C117" s="24" t="s">
        <v>483</v>
      </c>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52.8">
      <c r="A118" s="16" t="s">
        <v>482</v>
      </c>
      <c r="B118" s="17" t="s">
        <v>484</v>
      </c>
      <c r="C118" s="18" t="s">
        <v>485</v>
      </c>
      <c r="D118" s="16" t="s">
        <v>486</v>
      </c>
      <c r="E118" s="16" t="s">
        <v>487</v>
      </c>
      <c r="F118" s="16" t="s">
        <v>488</v>
      </c>
      <c r="G118" s="16"/>
      <c r="H118" s="16"/>
      <c r="I118" s="16"/>
      <c r="J118" s="16"/>
      <c r="K118" s="16"/>
      <c r="L118" s="16"/>
      <c r="M118" s="16"/>
      <c r="N118" s="16"/>
      <c r="O118" s="16"/>
      <c r="P118" s="16"/>
      <c r="Q118" s="16"/>
      <c r="R118" s="16"/>
      <c r="S118" s="16"/>
      <c r="T118" s="16"/>
      <c r="U118" s="16"/>
      <c r="V118" s="16"/>
      <c r="W118" s="16"/>
      <c r="X118" s="16"/>
      <c r="Y118" s="16"/>
      <c r="Z118" s="16"/>
    </row>
    <row r="119" spans="1:26" ht="39.6">
      <c r="A119" s="16" t="s">
        <v>482</v>
      </c>
      <c r="B119" s="17" t="s">
        <v>489</v>
      </c>
      <c r="C119" s="18" t="s">
        <v>490</v>
      </c>
      <c r="D119" s="16" t="s">
        <v>491</v>
      </c>
      <c r="E119" s="16" t="s">
        <v>492</v>
      </c>
      <c r="F119" s="16" t="s">
        <v>493</v>
      </c>
      <c r="G119" s="16"/>
      <c r="H119" s="16"/>
      <c r="I119" s="16"/>
      <c r="J119" s="16"/>
      <c r="K119" s="16"/>
      <c r="L119" s="16"/>
      <c r="M119" s="16"/>
      <c r="N119" s="16"/>
      <c r="O119" s="16"/>
      <c r="P119" s="16"/>
      <c r="Q119" s="16"/>
      <c r="R119" s="16"/>
      <c r="S119" s="16"/>
      <c r="T119" s="16"/>
      <c r="U119" s="16"/>
      <c r="V119" s="16"/>
      <c r="W119" s="16"/>
      <c r="X119" s="16"/>
      <c r="Y119" s="16"/>
      <c r="Z119" s="16"/>
    </row>
    <row r="120" spans="1:26" ht="39.6">
      <c r="A120" s="16" t="s">
        <v>482</v>
      </c>
      <c r="B120" s="20" t="s">
        <v>494</v>
      </c>
      <c r="C120" s="18" t="s">
        <v>495</v>
      </c>
      <c r="D120" s="16" t="s">
        <v>496</v>
      </c>
      <c r="E120" s="16" t="s">
        <v>497</v>
      </c>
      <c r="F120" s="16" t="s">
        <v>498</v>
      </c>
      <c r="G120" s="16"/>
      <c r="H120" s="16"/>
      <c r="I120" s="16"/>
      <c r="J120" s="16"/>
      <c r="K120" s="16"/>
      <c r="L120" s="16"/>
      <c r="M120" s="16"/>
      <c r="N120" s="16"/>
      <c r="O120" s="16"/>
      <c r="P120" s="16"/>
      <c r="Q120" s="16"/>
      <c r="R120" s="16"/>
      <c r="S120" s="16"/>
      <c r="T120" s="16"/>
      <c r="U120" s="16"/>
      <c r="V120" s="16"/>
      <c r="W120" s="16"/>
      <c r="X120" s="16"/>
      <c r="Y120" s="16"/>
      <c r="Z120" s="16"/>
    </row>
    <row r="121" spans="1:26" ht="39.6">
      <c r="A121" s="16" t="s">
        <v>482</v>
      </c>
      <c r="B121" s="20" t="s">
        <v>499</v>
      </c>
      <c r="C121" s="18" t="s">
        <v>500</v>
      </c>
      <c r="D121" s="16" t="s">
        <v>501</v>
      </c>
      <c r="E121" s="16" t="s">
        <v>502</v>
      </c>
      <c r="F121" s="16" t="s">
        <v>503</v>
      </c>
      <c r="G121" s="16"/>
      <c r="H121" s="16"/>
      <c r="I121" s="16"/>
      <c r="J121" s="16"/>
      <c r="K121" s="16"/>
      <c r="L121" s="16"/>
      <c r="M121" s="16"/>
      <c r="N121" s="16"/>
      <c r="O121" s="16"/>
      <c r="P121" s="16"/>
      <c r="Q121" s="16"/>
      <c r="R121" s="16"/>
      <c r="S121" s="16"/>
      <c r="T121" s="16"/>
      <c r="U121" s="16"/>
      <c r="V121" s="16"/>
      <c r="W121" s="16"/>
      <c r="X121" s="16"/>
      <c r="Y121" s="16"/>
      <c r="Z121" s="16"/>
    </row>
    <row r="122" spans="1:26" ht="66">
      <c r="A122" s="16" t="s">
        <v>482</v>
      </c>
      <c r="B122" s="20" t="s">
        <v>504</v>
      </c>
      <c r="C122" s="18" t="s">
        <v>505</v>
      </c>
      <c r="D122" s="16" t="s">
        <v>506</v>
      </c>
      <c r="E122" s="16" t="s">
        <v>507</v>
      </c>
      <c r="F122" s="16" t="s">
        <v>508</v>
      </c>
      <c r="G122" s="16"/>
      <c r="H122" s="16"/>
      <c r="I122" s="16"/>
      <c r="J122" s="16"/>
      <c r="K122" s="16"/>
      <c r="L122" s="16"/>
      <c r="M122" s="16"/>
      <c r="N122" s="16"/>
      <c r="O122" s="16"/>
      <c r="P122" s="16"/>
      <c r="Q122" s="16"/>
      <c r="R122" s="16"/>
      <c r="S122" s="16"/>
      <c r="T122" s="16"/>
      <c r="U122" s="16"/>
      <c r="V122" s="16"/>
      <c r="W122" s="16"/>
      <c r="X122" s="16"/>
      <c r="Y122" s="16"/>
      <c r="Z122" s="16"/>
    </row>
    <row r="123" spans="1:26" ht="39.6">
      <c r="A123" s="16" t="s">
        <v>482</v>
      </c>
      <c r="B123" s="17" t="s">
        <v>509</v>
      </c>
      <c r="C123" s="18" t="s">
        <v>510</v>
      </c>
      <c r="D123" s="16" t="s">
        <v>511</v>
      </c>
      <c r="E123" s="16" t="s">
        <v>512</v>
      </c>
      <c r="F123" s="16" t="s">
        <v>513</v>
      </c>
      <c r="G123" s="16"/>
      <c r="H123" s="16"/>
      <c r="I123" s="16"/>
      <c r="J123" s="16"/>
      <c r="K123" s="16"/>
      <c r="L123" s="16"/>
      <c r="M123" s="16"/>
      <c r="N123" s="16"/>
      <c r="O123" s="16"/>
      <c r="P123" s="16"/>
      <c r="Q123" s="16"/>
      <c r="R123" s="16"/>
      <c r="S123" s="16"/>
      <c r="T123" s="16"/>
      <c r="U123" s="16"/>
      <c r="V123" s="16"/>
      <c r="W123" s="16"/>
      <c r="X123" s="16"/>
      <c r="Y123" s="16"/>
      <c r="Z123" s="16"/>
    </row>
    <row r="124" spans="1:26" ht="39.6">
      <c r="A124" s="16" t="s">
        <v>482</v>
      </c>
      <c r="B124" s="17" t="s">
        <v>514</v>
      </c>
      <c r="C124" s="18" t="s">
        <v>515</v>
      </c>
      <c r="D124" s="16" t="s">
        <v>516</v>
      </c>
      <c r="E124" s="16" t="s">
        <v>517</v>
      </c>
      <c r="F124" s="16">
        <v>1.3</v>
      </c>
      <c r="G124" s="16"/>
      <c r="H124" s="16"/>
      <c r="I124" s="16"/>
      <c r="J124" s="16"/>
      <c r="K124" s="16"/>
      <c r="L124" s="16"/>
      <c r="M124" s="16"/>
      <c r="N124" s="16"/>
      <c r="O124" s="16"/>
      <c r="P124" s="16"/>
      <c r="Q124" s="16"/>
      <c r="R124" s="16"/>
      <c r="S124" s="16"/>
      <c r="T124" s="16"/>
      <c r="U124" s="16"/>
      <c r="V124" s="16"/>
      <c r="W124" s="16"/>
      <c r="X124" s="16"/>
      <c r="Y124" s="16"/>
      <c r="Z124" s="16"/>
    </row>
    <row r="125" spans="1:26" ht="52.8">
      <c r="A125" s="16" t="s">
        <v>482</v>
      </c>
      <c r="B125" s="20" t="s">
        <v>518</v>
      </c>
      <c r="C125" s="18" t="s">
        <v>519</v>
      </c>
      <c r="D125" s="16" t="s">
        <v>520</v>
      </c>
      <c r="E125" s="16" t="s">
        <v>521</v>
      </c>
      <c r="F125" s="34">
        <v>0.95</v>
      </c>
      <c r="G125" s="16"/>
      <c r="H125" s="16"/>
      <c r="I125" s="16"/>
      <c r="J125" s="16"/>
      <c r="K125" s="16"/>
      <c r="L125" s="16"/>
      <c r="M125" s="16"/>
      <c r="N125" s="16"/>
      <c r="O125" s="16"/>
      <c r="P125" s="16"/>
      <c r="Q125" s="16"/>
      <c r="R125" s="16"/>
      <c r="S125" s="16"/>
      <c r="T125" s="16"/>
      <c r="U125" s="16"/>
      <c r="V125" s="16"/>
      <c r="W125" s="16"/>
      <c r="X125" s="16"/>
      <c r="Y125" s="16"/>
      <c r="Z125" s="16"/>
    </row>
    <row r="126" spans="1:26" ht="39.6">
      <c r="A126" s="16" t="s">
        <v>482</v>
      </c>
      <c r="B126" s="20" t="s">
        <v>522</v>
      </c>
      <c r="C126" s="18" t="s">
        <v>523</v>
      </c>
      <c r="D126" s="16" t="s">
        <v>524</v>
      </c>
      <c r="E126" s="16" t="s">
        <v>525</v>
      </c>
      <c r="F126" s="16" t="s">
        <v>526</v>
      </c>
      <c r="G126" s="16"/>
      <c r="H126" s="16"/>
      <c r="I126" s="16"/>
      <c r="J126" s="16"/>
      <c r="K126" s="16"/>
      <c r="L126" s="16"/>
      <c r="M126" s="16"/>
      <c r="N126" s="16"/>
      <c r="O126" s="16"/>
      <c r="P126" s="16"/>
      <c r="Q126" s="16"/>
      <c r="R126" s="16"/>
      <c r="S126" s="16"/>
      <c r="T126" s="16"/>
      <c r="U126" s="16"/>
      <c r="V126" s="16"/>
      <c r="W126" s="16"/>
      <c r="X126" s="16"/>
      <c r="Y126" s="16"/>
      <c r="Z126" s="16"/>
    </row>
    <row r="127" spans="1:26" ht="26.4">
      <c r="A127" s="16" t="s">
        <v>482</v>
      </c>
      <c r="B127" s="20" t="s">
        <v>527</v>
      </c>
      <c r="C127" s="18" t="s">
        <v>528</v>
      </c>
      <c r="D127" s="16" t="s">
        <v>529</v>
      </c>
      <c r="E127" s="16" t="s">
        <v>530</v>
      </c>
      <c r="F127" s="16" t="s">
        <v>531</v>
      </c>
      <c r="G127" s="16"/>
      <c r="H127" s="16"/>
      <c r="I127" s="16"/>
      <c r="J127" s="16"/>
      <c r="K127" s="16"/>
      <c r="L127" s="16"/>
      <c r="M127" s="16"/>
      <c r="N127" s="16"/>
      <c r="O127" s="16"/>
      <c r="P127" s="16"/>
      <c r="Q127" s="16"/>
      <c r="R127" s="16"/>
      <c r="S127" s="16"/>
      <c r="T127" s="16"/>
      <c r="U127" s="16"/>
      <c r="V127" s="16"/>
      <c r="W127" s="16"/>
      <c r="X127" s="16"/>
      <c r="Y127" s="16"/>
      <c r="Z127" s="16"/>
    </row>
    <row r="128" spans="1:26" ht="39.6">
      <c r="A128" s="16" t="s">
        <v>482</v>
      </c>
      <c r="B128" s="21" t="s">
        <v>532</v>
      </c>
      <c r="C128" s="18" t="s">
        <v>533</v>
      </c>
      <c r="D128" s="16" t="s">
        <v>534</v>
      </c>
      <c r="E128" s="16" t="s">
        <v>535</v>
      </c>
      <c r="F128" s="16" t="s">
        <v>536</v>
      </c>
      <c r="G128" s="16"/>
      <c r="H128" s="16"/>
      <c r="I128" s="16"/>
      <c r="J128" s="16"/>
      <c r="K128" s="16"/>
      <c r="L128" s="16"/>
      <c r="M128" s="16"/>
      <c r="N128" s="16"/>
      <c r="O128" s="16"/>
      <c r="P128" s="16"/>
      <c r="Q128" s="16"/>
      <c r="R128" s="16"/>
      <c r="S128" s="16"/>
      <c r="T128" s="16"/>
      <c r="U128" s="16"/>
      <c r="V128" s="16"/>
      <c r="W128" s="16"/>
      <c r="X128" s="16"/>
      <c r="Y128" s="16"/>
      <c r="Z128" s="16"/>
    </row>
    <row r="129" spans="1:26" ht="39.6">
      <c r="A129" s="16" t="s">
        <v>482</v>
      </c>
      <c r="B129" s="21" t="s">
        <v>537</v>
      </c>
      <c r="C129" s="18" t="s">
        <v>538</v>
      </c>
      <c r="D129" s="16" t="s">
        <v>539</v>
      </c>
      <c r="E129" s="16" t="s">
        <v>540</v>
      </c>
      <c r="F129" s="16" t="s">
        <v>541</v>
      </c>
      <c r="G129" s="16"/>
      <c r="H129" s="16"/>
      <c r="I129" s="16"/>
      <c r="J129" s="16"/>
      <c r="K129" s="16"/>
      <c r="L129" s="16"/>
      <c r="M129" s="16"/>
      <c r="N129" s="16"/>
      <c r="O129" s="16"/>
      <c r="P129" s="16"/>
      <c r="Q129" s="16"/>
      <c r="R129" s="16"/>
      <c r="S129" s="16"/>
      <c r="T129" s="16"/>
      <c r="U129" s="16"/>
      <c r="V129" s="16"/>
      <c r="W129" s="16"/>
      <c r="X129" s="16"/>
      <c r="Y129" s="16"/>
      <c r="Z129" s="16"/>
    </row>
    <row r="130" spans="1:26" ht="66">
      <c r="A130" s="16" t="s">
        <v>482</v>
      </c>
      <c r="B130" s="20" t="s">
        <v>542</v>
      </c>
      <c r="C130" s="18" t="s">
        <v>543</v>
      </c>
      <c r="D130" s="16" t="s">
        <v>544</v>
      </c>
      <c r="E130" s="16" t="s">
        <v>545</v>
      </c>
      <c r="F130" s="16" t="s">
        <v>546</v>
      </c>
      <c r="G130" s="16"/>
      <c r="H130" s="16"/>
      <c r="I130" s="16"/>
      <c r="J130" s="16"/>
      <c r="K130" s="16"/>
      <c r="L130" s="16"/>
      <c r="M130" s="16"/>
      <c r="N130" s="16"/>
      <c r="O130" s="16"/>
      <c r="P130" s="16"/>
      <c r="Q130" s="16"/>
      <c r="R130" s="16"/>
      <c r="S130" s="16"/>
      <c r="T130" s="16"/>
      <c r="U130" s="16"/>
      <c r="V130" s="16"/>
      <c r="W130" s="16"/>
      <c r="X130" s="16"/>
      <c r="Y130" s="16"/>
      <c r="Z130" s="16"/>
    </row>
    <row r="131" spans="1:26" ht="66">
      <c r="A131" s="16" t="s">
        <v>482</v>
      </c>
      <c r="B131" s="20" t="s">
        <v>547</v>
      </c>
      <c r="C131" s="18" t="s">
        <v>548</v>
      </c>
      <c r="D131" s="16" t="s">
        <v>549</v>
      </c>
      <c r="E131" s="16" t="s">
        <v>550</v>
      </c>
      <c r="F131" s="16" t="s">
        <v>551</v>
      </c>
      <c r="G131" s="16"/>
      <c r="H131" s="16"/>
      <c r="I131" s="16"/>
      <c r="J131" s="16"/>
      <c r="K131" s="16"/>
      <c r="L131" s="16"/>
      <c r="M131" s="16"/>
      <c r="N131" s="16"/>
      <c r="O131" s="16"/>
      <c r="P131" s="16"/>
      <c r="Q131" s="16"/>
      <c r="R131" s="16"/>
      <c r="S131" s="16"/>
      <c r="T131" s="16"/>
      <c r="U131" s="16"/>
      <c r="V131" s="16"/>
      <c r="W131" s="16"/>
      <c r="X131" s="16"/>
      <c r="Y131" s="16"/>
      <c r="Z131" s="16"/>
    </row>
    <row r="132" spans="1:26" ht="26.4">
      <c r="A132" s="16" t="s">
        <v>482</v>
      </c>
      <c r="B132" s="20" t="s">
        <v>552</v>
      </c>
      <c r="C132" s="18" t="s">
        <v>553</v>
      </c>
      <c r="D132" s="16" t="s">
        <v>554</v>
      </c>
      <c r="E132" s="16" t="s">
        <v>555</v>
      </c>
      <c r="F132" s="16" t="s">
        <v>556</v>
      </c>
      <c r="G132" s="16"/>
      <c r="H132" s="16"/>
      <c r="I132" s="16"/>
      <c r="J132" s="16"/>
      <c r="K132" s="16"/>
      <c r="L132" s="16"/>
      <c r="M132" s="16"/>
      <c r="N132" s="16"/>
      <c r="O132" s="16"/>
      <c r="P132" s="16"/>
      <c r="Q132" s="16"/>
      <c r="R132" s="16"/>
      <c r="S132" s="16"/>
      <c r="T132" s="16"/>
      <c r="U132" s="16"/>
      <c r="V132" s="16"/>
      <c r="W132" s="16"/>
      <c r="X132" s="16"/>
      <c r="Y132" s="16"/>
      <c r="Z132" s="16"/>
    </row>
    <row r="133" spans="1:26" ht="66">
      <c r="A133" s="16" t="s">
        <v>482</v>
      </c>
      <c r="B133" s="20" t="s">
        <v>557</v>
      </c>
      <c r="C133" s="18" t="s">
        <v>558</v>
      </c>
      <c r="D133" s="16" t="s">
        <v>559</v>
      </c>
      <c r="E133" s="16" t="s">
        <v>560</v>
      </c>
      <c r="F133" s="16" t="s">
        <v>561</v>
      </c>
      <c r="G133" s="16"/>
      <c r="H133" s="16"/>
      <c r="I133" s="16"/>
      <c r="J133" s="16"/>
      <c r="K133" s="16"/>
      <c r="L133" s="16"/>
      <c r="M133" s="16"/>
      <c r="N133" s="16"/>
      <c r="O133" s="16"/>
      <c r="P133" s="16"/>
      <c r="Q133" s="16"/>
      <c r="R133" s="16"/>
      <c r="S133" s="16"/>
      <c r="T133" s="16"/>
      <c r="U133" s="16"/>
      <c r="V133" s="16"/>
      <c r="W133" s="16"/>
      <c r="X133" s="16"/>
      <c r="Y133" s="16"/>
      <c r="Z133" s="16"/>
    </row>
    <row r="134" spans="1:26" ht="39.6">
      <c r="A134" s="16" t="s">
        <v>482</v>
      </c>
      <c r="B134" s="20" t="s">
        <v>562</v>
      </c>
      <c r="C134" s="18" t="s">
        <v>563</v>
      </c>
      <c r="D134" s="16" t="s">
        <v>564</v>
      </c>
      <c r="E134" s="16" t="s">
        <v>565</v>
      </c>
      <c r="F134" s="16">
        <v>387566</v>
      </c>
      <c r="G134" s="16"/>
      <c r="H134" s="16"/>
      <c r="I134" s="16"/>
      <c r="J134" s="16"/>
      <c r="K134" s="16"/>
      <c r="L134" s="16"/>
      <c r="M134" s="16"/>
      <c r="N134" s="16"/>
      <c r="O134" s="16"/>
      <c r="P134" s="16"/>
      <c r="Q134" s="16"/>
      <c r="R134" s="16"/>
      <c r="S134" s="16"/>
      <c r="T134" s="16"/>
      <c r="U134" s="16"/>
      <c r="V134" s="16"/>
      <c r="W134" s="16"/>
      <c r="X134" s="16"/>
      <c r="Y134" s="16"/>
      <c r="Z134" s="16"/>
    </row>
    <row r="135" spans="1:26" ht="39.6">
      <c r="A135" s="16" t="s">
        <v>482</v>
      </c>
      <c r="B135" s="20" t="s">
        <v>566</v>
      </c>
      <c r="C135" s="18" t="s">
        <v>567</v>
      </c>
      <c r="D135" s="16" t="s">
        <v>568</v>
      </c>
      <c r="E135" s="16" t="s">
        <v>565</v>
      </c>
      <c r="F135" s="16">
        <v>38677</v>
      </c>
      <c r="G135" s="16"/>
      <c r="H135" s="16"/>
      <c r="I135" s="16"/>
      <c r="J135" s="16"/>
      <c r="K135" s="16"/>
      <c r="L135" s="16"/>
      <c r="M135" s="16"/>
      <c r="N135" s="16"/>
      <c r="O135" s="16"/>
      <c r="P135" s="16"/>
      <c r="Q135" s="16"/>
      <c r="R135" s="16"/>
      <c r="S135" s="16"/>
      <c r="T135" s="16"/>
      <c r="U135" s="16"/>
      <c r="V135" s="16"/>
      <c r="W135" s="16"/>
      <c r="X135" s="16"/>
      <c r="Y135" s="16"/>
      <c r="Z135" s="16"/>
    </row>
    <row r="136" spans="1:26" ht="39.6">
      <c r="A136" s="16" t="s">
        <v>482</v>
      </c>
      <c r="B136" s="20" t="s">
        <v>569</v>
      </c>
      <c r="C136" s="18" t="s">
        <v>570</v>
      </c>
      <c r="D136" s="16" t="s">
        <v>571</v>
      </c>
      <c r="E136" s="16" t="s">
        <v>565</v>
      </c>
      <c r="F136" s="16">
        <v>300</v>
      </c>
      <c r="G136" s="16"/>
      <c r="H136" s="16"/>
      <c r="I136" s="16"/>
      <c r="J136" s="16"/>
      <c r="K136" s="16"/>
      <c r="L136" s="16"/>
      <c r="M136" s="16"/>
      <c r="N136" s="16"/>
      <c r="O136" s="16"/>
      <c r="P136" s="16"/>
      <c r="Q136" s="16"/>
      <c r="R136" s="16"/>
      <c r="S136" s="16"/>
      <c r="T136" s="16"/>
      <c r="U136" s="16"/>
      <c r="V136" s="16"/>
      <c r="W136" s="16"/>
      <c r="X136" s="16"/>
      <c r="Y136" s="16"/>
      <c r="Z136" s="16"/>
    </row>
    <row r="137" spans="1:26" ht="26.4">
      <c r="A137" s="16" t="s">
        <v>482</v>
      </c>
      <c r="B137" s="20" t="s">
        <v>572</v>
      </c>
      <c r="C137" s="18" t="s">
        <v>573</v>
      </c>
      <c r="D137" s="16" t="s">
        <v>574</v>
      </c>
      <c r="E137" s="16" t="s">
        <v>575</v>
      </c>
      <c r="F137" s="16" t="s">
        <v>576</v>
      </c>
      <c r="G137" s="16"/>
      <c r="H137" s="16"/>
      <c r="I137" s="16"/>
      <c r="J137" s="16"/>
      <c r="K137" s="16"/>
      <c r="L137" s="16"/>
      <c r="M137" s="16"/>
      <c r="N137" s="16"/>
      <c r="O137" s="16"/>
      <c r="P137" s="16"/>
      <c r="Q137" s="16"/>
      <c r="R137" s="16"/>
      <c r="S137" s="16"/>
      <c r="T137" s="16"/>
      <c r="U137" s="16"/>
      <c r="V137" s="16"/>
      <c r="W137" s="16"/>
      <c r="X137" s="16"/>
      <c r="Y137" s="16"/>
      <c r="Z137" s="16"/>
    </row>
    <row r="138" spans="1:26" ht="118.8">
      <c r="A138" s="16" t="s">
        <v>482</v>
      </c>
      <c r="B138" s="17" t="s">
        <v>577</v>
      </c>
      <c r="C138" s="18" t="s">
        <v>578</v>
      </c>
      <c r="D138" s="16" t="s">
        <v>579</v>
      </c>
      <c r="E138" s="16" t="s">
        <v>580</v>
      </c>
      <c r="F138" s="35" t="s">
        <v>581</v>
      </c>
      <c r="G138" s="16"/>
      <c r="H138" s="16"/>
      <c r="I138" s="16"/>
      <c r="J138" s="16"/>
      <c r="K138" s="16"/>
      <c r="L138" s="16"/>
      <c r="M138" s="16"/>
      <c r="N138" s="16"/>
      <c r="O138" s="16"/>
      <c r="P138" s="16"/>
      <c r="Q138" s="16"/>
      <c r="R138" s="16"/>
      <c r="S138" s="16"/>
      <c r="T138" s="16"/>
      <c r="U138" s="16"/>
      <c r="V138" s="16"/>
      <c r="W138" s="16"/>
      <c r="X138" s="16"/>
      <c r="Y138" s="16"/>
      <c r="Z138" s="16"/>
    </row>
    <row r="139" spans="1:26" ht="26.4">
      <c r="A139" s="23" t="s">
        <v>582</v>
      </c>
      <c r="B139" s="23"/>
      <c r="C139" s="24" t="s">
        <v>583</v>
      </c>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26.4">
      <c r="A140" s="16" t="s">
        <v>582</v>
      </c>
      <c r="B140" s="20" t="s">
        <v>584</v>
      </c>
      <c r="C140" s="18" t="s">
        <v>585</v>
      </c>
      <c r="D140" s="16" t="s">
        <v>586</v>
      </c>
      <c r="E140" s="16" t="s">
        <v>587</v>
      </c>
      <c r="F140" s="16" t="s">
        <v>588</v>
      </c>
      <c r="G140" s="16"/>
      <c r="H140" s="16"/>
      <c r="I140" s="16"/>
      <c r="J140" s="16"/>
      <c r="K140" s="16"/>
      <c r="L140" s="16"/>
      <c r="M140" s="16"/>
      <c r="N140" s="16"/>
      <c r="O140" s="16"/>
      <c r="P140" s="16"/>
      <c r="Q140" s="16"/>
      <c r="R140" s="16"/>
      <c r="S140" s="16"/>
      <c r="T140" s="16"/>
      <c r="U140" s="16"/>
      <c r="V140" s="16"/>
      <c r="W140" s="16"/>
      <c r="X140" s="16"/>
      <c r="Y140" s="16"/>
      <c r="Z140" s="16"/>
    </row>
    <row r="141" spans="1:26" ht="39.6">
      <c r="A141" s="16" t="s">
        <v>582</v>
      </c>
      <c r="B141" s="20" t="s">
        <v>589</v>
      </c>
      <c r="C141" s="18" t="s">
        <v>590</v>
      </c>
      <c r="D141" s="16" t="s">
        <v>591</v>
      </c>
      <c r="E141" s="16" t="s">
        <v>592</v>
      </c>
      <c r="F141" s="16" t="s">
        <v>593</v>
      </c>
      <c r="G141" s="16"/>
      <c r="H141" s="16"/>
      <c r="I141" s="16"/>
      <c r="J141" s="16"/>
      <c r="K141" s="16"/>
      <c r="L141" s="16"/>
      <c r="M141" s="16"/>
      <c r="N141" s="16"/>
      <c r="O141" s="16"/>
      <c r="P141" s="16"/>
      <c r="Q141" s="16"/>
      <c r="R141" s="16"/>
      <c r="S141" s="16"/>
      <c r="T141" s="16"/>
      <c r="U141" s="16"/>
      <c r="V141" s="16"/>
      <c r="W141" s="16"/>
      <c r="X141" s="16"/>
      <c r="Y141" s="16"/>
      <c r="Z141" s="16"/>
    </row>
    <row r="142" spans="1:26" ht="39.6">
      <c r="A142" s="16" t="s">
        <v>582</v>
      </c>
      <c r="B142" s="20" t="s">
        <v>594</v>
      </c>
      <c r="C142" s="18" t="s">
        <v>595</v>
      </c>
      <c r="D142" s="16" t="s">
        <v>596</v>
      </c>
      <c r="E142" s="16" t="s">
        <v>597</v>
      </c>
      <c r="F142" s="16" t="s">
        <v>598</v>
      </c>
      <c r="G142" s="16"/>
      <c r="H142" s="16"/>
      <c r="I142" s="16"/>
      <c r="J142" s="16"/>
      <c r="K142" s="16"/>
      <c r="L142" s="16"/>
      <c r="M142" s="16"/>
      <c r="N142" s="16"/>
      <c r="O142" s="16"/>
      <c r="P142" s="16"/>
      <c r="Q142" s="16"/>
      <c r="R142" s="16"/>
      <c r="S142" s="16"/>
      <c r="T142" s="16"/>
      <c r="U142" s="16"/>
      <c r="V142" s="16"/>
      <c r="W142" s="16"/>
      <c r="X142" s="16"/>
      <c r="Y142" s="16"/>
      <c r="Z142" s="16"/>
    </row>
    <row r="143" spans="1:26" ht="145.19999999999999">
      <c r="A143" s="16" t="s">
        <v>582</v>
      </c>
      <c r="B143" s="20" t="s">
        <v>599</v>
      </c>
      <c r="C143" s="18" t="s">
        <v>600</v>
      </c>
      <c r="D143" s="16" t="s">
        <v>601</v>
      </c>
      <c r="E143" s="16" t="s">
        <v>602</v>
      </c>
      <c r="F143" s="16" t="str">
        <f ca="1">IFERROR(__xludf.DUMMYFUNCTION("IMPORTRANGE(""https://docs.google.com/spreadsheets/d/1NstVkNyMv132LYxaKGuXqEBScLi0RERHb0zkcgSuNZQ"", ""Vocabulary Lists!BW3"")"),"Variant of Concern (VOC) [GENEPIO:0100083]")</f>
        <v>Variant of Concern (VOC) [GENEPIO:0100083]</v>
      </c>
      <c r="G143" s="16"/>
      <c r="H143" s="16"/>
      <c r="I143" s="16"/>
      <c r="J143" s="16"/>
      <c r="K143" s="16"/>
      <c r="L143" s="16"/>
      <c r="M143" s="16"/>
      <c r="N143" s="16"/>
      <c r="O143" s="16"/>
      <c r="P143" s="16"/>
      <c r="Q143" s="16"/>
      <c r="R143" s="16"/>
      <c r="S143" s="16"/>
      <c r="T143" s="16"/>
      <c r="U143" s="16"/>
      <c r="V143" s="16"/>
      <c r="W143" s="16"/>
      <c r="X143" s="16"/>
      <c r="Y143" s="16"/>
      <c r="Z143" s="16"/>
    </row>
    <row r="144" spans="1:26" ht="39.6">
      <c r="A144" s="16" t="s">
        <v>582</v>
      </c>
      <c r="B144" s="20" t="s">
        <v>603</v>
      </c>
      <c r="C144" s="18" t="s">
        <v>604</v>
      </c>
      <c r="D144" s="16" t="s">
        <v>605</v>
      </c>
      <c r="E144" s="16" t="s">
        <v>606</v>
      </c>
      <c r="F144" s="16" t="s">
        <v>607</v>
      </c>
      <c r="G144" s="16"/>
      <c r="H144" s="16"/>
      <c r="I144" s="16"/>
      <c r="J144" s="16"/>
      <c r="K144" s="16"/>
      <c r="L144" s="16"/>
      <c r="M144" s="16"/>
      <c r="N144" s="16"/>
      <c r="O144" s="16"/>
      <c r="P144" s="16"/>
      <c r="Q144" s="16"/>
      <c r="R144" s="16"/>
      <c r="S144" s="16"/>
      <c r="T144" s="16"/>
      <c r="U144" s="16"/>
      <c r="V144" s="16"/>
      <c r="W144" s="16"/>
      <c r="X144" s="16"/>
      <c r="Y144" s="16"/>
      <c r="Z144" s="16"/>
    </row>
    <row r="145" spans="1:26" ht="171.6">
      <c r="A145" s="16" t="s">
        <v>582</v>
      </c>
      <c r="B145" s="20" t="s">
        <v>608</v>
      </c>
      <c r="C145" s="18" t="s">
        <v>609</v>
      </c>
      <c r="D145" s="16" t="s">
        <v>610</v>
      </c>
      <c r="E145" s="16" t="s">
        <v>611</v>
      </c>
      <c r="F145" s="16" t="s">
        <v>612</v>
      </c>
      <c r="G145" s="16"/>
      <c r="H145" s="16"/>
      <c r="I145" s="16"/>
      <c r="J145" s="16"/>
      <c r="K145" s="16"/>
      <c r="L145" s="16"/>
      <c r="M145" s="16"/>
      <c r="N145" s="16"/>
      <c r="O145" s="16"/>
      <c r="P145" s="16"/>
      <c r="Q145" s="16"/>
      <c r="R145" s="16"/>
      <c r="S145" s="16"/>
      <c r="T145" s="16"/>
      <c r="U145" s="16"/>
      <c r="V145" s="16"/>
      <c r="W145" s="16"/>
      <c r="X145" s="16"/>
      <c r="Y145" s="16"/>
      <c r="Z145" s="16"/>
    </row>
    <row r="146" spans="1:26" ht="26.4">
      <c r="A146" s="23" t="s">
        <v>613</v>
      </c>
      <c r="B146" s="23"/>
      <c r="C146" s="24" t="s">
        <v>614</v>
      </c>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18.8">
      <c r="A147" s="16" t="s">
        <v>613</v>
      </c>
      <c r="B147" s="20" t="s">
        <v>615</v>
      </c>
      <c r="C147" s="18" t="s">
        <v>616</v>
      </c>
      <c r="D147" s="16" t="s">
        <v>617</v>
      </c>
      <c r="E147" s="16" t="s">
        <v>618</v>
      </c>
      <c r="F147" s="16" t="str">
        <f ca="1">IFERROR(__xludf.DUMMYFUNCTION("IMPORTRANGE(""https://docs.google.com/spreadsheets/d/1NstVkNyMv132LYxaKGuXqEBScLi0RERHb0zkcgSuNZQ"", ""Vocabulary Lists!BU2"")"),"E gene (orf4) [GENEPIO:0100151]")</f>
        <v>E gene (orf4) [GENEPIO:0100151]</v>
      </c>
      <c r="G147" s="16"/>
      <c r="H147" s="16"/>
      <c r="I147" s="16"/>
      <c r="J147" s="16"/>
      <c r="K147" s="16"/>
      <c r="L147" s="16"/>
      <c r="M147" s="16"/>
      <c r="N147" s="16"/>
      <c r="O147" s="16"/>
      <c r="P147" s="16"/>
      <c r="Q147" s="16"/>
      <c r="R147" s="16"/>
      <c r="S147" s="16"/>
      <c r="T147" s="16"/>
      <c r="U147" s="16"/>
      <c r="V147" s="16"/>
      <c r="W147" s="16"/>
      <c r="X147" s="16"/>
      <c r="Y147" s="16"/>
      <c r="Z147" s="16"/>
    </row>
    <row r="148" spans="1:26" ht="79.2">
      <c r="A148" s="16" t="s">
        <v>613</v>
      </c>
      <c r="B148" s="20" t="s">
        <v>619</v>
      </c>
      <c r="C148" s="18" t="s">
        <v>620</v>
      </c>
      <c r="D148" s="16" t="s">
        <v>621</v>
      </c>
      <c r="E148" s="16" t="s">
        <v>622</v>
      </c>
      <c r="F148" s="16" t="s">
        <v>623</v>
      </c>
      <c r="G148" s="16"/>
      <c r="H148" s="16"/>
      <c r="I148" s="16"/>
      <c r="J148" s="16"/>
      <c r="K148" s="16"/>
      <c r="L148" s="16"/>
      <c r="M148" s="16"/>
      <c r="N148" s="16"/>
      <c r="O148" s="16"/>
      <c r="P148" s="16"/>
      <c r="Q148" s="16"/>
      <c r="R148" s="16"/>
      <c r="S148" s="16"/>
      <c r="T148" s="16"/>
      <c r="U148" s="16"/>
      <c r="V148" s="16"/>
      <c r="W148" s="16"/>
      <c r="X148" s="16"/>
      <c r="Y148" s="16"/>
      <c r="Z148" s="16"/>
    </row>
    <row r="149" spans="1:26" ht="39.6">
      <c r="A149" s="16" t="s">
        <v>613</v>
      </c>
      <c r="B149" s="20" t="s">
        <v>624</v>
      </c>
      <c r="C149" s="18" t="s">
        <v>625</v>
      </c>
      <c r="D149" s="16" t="s">
        <v>626</v>
      </c>
      <c r="E149" s="16" t="s">
        <v>627</v>
      </c>
      <c r="F149" s="16">
        <v>21</v>
      </c>
      <c r="G149" s="16"/>
      <c r="H149" s="16"/>
      <c r="I149" s="16"/>
      <c r="J149" s="16"/>
      <c r="K149" s="16"/>
      <c r="L149" s="16"/>
      <c r="M149" s="16"/>
      <c r="N149" s="16"/>
      <c r="O149" s="16"/>
      <c r="P149" s="16"/>
      <c r="Q149" s="16"/>
      <c r="R149" s="16"/>
      <c r="S149" s="16"/>
      <c r="T149" s="16"/>
      <c r="U149" s="16"/>
      <c r="V149" s="16"/>
      <c r="W149" s="16"/>
      <c r="X149" s="16"/>
      <c r="Y149" s="16"/>
      <c r="Z149" s="16"/>
    </row>
    <row r="150" spans="1:26" ht="118.8">
      <c r="A150" s="16" t="s">
        <v>613</v>
      </c>
      <c r="B150" s="20" t="s">
        <v>628</v>
      </c>
      <c r="C150" s="18" t="s">
        <v>629</v>
      </c>
      <c r="D150" s="16" t="s">
        <v>617</v>
      </c>
      <c r="E150" s="16" t="s">
        <v>618</v>
      </c>
      <c r="F150" s="16" t="str">
        <f ca="1">IFERROR(__xludf.DUMMYFUNCTION("TRIM(IMPORTRANGE(""https://docs.google.com/spreadsheets/d/1NstVkNyMv132LYxaKGuXqEBScLi0RERHb0zkcgSuNZQ"", ""Vocabulary Lists!BU19""))"),"RdRp gene (nsp12) [GENEPIO:0100168]")</f>
        <v>RdRp gene (nsp12) [GENEPIO:0100168]</v>
      </c>
      <c r="G150" s="16"/>
      <c r="H150" s="16"/>
      <c r="I150" s="16"/>
      <c r="J150" s="16"/>
      <c r="K150" s="16"/>
      <c r="L150" s="16"/>
      <c r="M150" s="16"/>
      <c r="N150" s="16"/>
      <c r="O150" s="16"/>
      <c r="P150" s="16"/>
      <c r="Q150" s="16"/>
      <c r="R150" s="16"/>
      <c r="S150" s="16"/>
      <c r="T150" s="16"/>
      <c r="U150" s="16"/>
      <c r="V150" s="16"/>
      <c r="W150" s="16"/>
      <c r="X150" s="16"/>
      <c r="Y150" s="16"/>
      <c r="Z150" s="16"/>
    </row>
    <row r="151" spans="1:26" ht="79.2">
      <c r="A151" s="16" t="s">
        <v>613</v>
      </c>
      <c r="B151" s="20" t="s">
        <v>630</v>
      </c>
      <c r="C151" s="18" t="s">
        <v>631</v>
      </c>
      <c r="D151" s="16" t="s">
        <v>621</v>
      </c>
      <c r="E151" s="16" t="s">
        <v>632</v>
      </c>
      <c r="F151" s="16" t="s">
        <v>633</v>
      </c>
      <c r="G151" s="16"/>
      <c r="H151" s="16"/>
      <c r="I151" s="16"/>
      <c r="J151" s="16"/>
      <c r="K151" s="16"/>
      <c r="L151" s="16"/>
      <c r="M151" s="16"/>
      <c r="N151" s="16"/>
      <c r="O151" s="16"/>
      <c r="P151" s="16"/>
      <c r="Q151" s="16"/>
      <c r="R151" s="16"/>
      <c r="S151" s="16"/>
      <c r="T151" s="16"/>
      <c r="U151" s="16"/>
      <c r="V151" s="16"/>
      <c r="W151" s="16"/>
      <c r="X151" s="16"/>
      <c r="Y151" s="16"/>
      <c r="Z151" s="16"/>
    </row>
    <row r="152" spans="1:26" ht="39.6">
      <c r="A152" s="16" t="s">
        <v>613</v>
      </c>
      <c r="B152" s="20" t="s">
        <v>634</v>
      </c>
      <c r="C152" s="18" t="s">
        <v>635</v>
      </c>
      <c r="D152" s="16" t="s">
        <v>626</v>
      </c>
      <c r="E152" s="16" t="s">
        <v>636</v>
      </c>
      <c r="F152" s="16">
        <v>36</v>
      </c>
      <c r="G152" s="16"/>
      <c r="H152" s="16"/>
      <c r="I152" s="16"/>
      <c r="J152" s="16"/>
      <c r="K152" s="16"/>
      <c r="L152" s="16"/>
      <c r="M152" s="16"/>
      <c r="N152" s="16"/>
      <c r="O152" s="16"/>
      <c r="P152" s="16"/>
      <c r="Q152" s="16"/>
      <c r="R152" s="16"/>
      <c r="S152" s="16"/>
      <c r="T152" s="16"/>
      <c r="U152" s="16"/>
      <c r="V152" s="16"/>
      <c r="W152" s="16"/>
      <c r="X152" s="16"/>
      <c r="Y152" s="16"/>
      <c r="Z152" s="16"/>
    </row>
    <row r="153" spans="1:26" ht="105.6">
      <c r="A153" s="16" t="s">
        <v>613</v>
      </c>
      <c r="B153" s="20" t="s">
        <v>637</v>
      </c>
      <c r="C153" s="18" t="s">
        <v>638</v>
      </c>
      <c r="D153" s="16" t="s">
        <v>617</v>
      </c>
      <c r="E153" s="16" t="s">
        <v>639</v>
      </c>
      <c r="F153" s="16" t="s">
        <v>640</v>
      </c>
      <c r="G153" s="16"/>
      <c r="H153" s="16"/>
      <c r="I153" s="16"/>
      <c r="J153" s="16"/>
      <c r="K153" s="16"/>
      <c r="L153" s="16"/>
      <c r="M153" s="16"/>
      <c r="N153" s="16"/>
      <c r="O153" s="16"/>
      <c r="P153" s="16"/>
      <c r="Q153" s="16"/>
      <c r="R153" s="16"/>
      <c r="S153" s="16"/>
      <c r="T153" s="16"/>
      <c r="U153" s="16"/>
      <c r="V153" s="16"/>
      <c r="W153" s="16"/>
      <c r="X153" s="16"/>
      <c r="Y153" s="16"/>
      <c r="Z153" s="16"/>
    </row>
    <row r="154" spans="1:26" ht="79.2">
      <c r="A154" s="16" t="s">
        <v>613</v>
      </c>
      <c r="B154" s="20" t="s">
        <v>641</v>
      </c>
      <c r="C154" s="18" t="s">
        <v>642</v>
      </c>
      <c r="D154" s="16" t="s">
        <v>621</v>
      </c>
      <c r="E154" s="16" t="s">
        <v>632</v>
      </c>
      <c r="F154" s="16" t="s">
        <v>643</v>
      </c>
      <c r="G154" s="16"/>
      <c r="H154" s="16"/>
      <c r="I154" s="16"/>
      <c r="J154" s="16"/>
      <c r="K154" s="16"/>
      <c r="L154" s="16"/>
      <c r="M154" s="16"/>
      <c r="N154" s="16"/>
      <c r="O154" s="16"/>
      <c r="P154" s="16"/>
      <c r="Q154" s="16"/>
      <c r="R154" s="16"/>
      <c r="S154" s="16"/>
      <c r="T154" s="16"/>
      <c r="U154" s="16"/>
      <c r="V154" s="16"/>
      <c r="W154" s="16"/>
      <c r="X154" s="16"/>
      <c r="Y154" s="16"/>
      <c r="Z154" s="16"/>
    </row>
    <row r="155" spans="1:26" ht="39.6">
      <c r="A155" s="16" t="s">
        <v>613</v>
      </c>
      <c r="B155" s="20" t="s">
        <v>644</v>
      </c>
      <c r="C155" s="18" t="s">
        <v>645</v>
      </c>
      <c r="D155" s="16" t="s">
        <v>646</v>
      </c>
      <c r="E155" s="16" t="s">
        <v>647</v>
      </c>
      <c r="F155" s="16">
        <v>30</v>
      </c>
      <c r="G155" s="16"/>
      <c r="H155" s="16"/>
      <c r="I155" s="16"/>
      <c r="J155" s="16"/>
      <c r="K155" s="16"/>
      <c r="L155" s="16"/>
      <c r="M155" s="16"/>
      <c r="N155" s="16"/>
      <c r="O155" s="16"/>
      <c r="P155" s="16"/>
      <c r="Q155" s="16"/>
      <c r="R155" s="16"/>
      <c r="S155" s="16"/>
      <c r="T155" s="16"/>
      <c r="U155" s="16"/>
      <c r="V155" s="16"/>
      <c r="W155" s="16"/>
      <c r="X155" s="16"/>
      <c r="Y155" s="16"/>
      <c r="Z155" s="16"/>
    </row>
    <row r="156" spans="1:26" ht="26.4">
      <c r="A156" s="23" t="s">
        <v>648</v>
      </c>
      <c r="B156" s="23"/>
      <c r="C156" s="24" t="s">
        <v>649</v>
      </c>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52.8">
      <c r="A157" s="16" t="s">
        <v>648</v>
      </c>
      <c r="B157" s="21" t="s">
        <v>650</v>
      </c>
      <c r="C157" s="18" t="s">
        <v>651</v>
      </c>
      <c r="D157" s="16" t="s">
        <v>652</v>
      </c>
      <c r="E157" s="16" t="s">
        <v>653</v>
      </c>
      <c r="F157" s="16" t="s">
        <v>654</v>
      </c>
      <c r="G157" s="16"/>
      <c r="H157" s="16"/>
      <c r="I157" s="16"/>
      <c r="J157" s="16"/>
      <c r="K157" s="16"/>
      <c r="L157" s="16"/>
      <c r="M157" s="16"/>
      <c r="N157" s="16"/>
      <c r="O157" s="16"/>
      <c r="P157" s="16"/>
      <c r="Q157" s="16"/>
      <c r="R157" s="16"/>
      <c r="S157" s="16"/>
      <c r="T157" s="16"/>
      <c r="U157" s="16"/>
      <c r="V157" s="16"/>
      <c r="W157" s="16"/>
      <c r="X157" s="16"/>
      <c r="Y157" s="16"/>
      <c r="Z157" s="16"/>
    </row>
    <row r="158" spans="1:26" ht="13.2">
      <c r="B158" s="36"/>
    </row>
    <row r="159" spans="1:26" ht="13.2">
      <c r="B159" s="36"/>
    </row>
    <row r="160" spans="1:26" ht="13.2">
      <c r="B160" s="36"/>
    </row>
    <row r="161" spans="2:2" ht="13.2">
      <c r="B161" s="36"/>
    </row>
    <row r="162" spans="2:2" ht="13.2">
      <c r="B162" s="36"/>
    </row>
    <row r="163" spans="2:2" ht="13.2">
      <c r="B163" s="36"/>
    </row>
    <row r="164" spans="2:2" ht="13.2">
      <c r="B164" s="36"/>
    </row>
    <row r="165" spans="2:2" ht="13.2">
      <c r="B165" s="36"/>
    </row>
    <row r="166" spans="2:2" ht="13.2">
      <c r="B166" s="36"/>
    </row>
    <row r="167" spans="2:2" ht="13.2">
      <c r="B167" s="36"/>
    </row>
    <row r="168" spans="2:2" ht="13.2">
      <c r="B168" s="36"/>
    </row>
    <row r="169" spans="2:2" ht="13.2">
      <c r="B169" s="36"/>
    </row>
    <row r="170" spans="2:2" ht="13.2">
      <c r="B170" s="36"/>
    </row>
    <row r="171" spans="2:2" ht="13.2">
      <c r="B171" s="36"/>
    </row>
    <row r="172" spans="2:2" ht="13.2">
      <c r="B172" s="36"/>
    </row>
    <row r="173" spans="2:2" ht="13.2">
      <c r="B173" s="36"/>
    </row>
    <row r="174" spans="2:2" ht="13.2">
      <c r="B174" s="36"/>
    </row>
    <row r="175" spans="2:2" ht="13.2">
      <c r="B175" s="36"/>
    </row>
    <row r="176" spans="2:2" ht="13.2">
      <c r="B176" s="36"/>
    </row>
    <row r="177" spans="2:2" ht="13.2">
      <c r="B177" s="36"/>
    </row>
    <row r="178" spans="2:2" ht="13.2">
      <c r="B178" s="36"/>
    </row>
    <row r="179" spans="2:2" ht="13.2">
      <c r="B179" s="36"/>
    </row>
    <row r="180" spans="2:2" ht="13.2">
      <c r="B180" s="36"/>
    </row>
    <row r="181" spans="2:2" ht="13.2">
      <c r="B181" s="36"/>
    </row>
    <row r="182" spans="2:2" ht="13.2">
      <c r="B182" s="36"/>
    </row>
    <row r="183" spans="2:2" ht="13.2">
      <c r="B183" s="36"/>
    </row>
    <row r="184" spans="2:2" ht="13.2">
      <c r="B184" s="36"/>
    </row>
    <row r="185" spans="2:2" ht="13.2">
      <c r="B185" s="36"/>
    </row>
    <row r="186" spans="2:2" ht="13.2">
      <c r="B186" s="36"/>
    </row>
    <row r="187" spans="2:2" ht="13.2">
      <c r="B187" s="36"/>
    </row>
    <row r="188" spans="2:2" ht="13.2">
      <c r="B188" s="36"/>
    </row>
    <row r="189" spans="2:2" ht="13.2">
      <c r="B189" s="36"/>
    </row>
    <row r="190" spans="2:2" ht="13.2">
      <c r="B190" s="36"/>
    </row>
    <row r="191" spans="2:2" ht="13.2">
      <c r="B191" s="36"/>
    </row>
    <row r="192" spans="2:2" ht="13.2">
      <c r="B192" s="36"/>
    </row>
    <row r="193" spans="2:2" ht="13.2">
      <c r="B193" s="36"/>
    </row>
    <row r="194" spans="2:2" ht="13.2">
      <c r="B194" s="36"/>
    </row>
    <row r="195" spans="2:2" ht="13.2">
      <c r="B195" s="36"/>
    </row>
    <row r="196" spans="2:2" ht="13.2">
      <c r="B196" s="36"/>
    </row>
    <row r="197" spans="2:2" ht="13.2">
      <c r="B197" s="36"/>
    </row>
    <row r="198" spans="2:2" ht="13.2">
      <c r="B198" s="36"/>
    </row>
    <row r="199" spans="2:2" ht="13.2">
      <c r="B199" s="36"/>
    </row>
    <row r="200" spans="2:2" ht="13.2">
      <c r="B200" s="36"/>
    </row>
    <row r="201" spans="2:2" ht="13.2">
      <c r="B201" s="36"/>
    </row>
    <row r="202" spans="2:2" ht="13.2">
      <c r="B202" s="36"/>
    </row>
    <row r="203" spans="2:2" ht="13.2">
      <c r="B203" s="36"/>
    </row>
    <row r="204" spans="2:2" ht="13.2">
      <c r="B204" s="36"/>
    </row>
    <row r="205" spans="2:2" ht="13.2">
      <c r="B205" s="36"/>
    </row>
    <row r="206" spans="2:2" ht="13.2">
      <c r="B206" s="36"/>
    </row>
    <row r="207" spans="2:2" ht="13.2">
      <c r="B207" s="36"/>
    </row>
    <row r="208" spans="2:2" ht="13.2">
      <c r="B208" s="36"/>
    </row>
    <row r="209" spans="2:2" ht="13.2">
      <c r="B209" s="36"/>
    </row>
    <row r="210" spans="2:2" ht="13.2">
      <c r="B210" s="36"/>
    </row>
    <row r="211" spans="2:2" ht="13.2">
      <c r="B211" s="36"/>
    </row>
    <row r="212" spans="2:2" ht="13.2">
      <c r="B212" s="36"/>
    </row>
    <row r="213" spans="2:2" ht="13.2">
      <c r="B213" s="36"/>
    </row>
    <row r="214" spans="2:2" ht="13.2">
      <c r="B214" s="36"/>
    </row>
    <row r="215" spans="2:2" ht="13.2">
      <c r="B215" s="36"/>
    </row>
    <row r="216" spans="2:2" ht="13.2">
      <c r="B216" s="36"/>
    </row>
    <row r="217" spans="2:2" ht="13.2">
      <c r="B217" s="36"/>
    </row>
    <row r="218" spans="2:2" ht="13.2">
      <c r="B218" s="36"/>
    </row>
    <row r="219" spans="2:2" ht="13.2">
      <c r="B219" s="36"/>
    </row>
    <row r="220" spans="2:2" ht="13.2">
      <c r="B220" s="36"/>
    </row>
    <row r="221" spans="2:2" ht="13.2">
      <c r="B221" s="36"/>
    </row>
    <row r="222" spans="2:2" ht="13.2">
      <c r="B222" s="36"/>
    </row>
    <row r="223" spans="2:2" ht="13.2">
      <c r="B223" s="36"/>
    </row>
    <row r="224" spans="2:2" ht="13.2">
      <c r="B224" s="36"/>
    </row>
    <row r="225" spans="2:2" ht="13.2">
      <c r="B225" s="36"/>
    </row>
    <row r="226" spans="2:2" ht="13.2">
      <c r="B226" s="36"/>
    </row>
    <row r="227" spans="2:2" ht="13.2">
      <c r="B227" s="36"/>
    </row>
    <row r="228" spans="2:2" ht="13.2">
      <c r="B228" s="36"/>
    </row>
    <row r="229" spans="2:2" ht="13.2">
      <c r="B229" s="36"/>
    </row>
    <row r="230" spans="2:2" ht="13.2">
      <c r="B230" s="36"/>
    </row>
    <row r="231" spans="2:2" ht="13.2">
      <c r="B231" s="36"/>
    </row>
    <row r="232" spans="2:2" ht="13.2">
      <c r="B232" s="36"/>
    </row>
    <row r="233" spans="2:2" ht="13.2">
      <c r="B233" s="36"/>
    </row>
    <row r="234" spans="2:2" ht="13.2">
      <c r="B234" s="36"/>
    </row>
    <row r="235" spans="2:2" ht="13.2">
      <c r="B235" s="36"/>
    </row>
    <row r="236" spans="2:2" ht="13.2">
      <c r="B236" s="36"/>
    </row>
    <row r="237" spans="2:2" ht="13.2">
      <c r="B237" s="36"/>
    </row>
    <row r="238" spans="2:2" ht="13.2">
      <c r="B238" s="36"/>
    </row>
    <row r="239" spans="2:2" ht="13.2">
      <c r="B239" s="36"/>
    </row>
    <row r="240" spans="2:2" ht="13.2">
      <c r="B240" s="36"/>
    </row>
    <row r="241" spans="2:2" ht="13.2">
      <c r="B241" s="36"/>
    </row>
    <row r="242" spans="2:2" ht="13.2">
      <c r="B242" s="36"/>
    </row>
    <row r="243" spans="2:2" ht="13.2">
      <c r="B243" s="36"/>
    </row>
    <row r="244" spans="2:2" ht="13.2">
      <c r="B244" s="36"/>
    </row>
    <row r="245" spans="2:2" ht="13.2">
      <c r="B245" s="36"/>
    </row>
    <row r="246" spans="2:2" ht="13.2">
      <c r="B246" s="36"/>
    </row>
    <row r="247" spans="2:2" ht="13.2">
      <c r="B247" s="36"/>
    </row>
    <row r="248" spans="2:2" ht="13.2">
      <c r="B248" s="36"/>
    </row>
    <row r="249" spans="2:2" ht="13.2">
      <c r="B249" s="36"/>
    </row>
    <row r="250" spans="2:2" ht="13.2">
      <c r="B250" s="36"/>
    </row>
    <row r="251" spans="2:2" ht="13.2">
      <c r="B251" s="36"/>
    </row>
    <row r="252" spans="2:2" ht="13.2">
      <c r="B252" s="36"/>
    </row>
    <row r="253" spans="2:2" ht="13.2">
      <c r="B253" s="36"/>
    </row>
    <row r="254" spans="2:2" ht="13.2">
      <c r="B254" s="36"/>
    </row>
    <row r="255" spans="2:2" ht="13.2">
      <c r="B255" s="36"/>
    </row>
    <row r="256" spans="2:2" ht="13.2">
      <c r="B256" s="36"/>
    </row>
    <row r="257" spans="2:2" ht="13.2">
      <c r="B257" s="36"/>
    </row>
    <row r="258" spans="2:2" ht="13.2">
      <c r="B258" s="36"/>
    </row>
    <row r="259" spans="2:2" ht="13.2">
      <c r="B259" s="36"/>
    </row>
    <row r="260" spans="2:2" ht="13.2">
      <c r="B260" s="36"/>
    </row>
    <row r="261" spans="2:2" ht="13.2">
      <c r="B261" s="36"/>
    </row>
    <row r="262" spans="2:2" ht="13.2">
      <c r="B262" s="36"/>
    </row>
    <row r="263" spans="2:2" ht="13.2">
      <c r="B263" s="36"/>
    </row>
    <row r="264" spans="2:2" ht="13.2">
      <c r="B264" s="36"/>
    </row>
    <row r="265" spans="2:2" ht="13.2">
      <c r="B265" s="36"/>
    </row>
    <row r="266" spans="2:2" ht="13.2">
      <c r="B266" s="36"/>
    </row>
    <row r="267" spans="2:2" ht="13.2">
      <c r="B267" s="36"/>
    </row>
    <row r="268" spans="2:2" ht="13.2">
      <c r="B268" s="36"/>
    </row>
    <row r="269" spans="2:2" ht="13.2">
      <c r="B269" s="36"/>
    </row>
    <row r="270" spans="2:2" ht="13.2">
      <c r="B270" s="36"/>
    </row>
    <row r="271" spans="2:2" ht="13.2">
      <c r="B271" s="36"/>
    </row>
    <row r="272" spans="2:2" ht="13.2">
      <c r="B272" s="36"/>
    </row>
    <row r="273" spans="2:2" ht="13.2">
      <c r="B273" s="36"/>
    </row>
    <row r="274" spans="2:2" ht="13.2">
      <c r="B274" s="36"/>
    </row>
    <row r="275" spans="2:2" ht="13.2">
      <c r="B275" s="36"/>
    </row>
    <row r="276" spans="2:2" ht="13.2">
      <c r="B276" s="36"/>
    </row>
    <row r="277" spans="2:2" ht="13.2">
      <c r="B277" s="36"/>
    </row>
    <row r="278" spans="2:2" ht="13.2">
      <c r="B278" s="36"/>
    </row>
    <row r="279" spans="2:2" ht="13.2">
      <c r="B279" s="36"/>
    </row>
    <row r="280" spans="2:2" ht="13.2">
      <c r="B280" s="36"/>
    </row>
    <row r="281" spans="2:2" ht="13.2">
      <c r="B281" s="36"/>
    </row>
    <row r="282" spans="2:2" ht="13.2">
      <c r="B282" s="36"/>
    </row>
    <row r="283" spans="2:2" ht="13.2">
      <c r="B283" s="36"/>
    </row>
    <row r="284" spans="2:2" ht="13.2">
      <c r="B284" s="36"/>
    </row>
    <row r="285" spans="2:2" ht="13.2">
      <c r="B285" s="36"/>
    </row>
    <row r="286" spans="2:2" ht="13.2">
      <c r="B286" s="36"/>
    </row>
    <row r="287" spans="2:2" ht="13.2">
      <c r="B287" s="36"/>
    </row>
    <row r="288" spans="2:2" ht="13.2">
      <c r="B288" s="36"/>
    </row>
    <row r="289" spans="2:2" ht="13.2">
      <c r="B289" s="36"/>
    </row>
    <row r="290" spans="2:2" ht="13.2">
      <c r="B290" s="36"/>
    </row>
    <row r="291" spans="2:2" ht="13.2">
      <c r="B291" s="36"/>
    </row>
    <row r="292" spans="2:2" ht="13.2">
      <c r="B292" s="36"/>
    </row>
    <row r="293" spans="2:2" ht="13.2">
      <c r="B293" s="36"/>
    </row>
    <row r="294" spans="2:2" ht="13.2">
      <c r="B294" s="36"/>
    </row>
    <row r="295" spans="2:2" ht="13.2">
      <c r="B295" s="36"/>
    </row>
    <row r="296" spans="2:2" ht="13.2">
      <c r="B296" s="36"/>
    </row>
    <row r="297" spans="2:2" ht="13.2">
      <c r="B297" s="36"/>
    </row>
    <row r="298" spans="2:2" ht="13.2">
      <c r="B298" s="36"/>
    </row>
    <row r="299" spans="2:2" ht="13.2">
      <c r="B299" s="36"/>
    </row>
    <row r="300" spans="2:2" ht="13.2">
      <c r="B300" s="36"/>
    </row>
    <row r="301" spans="2:2" ht="13.2">
      <c r="B301" s="36"/>
    </row>
    <row r="302" spans="2:2" ht="13.2">
      <c r="B302" s="36"/>
    </row>
    <row r="303" spans="2:2" ht="13.2">
      <c r="B303" s="36"/>
    </row>
    <row r="304" spans="2:2" ht="13.2">
      <c r="B304" s="36"/>
    </row>
    <row r="305" spans="2:2" ht="13.2">
      <c r="B305" s="36"/>
    </row>
    <row r="306" spans="2:2" ht="13.2">
      <c r="B306" s="36"/>
    </row>
    <row r="307" spans="2:2" ht="13.2">
      <c r="B307" s="36"/>
    </row>
    <row r="308" spans="2:2" ht="13.2">
      <c r="B308" s="36"/>
    </row>
    <row r="309" spans="2:2" ht="13.2">
      <c r="B309" s="36"/>
    </row>
    <row r="310" spans="2:2" ht="13.2">
      <c r="B310" s="36"/>
    </row>
    <row r="311" spans="2:2" ht="13.2">
      <c r="B311" s="36"/>
    </row>
    <row r="312" spans="2:2" ht="13.2">
      <c r="B312" s="36"/>
    </row>
    <row r="313" spans="2:2" ht="13.2">
      <c r="B313" s="36"/>
    </row>
    <row r="314" spans="2:2" ht="13.2">
      <c r="B314" s="36"/>
    </row>
    <row r="315" spans="2:2" ht="13.2">
      <c r="B315" s="36"/>
    </row>
    <row r="316" spans="2:2" ht="13.2">
      <c r="B316" s="36"/>
    </row>
    <row r="317" spans="2:2" ht="13.2">
      <c r="B317" s="36"/>
    </row>
    <row r="318" spans="2:2" ht="13.2">
      <c r="B318" s="36"/>
    </row>
    <row r="319" spans="2:2" ht="13.2">
      <c r="B319" s="36"/>
    </row>
    <row r="320" spans="2:2" ht="13.2">
      <c r="B320" s="36"/>
    </row>
    <row r="321" spans="2:2" ht="13.2">
      <c r="B321" s="36"/>
    </row>
    <row r="322" spans="2:2" ht="13.2">
      <c r="B322" s="36"/>
    </row>
    <row r="323" spans="2:2" ht="13.2">
      <c r="B323" s="36"/>
    </row>
    <row r="324" spans="2:2" ht="13.2">
      <c r="B324" s="36"/>
    </row>
    <row r="325" spans="2:2" ht="13.2">
      <c r="B325" s="36"/>
    </row>
    <row r="326" spans="2:2" ht="13.2">
      <c r="B326" s="36"/>
    </row>
    <row r="327" spans="2:2" ht="13.2">
      <c r="B327" s="36"/>
    </row>
    <row r="328" spans="2:2" ht="13.2">
      <c r="B328" s="36"/>
    </row>
    <row r="329" spans="2:2" ht="13.2">
      <c r="B329" s="36"/>
    </row>
    <row r="330" spans="2:2" ht="13.2">
      <c r="B330" s="36"/>
    </row>
    <row r="331" spans="2:2" ht="13.2">
      <c r="B331" s="36"/>
    </row>
    <row r="332" spans="2:2" ht="13.2">
      <c r="B332" s="36"/>
    </row>
    <row r="333" spans="2:2" ht="13.2">
      <c r="B333" s="36"/>
    </row>
    <row r="334" spans="2:2" ht="13.2">
      <c r="B334" s="36"/>
    </row>
    <row r="335" spans="2:2" ht="13.2">
      <c r="B335" s="36"/>
    </row>
    <row r="336" spans="2:2" ht="13.2">
      <c r="B336" s="36"/>
    </row>
    <row r="337" spans="2:2" ht="13.2">
      <c r="B337" s="36"/>
    </row>
    <row r="338" spans="2:2" ht="13.2">
      <c r="B338" s="36"/>
    </row>
    <row r="339" spans="2:2" ht="13.2">
      <c r="B339" s="36"/>
    </row>
    <row r="340" spans="2:2" ht="13.2">
      <c r="B340" s="36"/>
    </row>
    <row r="341" spans="2:2" ht="13.2">
      <c r="B341" s="36"/>
    </row>
    <row r="342" spans="2:2" ht="13.2">
      <c r="B342" s="36"/>
    </row>
    <row r="343" spans="2:2" ht="13.2">
      <c r="B343" s="36"/>
    </row>
    <row r="344" spans="2:2" ht="13.2">
      <c r="B344" s="36"/>
    </row>
    <row r="345" spans="2:2" ht="13.2">
      <c r="B345" s="36"/>
    </row>
    <row r="346" spans="2:2" ht="13.2">
      <c r="B346" s="36"/>
    </row>
    <row r="347" spans="2:2" ht="13.2">
      <c r="B347" s="36"/>
    </row>
    <row r="348" spans="2:2" ht="13.2">
      <c r="B348" s="36"/>
    </row>
    <row r="349" spans="2:2" ht="13.2">
      <c r="B349" s="36"/>
    </row>
    <row r="350" spans="2:2" ht="13.2">
      <c r="B350" s="36"/>
    </row>
    <row r="351" spans="2:2" ht="13.2">
      <c r="B351" s="36"/>
    </row>
    <row r="352" spans="2:2" ht="13.2">
      <c r="B352" s="36"/>
    </row>
    <row r="353" spans="2:2" ht="13.2">
      <c r="B353" s="36"/>
    </row>
    <row r="354" spans="2:2" ht="13.2">
      <c r="B354" s="36"/>
    </row>
    <row r="355" spans="2:2" ht="13.2">
      <c r="B355" s="36"/>
    </row>
    <row r="356" spans="2:2" ht="13.2">
      <c r="B356" s="36"/>
    </row>
    <row r="357" spans="2:2" ht="13.2">
      <c r="B357" s="36"/>
    </row>
    <row r="358" spans="2:2" ht="13.2">
      <c r="B358" s="36"/>
    </row>
    <row r="359" spans="2:2" ht="13.2">
      <c r="B359" s="36"/>
    </row>
    <row r="360" spans="2:2" ht="13.2">
      <c r="B360" s="36"/>
    </row>
    <row r="361" spans="2:2" ht="13.2">
      <c r="B361" s="36"/>
    </row>
    <row r="362" spans="2:2" ht="13.2">
      <c r="B362" s="36"/>
    </row>
    <row r="363" spans="2:2" ht="13.2">
      <c r="B363" s="36"/>
    </row>
    <row r="364" spans="2:2" ht="13.2">
      <c r="B364" s="36"/>
    </row>
    <row r="365" spans="2:2" ht="13.2">
      <c r="B365" s="36"/>
    </row>
    <row r="366" spans="2:2" ht="13.2">
      <c r="B366" s="36"/>
    </row>
    <row r="367" spans="2:2" ht="13.2">
      <c r="B367" s="36"/>
    </row>
    <row r="368" spans="2:2" ht="13.2">
      <c r="B368" s="36"/>
    </row>
    <row r="369" spans="2:2" ht="13.2">
      <c r="B369" s="36"/>
    </row>
    <row r="370" spans="2:2" ht="13.2">
      <c r="B370" s="36"/>
    </row>
    <row r="371" spans="2:2" ht="13.2">
      <c r="B371" s="36"/>
    </row>
    <row r="372" spans="2:2" ht="13.2">
      <c r="B372" s="36"/>
    </row>
    <row r="373" spans="2:2" ht="13.2">
      <c r="B373" s="36"/>
    </row>
    <row r="374" spans="2:2" ht="13.2">
      <c r="B374" s="36"/>
    </row>
    <row r="375" spans="2:2" ht="13.2">
      <c r="B375" s="36"/>
    </row>
    <row r="376" spans="2:2" ht="13.2">
      <c r="B376" s="36"/>
    </row>
    <row r="377" spans="2:2" ht="13.2">
      <c r="B377" s="36"/>
    </row>
    <row r="378" spans="2:2" ht="13.2">
      <c r="B378" s="36"/>
    </row>
    <row r="379" spans="2:2" ht="13.2">
      <c r="B379" s="36"/>
    </row>
    <row r="380" spans="2:2" ht="13.2">
      <c r="B380" s="36"/>
    </row>
    <row r="381" spans="2:2" ht="13.2">
      <c r="B381" s="36"/>
    </row>
    <row r="382" spans="2:2" ht="13.2">
      <c r="B382" s="36"/>
    </row>
    <row r="383" spans="2:2" ht="13.2">
      <c r="B383" s="36"/>
    </row>
    <row r="384" spans="2:2" ht="13.2">
      <c r="B384" s="36"/>
    </row>
    <row r="385" spans="2:2" ht="13.2">
      <c r="B385" s="36"/>
    </row>
    <row r="386" spans="2:2" ht="13.2">
      <c r="B386" s="36"/>
    </row>
    <row r="387" spans="2:2" ht="13.2">
      <c r="B387" s="36"/>
    </row>
    <row r="388" spans="2:2" ht="13.2">
      <c r="B388" s="36"/>
    </row>
    <row r="389" spans="2:2" ht="13.2">
      <c r="B389" s="36"/>
    </row>
    <row r="390" spans="2:2" ht="13.2">
      <c r="B390" s="36"/>
    </row>
    <row r="391" spans="2:2" ht="13.2">
      <c r="B391" s="36"/>
    </row>
    <row r="392" spans="2:2" ht="13.2">
      <c r="B392" s="36"/>
    </row>
    <row r="393" spans="2:2" ht="13.2">
      <c r="B393" s="36"/>
    </row>
    <row r="394" spans="2:2" ht="13.2">
      <c r="B394" s="36"/>
    </row>
    <row r="395" spans="2:2" ht="13.2">
      <c r="B395" s="36"/>
    </row>
    <row r="396" spans="2:2" ht="13.2">
      <c r="B396" s="36"/>
    </row>
    <row r="397" spans="2:2" ht="13.2">
      <c r="B397" s="36"/>
    </row>
    <row r="398" spans="2:2" ht="13.2">
      <c r="B398" s="36"/>
    </row>
    <row r="399" spans="2:2" ht="13.2">
      <c r="B399" s="36"/>
    </row>
    <row r="400" spans="2:2" ht="13.2">
      <c r="B400" s="36"/>
    </row>
    <row r="401" spans="2:2" ht="13.2">
      <c r="B401" s="36"/>
    </row>
    <row r="402" spans="2:2" ht="13.2">
      <c r="B402" s="36"/>
    </row>
    <row r="403" spans="2:2" ht="13.2">
      <c r="B403" s="36"/>
    </row>
    <row r="404" spans="2:2" ht="13.2">
      <c r="B404" s="36"/>
    </row>
    <row r="405" spans="2:2" ht="13.2">
      <c r="B405" s="36"/>
    </row>
    <row r="406" spans="2:2" ht="13.2">
      <c r="B406" s="36"/>
    </row>
    <row r="407" spans="2:2" ht="13.2">
      <c r="B407" s="36"/>
    </row>
    <row r="408" spans="2:2" ht="13.2">
      <c r="B408" s="36"/>
    </row>
    <row r="409" spans="2:2" ht="13.2">
      <c r="B409" s="36"/>
    </row>
    <row r="410" spans="2:2" ht="13.2">
      <c r="B410" s="36"/>
    </row>
    <row r="411" spans="2:2" ht="13.2">
      <c r="B411" s="36"/>
    </row>
    <row r="412" spans="2:2" ht="13.2">
      <c r="B412" s="36"/>
    </row>
    <row r="413" spans="2:2" ht="13.2">
      <c r="B413" s="36"/>
    </row>
    <row r="414" spans="2:2" ht="13.2">
      <c r="B414" s="36"/>
    </row>
    <row r="415" spans="2:2" ht="13.2">
      <c r="B415" s="36"/>
    </row>
    <row r="416" spans="2:2" ht="13.2">
      <c r="B416" s="36"/>
    </row>
    <row r="417" spans="2:2" ht="13.2">
      <c r="B417" s="36"/>
    </row>
    <row r="418" spans="2:2" ht="13.2">
      <c r="B418" s="36"/>
    </row>
    <row r="419" spans="2:2" ht="13.2">
      <c r="B419" s="36"/>
    </row>
    <row r="420" spans="2:2" ht="13.2">
      <c r="B420" s="36"/>
    </row>
    <row r="421" spans="2:2" ht="13.2">
      <c r="B421" s="36"/>
    </row>
    <row r="422" spans="2:2" ht="13.2">
      <c r="B422" s="36"/>
    </row>
    <row r="423" spans="2:2" ht="13.2">
      <c r="B423" s="36"/>
    </row>
    <row r="424" spans="2:2" ht="13.2">
      <c r="B424" s="36"/>
    </row>
    <row r="425" spans="2:2" ht="13.2">
      <c r="B425" s="36"/>
    </row>
    <row r="426" spans="2:2" ht="13.2">
      <c r="B426" s="36"/>
    </row>
    <row r="427" spans="2:2" ht="13.2">
      <c r="B427" s="36"/>
    </row>
    <row r="428" spans="2:2" ht="13.2">
      <c r="B428" s="36"/>
    </row>
    <row r="429" spans="2:2" ht="13.2">
      <c r="B429" s="36"/>
    </row>
    <row r="430" spans="2:2" ht="13.2">
      <c r="B430" s="36"/>
    </row>
    <row r="431" spans="2:2" ht="13.2">
      <c r="B431" s="36"/>
    </row>
    <row r="432" spans="2:2" ht="13.2">
      <c r="B432" s="36"/>
    </row>
    <row r="433" spans="2:2" ht="13.2">
      <c r="B433" s="36"/>
    </row>
    <row r="434" spans="2:2" ht="13.2">
      <c r="B434" s="36"/>
    </row>
    <row r="435" spans="2:2" ht="13.2">
      <c r="B435" s="36"/>
    </row>
    <row r="436" spans="2:2" ht="13.2">
      <c r="B436" s="36"/>
    </row>
    <row r="437" spans="2:2" ht="13.2">
      <c r="B437" s="36"/>
    </row>
    <row r="438" spans="2:2" ht="13.2">
      <c r="B438" s="36"/>
    </row>
    <row r="439" spans="2:2" ht="13.2">
      <c r="B439" s="36"/>
    </row>
    <row r="440" spans="2:2" ht="13.2">
      <c r="B440" s="36"/>
    </row>
    <row r="441" spans="2:2" ht="13.2">
      <c r="B441" s="36"/>
    </row>
    <row r="442" spans="2:2" ht="13.2">
      <c r="B442" s="36"/>
    </row>
    <row r="443" spans="2:2" ht="13.2">
      <c r="B443" s="36"/>
    </row>
    <row r="444" spans="2:2" ht="13.2">
      <c r="B444" s="36"/>
    </row>
    <row r="445" spans="2:2" ht="13.2">
      <c r="B445" s="36"/>
    </row>
    <row r="446" spans="2:2" ht="13.2">
      <c r="B446" s="36"/>
    </row>
    <row r="447" spans="2:2" ht="13.2">
      <c r="B447" s="36"/>
    </row>
    <row r="448" spans="2:2" ht="13.2">
      <c r="B448" s="36"/>
    </row>
    <row r="449" spans="2:2" ht="13.2">
      <c r="B449" s="36"/>
    </row>
    <row r="450" spans="2:2" ht="13.2">
      <c r="B450" s="36"/>
    </row>
    <row r="451" spans="2:2" ht="13.2">
      <c r="B451" s="36"/>
    </row>
    <row r="452" spans="2:2" ht="13.2">
      <c r="B452" s="36"/>
    </row>
    <row r="453" spans="2:2" ht="13.2">
      <c r="B453" s="36"/>
    </row>
    <row r="454" spans="2:2" ht="13.2">
      <c r="B454" s="36"/>
    </row>
    <row r="455" spans="2:2" ht="13.2">
      <c r="B455" s="36"/>
    </row>
    <row r="456" spans="2:2" ht="13.2">
      <c r="B456" s="36"/>
    </row>
    <row r="457" spans="2:2" ht="13.2">
      <c r="B457" s="36"/>
    </row>
    <row r="458" spans="2:2" ht="13.2">
      <c r="B458" s="36"/>
    </row>
    <row r="459" spans="2:2" ht="13.2">
      <c r="B459" s="36"/>
    </row>
    <row r="460" spans="2:2" ht="13.2">
      <c r="B460" s="36"/>
    </row>
    <row r="461" spans="2:2" ht="13.2">
      <c r="B461" s="36"/>
    </row>
    <row r="462" spans="2:2" ht="13.2">
      <c r="B462" s="36"/>
    </row>
    <row r="463" spans="2:2" ht="13.2">
      <c r="B463" s="36"/>
    </row>
    <row r="464" spans="2:2" ht="13.2">
      <c r="B464" s="36"/>
    </row>
    <row r="465" spans="2:2" ht="13.2">
      <c r="B465" s="36"/>
    </row>
    <row r="466" spans="2:2" ht="13.2">
      <c r="B466" s="36"/>
    </row>
    <row r="467" spans="2:2" ht="13.2">
      <c r="B467" s="36"/>
    </row>
    <row r="468" spans="2:2" ht="13.2">
      <c r="B468" s="36"/>
    </row>
    <row r="469" spans="2:2" ht="13.2">
      <c r="B469" s="36"/>
    </row>
    <row r="470" spans="2:2" ht="13.2">
      <c r="B470" s="36"/>
    </row>
    <row r="471" spans="2:2" ht="13.2">
      <c r="B471" s="36"/>
    </row>
    <row r="472" spans="2:2" ht="13.2">
      <c r="B472" s="36"/>
    </row>
    <row r="473" spans="2:2" ht="13.2">
      <c r="B473" s="36"/>
    </row>
    <row r="474" spans="2:2" ht="13.2">
      <c r="B474" s="36"/>
    </row>
    <row r="475" spans="2:2" ht="13.2">
      <c r="B475" s="36"/>
    </row>
    <row r="476" spans="2:2" ht="13.2">
      <c r="B476" s="36"/>
    </row>
    <row r="477" spans="2:2" ht="13.2">
      <c r="B477" s="36"/>
    </row>
    <row r="478" spans="2:2" ht="13.2">
      <c r="B478" s="36"/>
    </row>
    <row r="479" spans="2:2" ht="13.2">
      <c r="B479" s="36"/>
    </row>
    <row r="480" spans="2:2" ht="13.2">
      <c r="B480" s="36"/>
    </row>
    <row r="481" spans="2:2" ht="13.2">
      <c r="B481" s="36"/>
    </row>
    <row r="482" spans="2:2" ht="13.2">
      <c r="B482" s="36"/>
    </row>
    <row r="483" spans="2:2" ht="13.2">
      <c r="B483" s="36"/>
    </row>
    <row r="484" spans="2:2" ht="13.2">
      <c r="B484" s="36"/>
    </row>
    <row r="485" spans="2:2" ht="13.2">
      <c r="B485" s="36"/>
    </row>
    <row r="486" spans="2:2" ht="13.2">
      <c r="B486" s="36"/>
    </row>
    <row r="487" spans="2:2" ht="13.2">
      <c r="B487" s="36"/>
    </row>
    <row r="488" spans="2:2" ht="13.2">
      <c r="B488" s="36"/>
    </row>
    <row r="489" spans="2:2" ht="13.2">
      <c r="B489" s="36"/>
    </row>
    <row r="490" spans="2:2" ht="13.2">
      <c r="B490" s="36"/>
    </row>
    <row r="491" spans="2:2" ht="13.2">
      <c r="B491" s="36"/>
    </row>
    <row r="492" spans="2:2" ht="13.2">
      <c r="B492" s="36"/>
    </row>
    <row r="493" spans="2:2" ht="13.2">
      <c r="B493" s="36"/>
    </row>
    <row r="494" spans="2:2" ht="13.2">
      <c r="B494" s="36"/>
    </row>
    <row r="495" spans="2:2" ht="13.2">
      <c r="B495" s="36"/>
    </row>
    <row r="496" spans="2:2" ht="13.2">
      <c r="B496" s="36"/>
    </row>
    <row r="497" spans="2:2" ht="13.2">
      <c r="B497" s="36"/>
    </row>
    <row r="498" spans="2:2" ht="13.2">
      <c r="B498" s="36"/>
    </row>
    <row r="499" spans="2:2" ht="13.2">
      <c r="B499" s="36"/>
    </row>
    <row r="500" spans="2:2" ht="13.2">
      <c r="B500" s="36"/>
    </row>
    <row r="501" spans="2:2" ht="13.2">
      <c r="B501" s="36"/>
    </row>
    <row r="502" spans="2:2" ht="13.2">
      <c r="B502" s="36"/>
    </row>
    <row r="503" spans="2:2" ht="13.2">
      <c r="B503" s="36"/>
    </row>
    <row r="504" spans="2:2" ht="13.2">
      <c r="B504" s="36"/>
    </row>
    <row r="505" spans="2:2" ht="13.2">
      <c r="B505" s="36"/>
    </row>
    <row r="506" spans="2:2" ht="13.2">
      <c r="B506" s="36"/>
    </row>
    <row r="507" spans="2:2" ht="13.2">
      <c r="B507" s="36"/>
    </row>
    <row r="508" spans="2:2" ht="13.2">
      <c r="B508" s="36"/>
    </row>
    <row r="509" spans="2:2" ht="13.2">
      <c r="B509" s="36"/>
    </row>
    <row r="510" spans="2:2" ht="13.2">
      <c r="B510" s="36"/>
    </row>
    <row r="511" spans="2:2" ht="13.2">
      <c r="B511" s="36"/>
    </row>
    <row r="512" spans="2:2" ht="13.2">
      <c r="B512" s="36"/>
    </row>
    <row r="513" spans="2:2" ht="13.2">
      <c r="B513" s="36"/>
    </row>
    <row r="514" spans="2:2" ht="13.2">
      <c r="B514" s="36"/>
    </row>
    <row r="515" spans="2:2" ht="13.2">
      <c r="B515" s="36"/>
    </row>
    <row r="516" spans="2:2" ht="13.2">
      <c r="B516" s="36"/>
    </row>
    <row r="517" spans="2:2" ht="13.2">
      <c r="B517" s="36"/>
    </row>
    <row r="518" spans="2:2" ht="13.2">
      <c r="B518" s="36"/>
    </row>
    <row r="519" spans="2:2" ht="13.2">
      <c r="B519" s="36"/>
    </row>
    <row r="520" spans="2:2" ht="13.2">
      <c r="B520" s="36"/>
    </row>
    <row r="521" spans="2:2" ht="13.2">
      <c r="B521" s="36"/>
    </row>
    <row r="522" spans="2:2" ht="13.2">
      <c r="B522" s="36"/>
    </row>
    <row r="523" spans="2:2" ht="13.2">
      <c r="B523" s="36"/>
    </row>
    <row r="524" spans="2:2" ht="13.2">
      <c r="B524" s="36"/>
    </row>
    <row r="525" spans="2:2" ht="13.2">
      <c r="B525" s="36"/>
    </row>
    <row r="526" spans="2:2" ht="13.2">
      <c r="B526" s="36"/>
    </row>
    <row r="527" spans="2:2" ht="13.2">
      <c r="B527" s="36"/>
    </row>
    <row r="528" spans="2:2" ht="13.2">
      <c r="B528" s="36"/>
    </row>
    <row r="529" spans="2:2" ht="13.2">
      <c r="B529" s="36"/>
    </row>
    <row r="530" spans="2:2" ht="13.2">
      <c r="B530" s="36"/>
    </row>
    <row r="531" spans="2:2" ht="13.2">
      <c r="B531" s="36"/>
    </row>
    <row r="532" spans="2:2" ht="13.2">
      <c r="B532" s="36"/>
    </row>
    <row r="533" spans="2:2" ht="13.2">
      <c r="B533" s="36"/>
    </row>
    <row r="534" spans="2:2" ht="13.2">
      <c r="B534" s="36"/>
    </row>
    <row r="535" spans="2:2" ht="13.2">
      <c r="B535" s="36"/>
    </row>
    <row r="536" spans="2:2" ht="13.2">
      <c r="B536" s="36"/>
    </row>
    <row r="537" spans="2:2" ht="13.2">
      <c r="B537" s="36"/>
    </row>
    <row r="538" spans="2:2" ht="13.2">
      <c r="B538" s="36"/>
    </row>
    <row r="539" spans="2:2" ht="13.2">
      <c r="B539" s="36"/>
    </row>
    <row r="540" spans="2:2" ht="13.2">
      <c r="B540" s="36"/>
    </row>
    <row r="541" spans="2:2" ht="13.2">
      <c r="B541" s="36"/>
    </row>
    <row r="542" spans="2:2" ht="13.2">
      <c r="B542" s="36"/>
    </row>
    <row r="543" spans="2:2" ht="13.2">
      <c r="B543" s="36"/>
    </row>
    <row r="544" spans="2:2" ht="13.2">
      <c r="B544" s="36"/>
    </row>
    <row r="545" spans="2:2" ht="13.2">
      <c r="B545" s="36"/>
    </row>
    <row r="546" spans="2:2" ht="13.2">
      <c r="B546" s="36"/>
    </row>
    <row r="547" spans="2:2" ht="13.2">
      <c r="B547" s="36"/>
    </row>
    <row r="548" spans="2:2" ht="13.2">
      <c r="B548" s="36"/>
    </row>
    <row r="549" spans="2:2" ht="13.2">
      <c r="B549" s="36"/>
    </row>
    <row r="550" spans="2:2" ht="13.2">
      <c r="B550" s="36"/>
    </row>
    <row r="551" spans="2:2" ht="13.2">
      <c r="B551" s="36"/>
    </row>
    <row r="552" spans="2:2" ht="13.2">
      <c r="B552" s="36"/>
    </row>
    <row r="553" spans="2:2" ht="13.2">
      <c r="B553" s="36"/>
    </row>
    <row r="554" spans="2:2" ht="13.2">
      <c r="B554" s="36"/>
    </row>
    <row r="555" spans="2:2" ht="13.2">
      <c r="B555" s="36"/>
    </row>
    <row r="556" spans="2:2" ht="13.2">
      <c r="B556" s="36"/>
    </row>
    <row r="557" spans="2:2" ht="13.2">
      <c r="B557" s="36"/>
    </row>
    <row r="558" spans="2:2" ht="13.2">
      <c r="B558" s="36"/>
    </row>
    <row r="559" spans="2:2" ht="13.2">
      <c r="B559" s="36"/>
    </row>
    <row r="560" spans="2:2" ht="13.2">
      <c r="B560" s="36"/>
    </row>
    <row r="561" spans="2:2" ht="13.2">
      <c r="B561" s="36"/>
    </row>
    <row r="562" spans="2:2" ht="13.2">
      <c r="B562" s="36"/>
    </row>
    <row r="563" spans="2:2" ht="13.2">
      <c r="B563" s="36"/>
    </row>
    <row r="564" spans="2:2" ht="13.2">
      <c r="B564" s="36"/>
    </row>
    <row r="565" spans="2:2" ht="13.2">
      <c r="B565" s="36"/>
    </row>
    <row r="566" spans="2:2" ht="13.2">
      <c r="B566" s="36"/>
    </row>
    <row r="567" spans="2:2" ht="13.2">
      <c r="B567" s="36"/>
    </row>
    <row r="568" spans="2:2" ht="13.2">
      <c r="B568" s="36"/>
    </row>
    <row r="569" spans="2:2" ht="13.2">
      <c r="B569" s="36"/>
    </row>
    <row r="570" spans="2:2" ht="13.2">
      <c r="B570" s="36"/>
    </row>
    <row r="571" spans="2:2" ht="13.2">
      <c r="B571" s="36"/>
    </row>
    <row r="572" spans="2:2" ht="13.2">
      <c r="B572" s="36"/>
    </row>
    <row r="573" spans="2:2" ht="13.2">
      <c r="B573" s="36"/>
    </row>
    <row r="574" spans="2:2" ht="13.2">
      <c r="B574" s="36"/>
    </row>
    <row r="575" spans="2:2" ht="13.2">
      <c r="B575" s="36"/>
    </row>
    <row r="576" spans="2:2" ht="13.2">
      <c r="B576" s="36"/>
    </row>
    <row r="577" spans="2:2" ht="13.2">
      <c r="B577" s="36"/>
    </row>
    <row r="578" spans="2:2" ht="13.2">
      <c r="B578" s="36"/>
    </row>
    <row r="579" spans="2:2" ht="13.2">
      <c r="B579" s="36"/>
    </row>
    <row r="580" spans="2:2" ht="13.2">
      <c r="B580" s="36"/>
    </row>
    <row r="581" spans="2:2" ht="13.2">
      <c r="B581" s="36"/>
    </row>
    <row r="582" spans="2:2" ht="13.2">
      <c r="B582" s="36"/>
    </row>
    <row r="583" spans="2:2" ht="13.2">
      <c r="B583" s="36"/>
    </row>
    <row r="584" spans="2:2" ht="13.2">
      <c r="B584" s="36"/>
    </row>
    <row r="585" spans="2:2" ht="13.2">
      <c r="B585" s="36"/>
    </row>
    <row r="586" spans="2:2" ht="13.2">
      <c r="B586" s="36"/>
    </row>
    <row r="587" spans="2:2" ht="13.2">
      <c r="B587" s="36"/>
    </row>
    <row r="588" spans="2:2" ht="13.2">
      <c r="B588" s="36"/>
    </row>
    <row r="589" spans="2:2" ht="13.2">
      <c r="B589" s="36"/>
    </row>
    <row r="590" spans="2:2" ht="13.2">
      <c r="B590" s="36"/>
    </row>
    <row r="591" spans="2:2" ht="13.2">
      <c r="B591" s="36"/>
    </row>
    <row r="592" spans="2:2" ht="13.2">
      <c r="B592" s="36"/>
    </row>
    <row r="593" spans="2:2" ht="13.2">
      <c r="B593" s="36"/>
    </row>
    <row r="594" spans="2:2" ht="13.2">
      <c r="B594" s="36"/>
    </row>
    <row r="595" spans="2:2" ht="13.2">
      <c r="B595" s="36"/>
    </row>
    <row r="596" spans="2:2" ht="13.2">
      <c r="B596" s="36"/>
    </row>
    <row r="597" spans="2:2" ht="13.2">
      <c r="B597" s="36"/>
    </row>
    <row r="598" spans="2:2" ht="13.2">
      <c r="B598" s="36"/>
    </row>
    <row r="599" spans="2:2" ht="13.2">
      <c r="B599" s="36"/>
    </row>
    <row r="600" spans="2:2" ht="13.2">
      <c r="B600" s="36"/>
    </row>
    <row r="601" spans="2:2" ht="13.2">
      <c r="B601" s="36"/>
    </row>
    <row r="602" spans="2:2" ht="13.2">
      <c r="B602" s="36"/>
    </row>
    <row r="603" spans="2:2" ht="13.2">
      <c r="B603" s="36"/>
    </row>
    <row r="604" spans="2:2" ht="13.2">
      <c r="B604" s="36"/>
    </row>
    <row r="605" spans="2:2" ht="13.2">
      <c r="B605" s="36"/>
    </row>
    <row r="606" spans="2:2" ht="13.2">
      <c r="B606" s="36"/>
    </row>
    <row r="607" spans="2:2" ht="13.2">
      <c r="B607" s="36"/>
    </row>
    <row r="608" spans="2:2" ht="13.2">
      <c r="B608" s="36"/>
    </row>
    <row r="609" spans="2:2" ht="13.2">
      <c r="B609" s="36"/>
    </row>
    <row r="610" spans="2:2" ht="13.2">
      <c r="B610" s="36"/>
    </row>
    <row r="611" spans="2:2" ht="13.2">
      <c r="B611" s="36"/>
    </row>
    <row r="612" spans="2:2" ht="13.2">
      <c r="B612" s="36"/>
    </row>
    <row r="613" spans="2:2" ht="13.2">
      <c r="B613" s="36"/>
    </row>
    <row r="614" spans="2:2" ht="13.2">
      <c r="B614" s="36"/>
    </row>
    <row r="615" spans="2:2" ht="13.2">
      <c r="B615" s="36"/>
    </row>
    <row r="616" spans="2:2" ht="13.2">
      <c r="B616" s="36"/>
    </row>
    <row r="617" spans="2:2" ht="13.2">
      <c r="B617" s="36"/>
    </row>
    <row r="618" spans="2:2" ht="13.2">
      <c r="B618" s="36"/>
    </row>
    <row r="619" spans="2:2" ht="13.2">
      <c r="B619" s="36"/>
    </row>
    <row r="620" spans="2:2" ht="13.2">
      <c r="B620" s="36"/>
    </row>
    <row r="621" spans="2:2" ht="13.2">
      <c r="B621" s="36"/>
    </row>
    <row r="622" spans="2:2" ht="13.2">
      <c r="B622" s="36"/>
    </row>
    <row r="623" spans="2:2" ht="13.2">
      <c r="B623" s="36"/>
    </row>
    <row r="624" spans="2:2" ht="13.2">
      <c r="B624" s="36"/>
    </row>
    <row r="625" spans="2:2" ht="13.2">
      <c r="B625" s="36"/>
    </row>
    <row r="626" spans="2:2" ht="13.2">
      <c r="B626" s="36"/>
    </row>
    <row r="627" spans="2:2" ht="13.2">
      <c r="B627" s="36"/>
    </row>
    <row r="628" spans="2:2" ht="13.2">
      <c r="B628" s="36"/>
    </row>
    <row r="629" spans="2:2" ht="13.2">
      <c r="B629" s="36"/>
    </row>
    <row r="630" spans="2:2" ht="13.2">
      <c r="B630" s="36"/>
    </row>
    <row r="631" spans="2:2" ht="13.2">
      <c r="B631" s="36"/>
    </row>
    <row r="632" spans="2:2" ht="13.2">
      <c r="B632" s="36"/>
    </row>
    <row r="633" spans="2:2" ht="13.2">
      <c r="B633" s="36"/>
    </row>
    <row r="634" spans="2:2" ht="13.2">
      <c r="B634" s="36"/>
    </row>
    <row r="635" spans="2:2" ht="13.2">
      <c r="B635" s="36"/>
    </row>
    <row r="636" spans="2:2" ht="13.2">
      <c r="B636" s="36"/>
    </row>
    <row r="637" spans="2:2" ht="13.2">
      <c r="B637" s="36"/>
    </row>
    <row r="638" spans="2:2" ht="13.2">
      <c r="B638" s="36"/>
    </row>
    <row r="639" spans="2:2" ht="13.2">
      <c r="B639" s="36"/>
    </row>
    <row r="640" spans="2:2" ht="13.2">
      <c r="B640" s="36"/>
    </row>
    <row r="641" spans="2:2" ht="13.2">
      <c r="B641" s="36"/>
    </row>
    <row r="642" spans="2:2" ht="13.2">
      <c r="B642" s="36"/>
    </row>
    <row r="643" spans="2:2" ht="13.2">
      <c r="B643" s="36"/>
    </row>
    <row r="644" spans="2:2" ht="13.2">
      <c r="B644" s="36"/>
    </row>
    <row r="645" spans="2:2" ht="13.2">
      <c r="B645" s="36"/>
    </row>
    <row r="646" spans="2:2" ht="13.2">
      <c r="B646" s="36"/>
    </row>
    <row r="647" spans="2:2" ht="13.2">
      <c r="B647" s="36"/>
    </row>
    <row r="648" spans="2:2" ht="13.2">
      <c r="B648" s="36"/>
    </row>
    <row r="649" spans="2:2" ht="13.2">
      <c r="B649" s="36"/>
    </row>
    <row r="650" spans="2:2" ht="13.2">
      <c r="B650" s="36"/>
    </row>
    <row r="651" spans="2:2" ht="13.2">
      <c r="B651" s="36"/>
    </row>
    <row r="652" spans="2:2" ht="13.2">
      <c r="B652" s="36"/>
    </row>
    <row r="653" spans="2:2" ht="13.2">
      <c r="B653" s="36"/>
    </row>
    <row r="654" spans="2:2" ht="13.2">
      <c r="B654" s="36"/>
    </row>
    <row r="655" spans="2:2" ht="13.2">
      <c r="B655" s="36"/>
    </row>
    <row r="656" spans="2:2" ht="13.2">
      <c r="B656" s="36"/>
    </row>
    <row r="657" spans="2:2" ht="13.2">
      <c r="B657" s="36"/>
    </row>
    <row r="658" spans="2:2" ht="13.2">
      <c r="B658" s="36"/>
    </row>
    <row r="659" spans="2:2" ht="13.2">
      <c r="B659" s="36"/>
    </row>
    <row r="660" spans="2:2" ht="13.2">
      <c r="B660" s="36"/>
    </row>
    <row r="661" spans="2:2" ht="13.2">
      <c r="B661" s="36"/>
    </row>
    <row r="662" spans="2:2" ht="13.2">
      <c r="B662" s="36"/>
    </row>
    <row r="663" spans="2:2" ht="13.2">
      <c r="B663" s="36"/>
    </row>
    <row r="664" spans="2:2" ht="13.2">
      <c r="B664" s="36"/>
    </row>
    <row r="665" spans="2:2" ht="13.2">
      <c r="B665" s="36"/>
    </row>
    <row r="666" spans="2:2" ht="13.2">
      <c r="B666" s="36"/>
    </row>
    <row r="667" spans="2:2" ht="13.2">
      <c r="B667" s="36"/>
    </row>
    <row r="668" spans="2:2" ht="13.2">
      <c r="B668" s="36"/>
    </row>
    <row r="669" spans="2:2" ht="13.2">
      <c r="B669" s="36"/>
    </row>
    <row r="670" spans="2:2" ht="13.2">
      <c r="B670" s="36"/>
    </row>
    <row r="671" spans="2:2" ht="13.2">
      <c r="B671" s="36"/>
    </row>
    <row r="672" spans="2:2" ht="13.2">
      <c r="B672" s="36"/>
    </row>
    <row r="673" spans="2:2" ht="13.2">
      <c r="B673" s="36"/>
    </row>
    <row r="674" spans="2:2" ht="13.2">
      <c r="B674" s="36"/>
    </row>
    <row r="675" spans="2:2" ht="13.2">
      <c r="B675" s="36"/>
    </row>
    <row r="676" spans="2:2" ht="13.2">
      <c r="B676" s="36"/>
    </row>
    <row r="677" spans="2:2" ht="13.2">
      <c r="B677" s="36"/>
    </row>
    <row r="678" spans="2:2" ht="13.2">
      <c r="B678" s="36"/>
    </row>
    <row r="679" spans="2:2" ht="13.2">
      <c r="B679" s="36"/>
    </row>
    <row r="680" spans="2:2" ht="13.2">
      <c r="B680" s="36"/>
    </row>
    <row r="681" spans="2:2" ht="13.2">
      <c r="B681" s="36"/>
    </row>
    <row r="682" spans="2:2" ht="13.2">
      <c r="B682" s="36"/>
    </row>
    <row r="683" spans="2:2" ht="13.2">
      <c r="B683" s="36"/>
    </row>
    <row r="684" spans="2:2" ht="13.2">
      <c r="B684" s="36"/>
    </row>
    <row r="685" spans="2:2" ht="13.2">
      <c r="B685" s="36"/>
    </row>
    <row r="686" spans="2:2" ht="13.2">
      <c r="B686" s="36"/>
    </row>
    <row r="687" spans="2:2" ht="13.2">
      <c r="B687" s="36"/>
    </row>
    <row r="688" spans="2:2" ht="13.2">
      <c r="B688" s="36"/>
    </row>
    <row r="689" spans="2:2" ht="13.2">
      <c r="B689" s="36"/>
    </row>
    <row r="690" spans="2:2" ht="13.2">
      <c r="B690" s="36"/>
    </row>
    <row r="691" spans="2:2" ht="13.2">
      <c r="B691" s="36"/>
    </row>
    <row r="692" spans="2:2" ht="13.2">
      <c r="B692" s="36"/>
    </row>
    <row r="693" spans="2:2" ht="13.2">
      <c r="B693" s="36"/>
    </row>
    <row r="694" spans="2:2" ht="13.2">
      <c r="B694" s="36"/>
    </row>
    <row r="695" spans="2:2" ht="13.2">
      <c r="B695" s="36"/>
    </row>
    <row r="696" spans="2:2" ht="13.2">
      <c r="B696" s="36"/>
    </row>
    <row r="697" spans="2:2" ht="13.2">
      <c r="B697" s="36"/>
    </row>
    <row r="698" spans="2:2" ht="13.2">
      <c r="B698" s="36"/>
    </row>
    <row r="699" spans="2:2" ht="13.2">
      <c r="B699" s="36"/>
    </row>
    <row r="700" spans="2:2" ht="13.2">
      <c r="B700" s="36"/>
    </row>
    <row r="701" spans="2:2" ht="13.2">
      <c r="B701" s="36"/>
    </row>
    <row r="702" spans="2:2" ht="13.2">
      <c r="B702" s="36"/>
    </row>
    <row r="703" spans="2:2" ht="13.2">
      <c r="B703" s="36"/>
    </row>
    <row r="704" spans="2:2" ht="13.2">
      <c r="B704" s="36"/>
    </row>
    <row r="705" spans="2:2" ht="13.2">
      <c r="B705" s="36"/>
    </row>
    <row r="706" spans="2:2" ht="13.2">
      <c r="B706" s="36"/>
    </row>
    <row r="707" spans="2:2" ht="13.2">
      <c r="B707" s="36"/>
    </row>
    <row r="708" spans="2:2" ht="13.2">
      <c r="B708" s="36"/>
    </row>
    <row r="709" spans="2:2" ht="13.2">
      <c r="B709" s="36"/>
    </row>
    <row r="710" spans="2:2" ht="13.2">
      <c r="B710" s="36"/>
    </row>
    <row r="711" spans="2:2" ht="13.2">
      <c r="B711" s="36"/>
    </row>
    <row r="712" spans="2:2" ht="13.2">
      <c r="B712" s="36"/>
    </row>
    <row r="713" spans="2:2" ht="13.2">
      <c r="B713" s="36"/>
    </row>
    <row r="714" spans="2:2" ht="13.2">
      <c r="B714" s="36"/>
    </row>
    <row r="715" spans="2:2" ht="13.2">
      <c r="B715" s="36"/>
    </row>
    <row r="716" spans="2:2" ht="13.2">
      <c r="B716" s="36"/>
    </row>
    <row r="717" spans="2:2" ht="13.2">
      <c r="B717" s="36"/>
    </row>
    <row r="718" spans="2:2" ht="13.2">
      <c r="B718" s="36"/>
    </row>
    <row r="719" spans="2:2" ht="13.2">
      <c r="B719" s="36"/>
    </row>
    <row r="720" spans="2:2" ht="13.2">
      <c r="B720" s="36"/>
    </row>
    <row r="721" spans="2:2" ht="13.2">
      <c r="B721" s="36"/>
    </row>
    <row r="722" spans="2:2" ht="13.2">
      <c r="B722" s="36"/>
    </row>
    <row r="723" spans="2:2" ht="13.2">
      <c r="B723" s="36"/>
    </row>
    <row r="724" spans="2:2" ht="13.2">
      <c r="B724" s="36"/>
    </row>
    <row r="725" spans="2:2" ht="13.2">
      <c r="B725" s="36"/>
    </row>
    <row r="726" spans="2:2" ht="13.2">
      <c r="B726" s="36"/>
    </row>
    <row r="727" spans="2:2" ht="13.2">
      <c r="B727" s="36"/>
    </row>
    <row r="728" spans="2:2" ht="13.2">
      <c r="B728" s="36"/>
    </row>
    <row r="729" spans="2:2" ht="13.2">
      <c r="B729" s="36"/>
    </row>
    <row r="730" spans="2:2" ht="13.2">
      <c r="B730" s="36"/>
    </row>
    <row r="731" spans="2:2" ht="13.2">
      <c r="B731" s="36"/>
    </row>
    <row r="732" spans="2:2" ht="13.2">
      <c r="B732" s="36"/>
    </row>
    <row r="733" spans="2:2" ht="13.2">
      <c r="B733" s="36"/>
    </row>
    <row r="734" spans="2:2" ht="13.2">
      <c r="B734" s="36"/>
    </row>
    <row r="735" spans="2:2" ht="13.2">
      <c r="B735" s="36"/>
    </row>
    <row r="736" spans="2:2" ht="13.2">
      <c r="B736" s="36"/>
    </row>
    <row r="737" spans="2:2" ht="13.2">
      <c r="B737" s="36"/>
    </row>
    <row r="738" spans="2:2" ht="13.2">
      <c r="B738" s="36"/>
    </row>
    <row r="739" spans="2:2" ht="13.2">
      <c r="B739" s="36"/>
    </row>
    <row r="740" spans="2:2" ht="13.2">
      <c r="B740" s="36"/>
    </row>
    <row r="741" spans="2:2" ht="13.2">
      <c r="B741" s="36"/>
    </row>
    <row r="742" spans="2:2" ht="13.2">
      <c r="B742" s="36"/>
    </row>
    <row r="743" spans="2:2" ht="13.2">
      <c r="B743" s="36"/>
    </row>
    <row r="744" spans="2:2" ht="13.2">
      <c r="B744" s="36"/>
    </row>
    <row r="745" spans="2:2" ht="13.2">
      <c r="B745" s="36"/>
    </row>
    <row r="746" spans="2:2" ht="13.2">
      <c r="B746" s="36"/>
    </row>
    <row r="747" spans="2:2" ht="13.2">
      <c r="B747" s="36"/>
    </row>
    <row r="748" spans="2:2" ht="13.2">
      <c r="B748" s="36"/>
    </row>
    <row r="749" spans="2:2" ht="13.2">
      <c r="B749" s="36"/>
    </row>
    <row r="750" spans="2:2" ht="13.2">
      <c r="B750" s="36"/>
    </row>
    <row r="751" spans="2:2" ht="13.2">
      <c r="B751" s="36"/>
    </row>
    <row r="752" spans="2:2" ht="13.2">
      <c r="B752" s="36"/>
    </row>
    <row r="753" spans="2:2" ht="13.2">
      <c r="B753" s="36"/>
    </row>
    <row r="754" spans="2:2" ht="13.2">
      <c r="B754" s="36"/>
    </row>
    <row r="755" spans="2:2" ht="13.2">
      <c r="B755" s="36"/>
    </row>
    <row r="756" spans="2:2" ht="13.2">
      <c r="B756" s="36"/>
    </row>
    <row r="757" spans="2:2" ht="13.2">
      <c r="B757" s="36"/>
    </row>
    <row r="758" spans="2:2" ht="13.2">
      <c r="B758" s="36"/>
    </row>
    <row r="759" spans="2:2" ht="13.2">
      <c r="B759" s="36"/>
    </row>
    <row r="760" spans="2:2" ht="13.2">
      <c r="B760" s="36"/>
    </row>
    <row r="761" spans="2:2" ht="13.2">
      <c r="B761" s="36"/>
    </row>
    <row r="762" spans="2:2" ht="13.2">
      <c r="B762" s="36"/>
    </row>
    <row r="763" spans="2:2" ht="13.2">
      <c r="B763" s="36"/>
    </row>
    <row r="764" spans="2:2" ht="13.2">
      <c r="B764" s="36"/>
    </row>
    <row r="765" spans="2:2" ht="13.2">
      <c r="B765" s="36"/>
    </row>
    <row r="766" spans="2:2" ht="13.2">
      <c r="B766" s="36"/>
    </row>
    <row r="767" spans="2:2" ht="13.2">
      <c r="B767" s="36"/>
    </row>
    <row r="768" spans="2:2" ht="13.2">
      <c r="B768" s="36"/>
    </row>
    <row r="769" spans="2:2" ht="13.2">
      <c r="B769" s="36"/>
    </row>
    <row r="770" spans="2:2" ht="13.2">
      <c r="B770" s="36"/>
    </row>
    <row r="771" spans="2:2" ht="13.2">
      <c r="B771" s="36"/>
    </row>
    <row r="772" spans="2:2" ht="13.2">
      <c r="B772" s="36"/>
    </row>
    <row r="773" spans="2:2" ht="13.2">
      <c r="B773" s="36"/>
    </row>
    <row r="774" spans="2:2" ht="13.2">
      <c r="B774" s="36"/>
    </row>
    <row r="775" spans="2:2" ht="13.2">
      <c r="B775" s="36"/>
    </row>
    <row r="776" spans="2:2" ht="13.2">
      <c r="B776" s="36"/>
    </row>
    <row r="777" spans="2:2" ht="13.2">
      <c r="B777" s="36"/>
    </row>
    <row r="778" spans="2:2" ht="13.2">
      <c r="B778" s="36"/>
    </row>
    <row r="779" spans="2:2" ht="13.2">
      <c r="B779" s="36"/>
    </row>
    <row r="780" spans="2:2" ht="13.2">
      <c r="B780" s="36"/>
    </row>
    <row r="781" spans="2:2" ht="13.2">
      <c r="B781" s="36"/>
    </row>
    <row r="782" spans="2:2" ht="13.2">
      <c r="B782" s="36"/>
    </row>
    <row r="783" spans="2:2" ht="13.2">
      <c r="B783" s="36"/>
    </row>
    <row r="784" spans="2:2" ht="13.2">
      <c r="B784" s="36"/>
    </row>
    <row r="785" spans="2:2" ht="13.2">
      <c r="B785" s="36"/>
    </row>
    <row r="786" spans="2:2" ht="13.2">
      <c r="B786" s="36"/>
    </row>
    <row r="787" spans="2:2" ht="13.2">
      <c r="B787" s="36"/>
    </row>
    <row r="788" spans="2:2" ht="13.2">
      <c r="B788" s="36"/>
    </row>
    <row r="789" spans="2:2" ht="13.2">
      <c r="B789" s="36"/>
    </row>
    <row r="790" spans="2:2" ht="13.2">
      <c r="B790" s="36"/>
    </row>
    <row r="791" spans="2:2" ht="13.2">
      <c r="B791" s="36"/>
    </row>
    <row r="792" spans="2:2" ht="13.2">
      <c r="B792" s="36"/>
    </row>
    <row r="793" spans="2:2" ht="13.2">
      <c r="B793" s="36"/>
    </row>
    <row r="794" spans="2:2" ht="13.2">
      <c r="B794" s="36"/>
    </row>
    <row r="795" spans="2:2" ht="13.2">
      <c r="B795" s="36"/>
    </row>
    <row r="796" spans="2:2" ht="13.2">
      <c r="B796" s="36"/>
    </row>
    <row r="797" spans="2:2" ht="13.2">
      <c r="B797" s="36"/>
    </row>
    <row r="798" spans="2:2" ht="13.2">
      <c r="B798" s="36"/>
    </row>
    <row r="799" spans="2:2" ht="13.2">
      <c r="B799" s="36"/>
    </row>
    <row r="800" spans="2:2" ht="13.2">
      <c r="B800" s="36"/>
    </row>
    <row r="801" spans="2:2" ht="13.2">
      <c r="B801" s="36"/>
    </row>
    <row r="802" spans="2:2" ht="13.2">
      <c r="B802" s="36"/>
    </row>
    <row r="803" spans="2:2" ht="13.2">
      <c r="B803" s="36"/>
    </row>
    <row r="804" spans="2:2" ht="13.2">
      <c r="B804" s="36"/>
    </row>
    <row r="805" spans="2:2" ht="13.2">
      <c r="B805" s="36"/>
    </row>
    <row r="806" spans="2:2" ht="13.2">
      <c r="B806" s="36"/>
    </row>
    <row r="807" spans="2:2" ht="13.2">
      <c r="B807" s="36"/>
    </row>
    <row r="808" spans="2:2" ht="13.2">
      <c r="B808" s="36"/>
    </row>
    <row r="809" spans="2:2" ht="13.2">
      <c r="B809" s="36"/>
    </row>
    <row r="810" spans="2:2" ht="13.2">
      <c r="B810" s="36"/>
    </row>
    <row r="811" spans="2:2" ht="13.2">
      <c r="B811" s="36"/>
    </row>
    <row r="812" spans="2:2" ht="13.2">
      <c r="B812" s="36"/>
    </row>
    <row r="813" spans="2:2" ht="13.2">
      <c r="B813" s="36"/>
    </row>
    <row r="814" spans="2:2" ht="13.2">
      <c r="B814" s="36"/>
    </row>
    <row r="815" spans="2:2" ht="13.2">
      <c r="B815" s="36"/>
    </row>
    <row r="816" spans="2:2" ht="13.2">
      <c r="B816" s="36"/>
    </row>
    <row r="817" spans="2:2" ht="13.2">
      <c r="B817" s="36"/>
    </row>
    <row r="818" spans="2:2" ht="13.2">
      <c r="B818" s="36"/>
    </row>
    <row r="819" spans="2:2" ht="13.2">
      <c r="B819" s="36"/>
    </row>
    <row r="820" spans="2:2" ht="13.2">
      <c r="B820" s="36"/>
    </row>
    <row r="821" spans="2:2" ht="13.2">
      <c r="B821" s="36"/>
    </row>
    <row r="822" spans="2:2" ht="13.2">
      <c r="B822" s="36"/>
    </row>
    <row r="823" spans="2:2" ht="13.2">
      <c r="B823" s="36"/>
    </row>
    <row r="824" spans="2:2" ht="13.2">
      <c r="B824" s="36"/>
    </row>
    <row r="825" spans="2:2" ht="13.2">
      <c r="B825" s="36"/>
    </row>
    <row r="826" spans="2:2" ht="13.2">
      <c r="B826" s="36"/>
    </row>
    <row r="827" spans="2:2" ht="13.2">
      <c r="B827" s="36"/>
    </row>
    <row r="828" spans="2:2" ht="13.2">
      <c r="B828" s="36"/>
    </row>
    <row r="829" spans="2:2" ht="13.2">
      <c r="B829" s="36"/>
    </row>
    <row r="830" spans="2:2" ht="13.2">
      <c r="B830" s="36"/>
    </row>
    <row r="831" spans="2:2" ht="13.2">
      <c r="B831" s="36"/>
    </row>
    <row r="832" spans="2:2" ht="13.2">
      <c r="B832" s="36"/>
    </row>
    <row r="833" spans="2:2" ht="13.2">
      <c r="B833" s="36"/>
    </row>
    <row r="834" spans="2:2" ht="13.2">
      <c r="B834" s="36"/>
    </row>
    <row r="835" spans="2:2" ht="13.2">
      <c r="B835" s="36"/>
    </row>
    <row r="836" spans="2:2" ht="13.2">
      <c r="B836" s="36"/>
    </row>
    <row r="837" spans="2:2" ht="13.2">
      <c r="B837" s="36"/>
    </row>
    <row r="838" spans="2:2" ht="13.2">
      <c r="B838" s="36"/>
    </row>
    <row r="839" spans="2:2" ht="13.2">
      <c r="B839" s="36"/>
    </row>
    <row r="840" spans="2:2" ht="13.2">
      <c r="B840" s="36"/>
    </row>
    <row r="841" spans="2:2" ht="13.2">
      <c r="B841" s="36"/>
    </row>
    <row r="842" spans="2:2" ht="13.2">
      <c r="B842" s="36"/>
    </row>
    <row r="843" spans="2:2" ht="13.2">
      <c r="B843" s="36"/>
    </row>
    <row r="844" spans="2:2" ht="13.2">
      <c r="B844" s="36"/>
    </row>
    <row r="845" spans="2:2" ht="13.2">
      <c r="B845" s="36"/>
    </row>
    <row r="846" spans="2:2" ht="13.2">
      <c r="B846" s="36"/>
    </row>
    <row r="847" spans="2:2" ht="13.2">
      <c r="B847" s="36"/>
    </row>
    <row r="848" spans="2:2" ht="13.2">
      <c r="B848" s="36"/>
    </row>
    <row r="849" spans="2:2" ht="13.2">
      <c r="B849" s="36"/>
    </row>
    <row r="850" spans="2:2" ht="13.2">
      <c r="B850" s="36"/>
    </row>
    <row r="851" spans="2:2" ht="13.2">
      <c r="B851" s="36"/>
    </row>
    <row r="852" spans="2:2" ht="13.2">
      <c r="B852" s="36"/>
    </row>
    <row r="853" spans="2:2" ht="13.2">
      <c r="B853" s="36"/>
    </row>
    <row r="854" spans="2:2" ht="13.2">
      <c r="B854" s="36"/>
    </row>
    <row r="855" spans="2:2" ht="13.2">
      <c r="B855" s="36"/>
    </row>
    <row r="856" spans="2:2" ht="13.2">
      <c r="B856" s="36"/>
    </row>
    <row r="857" spans="2:2" ht="13.2">
      <c r="B857" s="36"/>
    </row>
    <row r="858" spans="2:2" ht="13.2">
      <c r="B858" s="36"/>
    </row>
    <row r="859" spans="2:2" ht="13.2">
      <c r="B859" s="36"/>
    </row>
    <row r="860" spans="2:2" ht="13.2">
      <c r="B860" s="36"/>
    </row>
    <row r="861" spans="2:2" ht="13.2">
      <c r="B861" s="36"/>
    </row>
    <row r="862" spans="2:2" ht="13.2">
      <c r="B862" s="36"/>
    </row>
    <row r="863" spans="2:2" ht="13.2">
      <c r="B863" s="36"/>
    </row>
    <row r="864" spans="2:2" ht="13.2">
      <c r="B864" s="36"/>
    </row>
    <row r="865" spans="2:2" ht="13.2">
      <c r="B865" s="36"/>
    </row>
    <row r="866" spans="2:2" ht="13.2">
      <c r="B866" s="36"/>
    </row>
    <row r="867" spans="2:2" ht="13.2">
      <c r="B867" s="36"/>
    </row>
    <row r="868" spans="2:2" ht="13.2">
      <c r="B868" s="36"/>
    </row>
    <row r="869" spans="2:2" ht="13.2">
      <c r="B869" s="36"/>
    </row>
    <row r="870" spans="2:2" ht="13.2">
      <c r="B870" s="36"/>
    </row>
    <row r="871" spans="2:2" ht="13.2">
      <c r="B871" s="36"/>
    </row>
    <row r="872" spans="2:2" ht="13.2">
      <c r="B872" s="36"/>
    </row>
    <row r="873" spans="2:2" ht="13.2">
      <c r="B873" s="36"/>
    </row>
    <row r="874" spans="2:2" ht="13.2">
      <c r="B874" s="36"/>
    </row>
    <row r="875" spans="2:2" ht="13.2">
      <c r="B875" s="36"/>
    </row>
    <row r="876" spans="2:2" ht="13.2">
      <c r="B876" s="36"/>
    </row>
    <row r="877" spans="2:2" ht="13.2">
      <c r="B877" s="36"/>
    </row>
    <row r="878" spans="2:2" ht="13.2">
      <c r="B878" s="36"/>
    </row>
    <row r="879" spans="2:2" ht="13.2">
      <c r="B879" s="36"/>
    </row>
    <row r="880" spans="2:2" ht="13.2">
      <c r="B880" s="36"/>
    </row>
    <row r="881" spans="2:2" ht="13.2">
      <c r="B881" s="36"/>
    </row>
    <row r="882" spans="2:2" ht="13.2">
      <c r="B882" s="36"/>
    </row>
    <row r="883" spans="2:2" ht="13.2">
      <c r="B883" s="36"/>
    </row>
    <row r="884" spans="2:2" ht="13.2">
      <c r="B884" s="36"/>
    </row>
    <row r="885" spans="2:2" ht="13.2">
      <c r="B885" s="36"/>
    </row>
    <row r="886" spans="2:2" ht="13.2">
      <c r="B886" s="36"/>
    </row>
    <row r="887" spans="2:2" ht="13.2">
      <c r="B887" s="36"/>
    </row>
    <row r="888" spans="2:2" ht="13.2">
      <c r="B888" s="36"/>
    </row>
    <row r="889" spans="2:2" ht="13.2">
      <c r="B889" s="36"/>
    </row>
    <row r="890" spans="2:2" ht="13.2">
      <c r="B890" s="36"/>
    </row>
    <row r="891" spans="2:2" ht="13.2">
      <c r="B891" s="36"/>
    </row>
    <row r="892" spans="2:2" ht="13.2">
      <c r="B892" s="36"/>
    </row>
    <row r="893" spans="2:2" ht="13.2">
      <c r="B893" s="36"/>
    </row>
    <row r="894" spans="2:2" ht="13.2">
      <c r="B894" s="36"/>
    </row>
    <row r="895" spans="2:2" ht="13.2">
      <c r="B895" s="36"/>
    </row>
    <row r="896" spans="2:2" ht="13.2">
      <c r="B896" s="36"/>
    </row>
    <row r="897" spans="2:2" ht="13.2">
      <c r="B897" s="36"/>
    </row>
    <row r="898" spans="2:2" ht="13.2">
      <c r="B898" s="36"/>
    </row>
    <row r="899" spans="2:2" ht="13.2">
      <c r="B899" s="36"/>
    </row>
    <row r="900" spans="2:2" ht="13.2">
      <c r="B900" s="36"/>
    </row>
    <row r="901" spans="2:2" ht="13.2">
      <c r="B901" s="36"/>
    </row>
    <row r="902" spans="2:2" ht="13.2">
      <c r="B902" s="36"/>
    </row>
    <row r="903" spans="2:2" ht="13.2">
      <c r="B903" s="36"/>
    </row>
    <row r="904" spans="2:2" ht="13.2">
      <c r="B904" s="36"/>
    </row>
    <row r="905" spans="2:2" ht="13.2">
      <c r="B905" s="36"/>
    </row>
    <row r="906" spans="2:2" ht="13.2">
      <c r="B906" s="36"/>
    </row>
    <row r="907" spans="2:2" ht="13.2">
      <c r="B907" s="36"/>
    </row>
    <row r="908" spans="2:2" ht="13.2">
      <c r="B908" s="36"/>
    </row>
    <row r="909" spans="2:2" ht="13.2">
      <c r="B909" s="36"/>
    </row>
    <row r="910" spans="2:2" ht="13.2">
      <c r="B910" s="36"/>
    </row>
    <row r="911" spans="2:2" ht="13.2">
      <c r="B911" s="36"/>
    </row>
    <row r="912" spans="2:2" ht="13.2">
      <c r="B912" s="36"/>
    </row>
    <row r="913" spans="2:2" ht="13.2">
      <c r="B913" s="36"/>
    </row>
    <row r="914" spans="2:2" ht="13.2">
      <c r="B914" s="36"/>
    </row>
    <row r="915" spans="2:2" ht="13.2">
      <c r="B915" s="36"/>
    </row>
    <row r="916" spans="2:2" ht="13.2">
      <c r="B916" s="36"/>
    </row>
    <row r="917" spans="2:2" ht="13.2">
      <c r="B917" s="36"/>
    </row>
    <row r="918" spans="2:2" ht="13.2">
      <c r="B918" s="36"/>
    </row>
    <row r="919" spans="2:2" ht="13.2">
      <c r="B919" s="36"/>
    </row>
    <row r="920" spans="2:2" ht="13.2">
      <c r="B920" s="36"/>
    </row>
    <row r="921" spans="2:2" ht="13.2">
      <c r="B921" s="36"/>
    </row>
    <row r="922" spans="2:2" ht="13.2">
      <c r="B922" s="36"/>
    </row>
    <row r="923" spans="2:2" ht="13.2">
      <c r="B923" s="36"/>
    </row>
    <row r="924" spans="2:2" ht="13.2">
      <c r="B924" s="36"/>
    </row>
    <row r="925" spans="2:2" ht="13.2">
      <c r="B925" s="36"/>
    </row>
    <row r="926" spans="2:2" ht="13.2">
      <c r="B926" s="36"/>
    </row>
    <row r="927" spans="2:2" ht="13.2">
      <c r="B927" s="36"/>
    </row>
    <row r="928" spans="2:2" ht="13.2">
      <c r="B928" s="36"/>
    </row>
    <row r="929" spans="2:2" ht="13.2">
      <c r="B929" s="36"/>
    </row>
    <row r="930" spans="2:2" ht="13.2">
      <c r="B930" s="36"/>
    </row>
    <row r="931" spans="2:2" ht="13.2">
      <c r="B931" s="36"/>
    </row>
    <row r="932" spans="2:2" ht="13.2">
      <c r="B932" s="36"/>
    </row>
    <row r="933" spans="2:2" ht="13.2">
      <c r="B933" s="36"/>
    </row>
    <row r="934" spans="2:2" ht="13.2">
      <c r="B934" s="36"/>
    </row>
    <row r="935" spans="2:2" ht="13.2">
      <c r="B935" s="36"/>
    </row>
    <row r="936" spans="2:2" ht="13.2">
      <c r="B936" s="36"/>
    </row>
    <row r="937" spans="2:2" ht="13.2">
      <c r="B937" s="36"/>
    </row>
    <row r="938" spans="2:2" ht="13.2">
      <c r="B938" s="36"/>
    </row>
    <row r="939" spans="2:2" ht="13.2">
      <c r="B939" s="36"/>
    </row>
    <row r="940" spans="2:2" ht="13.2">
      <c r="B940" s="36"/>
    </row>
    <row r="941" spans="2:2" ht="13.2">
      <c r="B941" s="36"/>
    </row>
    <row r="942" spans="2:2" ht="13.2">
      <c r="B942" s="36"/>
    </row>
    <row r="943" spans="2:2" ht="13.2">
      <c r="B943" s="36"/>
    </row>
    <row r="944" spans="2:2" ht="13.2">
      <c r="B944" s="36"/>
    </row>
    <row r="945" spans="2:2" ht="13.2">
      <c r="B945" s="36"/>
    </row>
    <row r="946" spans="2:2" ht="13.2">
      <c r="B946" s="36"/>
    </row>
    <row r="947" spans="2:2" ht="13.2">
      <c r="B947" s="36"/>
    </row>
    <row r="948" spans="2:2" ht="13.2">
      <c r="B948" s="36"/>
    </row>
    <row r="949" spans="2:2" ht="13.2">
      <c r="B949" s="36"/>
    </row>
    <row r="950" spans="2:2" ht="13.2">
      <c r="B950" s="36"/>
    </row>
    <row r="951" spans="2:2" ht="13.2">
      <c r="B951" s="36"/>
    </row>
    <row r="952" spans="2:2" ht="13.2">
      <c r="B952" s="36"/>
    </row>
    <row r="953" spans="2:2" ht="13.2">
      <c r="B953" s="36"/>
    </row>
    <row r="954" spans="2:2" ht="13.2">
      <c r="B954" s="36"/>
    </row>
    <row r="955" spans="2:2" ht="13.2">
      <c r="B955" s="36"/>
    </row>
    <row r="956" spans="2:2" ht="13.2">
      <c r="B956" s="36"/>
    </row>
    <row r="957" spans="2:2" ht="13.2">
      <c r="B957" s="36"/>
    </row>
    <row r="958" spans="2:2" ht="13.2">
      <c r="B958" s="36"/>
    </row>
    <row r="959" spans="2:2" ht="13.2">
      <c r="B959" s="36"/>
    </row>
    <row r="960" spans="2:2" ht="13.2">
      <c r="B960" s="36"/>
    </row>
    <row r="961" spans="2:2" ht="13.2">
      <c r="B961" s="36"/>
    </row>
    <row r="962" spans="2:2" ht="13.2">
      <c r="B962" s="36"/>
    </row>
    <row r="963" spans="2:2" ht="13.2">
      <c r="B963" s="36"/>
    </row>
    <row r="964" spans="2:2" ht="13.2">
      <c r="B964" s="36"/>
    </row>
    <row r="965" spans="2:2" ht="13.2">
      <c r="B965" s="36"/>
    </row>
    <row r="966" spans="2:2" ht="13.2">
      <c r="B966" s="36"/>
    </row>
    <row r="967" spans="2:2" ht="13.2">
      <c r="B967" s="36"/>
    </row>
    <row r="968" spans="2:2" ht="13.2">
      <c r="B968" s="36"/>
    </row>
    <row r="969" spans="2:2" ht="13.2">
      <c r="B969" s="36"/>
    </row>
    <row r="970" spans="2:2" ht="13.2">
      <c r="B970" s="36"/>
    </row>
    <row r="971" spans="2:2" ht="13.2">
      <c r="B971" s="36"/>
    </row>
    <row r="972" spans="2:2" ht="13.2">
      <c r="B972" s="36"/>
    </row>
    <row r="973" spans="2:2" ht="13.2">
      <c r="B973" s="36"/>
    </row>
    <row r="974" spans="2:2" ht="13.2">
      <c r="B974" s="36"/>
    </row>
    <row r="975" spans="2:2" ht="13.2">
      <c r="B975" s="36"/>
    </row>
    <row r="976" spans="2:2" ht="13.2">
      <c r="B976" s="36"/>
    </row>
    <row r="977" spans="2:2" ht="13.2">
      <c r="B977" s="36"/>
    </row>
    <row r="978" spans="2:2" ht="13.2">
      <c r="B978" s="36"/>
    </row>
    <row r="979" spans="2:2" ht="13.2">
      <c r="B979" s="36"/>
    </row>
    <row r="980" spans="2:2" ht="13.2">
      <c r="B980" s="36"/>
    </row>
    <row r="981" spans="2:2" ht="13.2">
      <c r="B981" s="36"/>
    </row>
    <row r="982" spans="2:2" ht="13.2">
      <c r="B982" s="36"/>
    </row>
    <row r="983" spans="2:2" ht="13.2">
      <c r="B983" s="36"/>
    </row>
    <row r="984" spans="2:2" ht="13.2">
      <c r="B984" s="36"/>
    </row>
    <row r="985" spans="2:2" ht="13.2">
      <c r="B985" s="36"/>
    </row>
    <row r="986" spans="2:2" ht="13.2">
      <c r="B986" s="36"/>
    </row>
    <row r="987" spans="2:2" ht="13.2">
      <c r="B987" s="36"/>
    </row>
    <row r="988" spans="2:2" ht="13.2">
      <c r="B988" s="36"/>
    </row>
    <row r="989" spans="2:2" ht="13.2">
      <c r="B989" s="36"/>
    </row>
    <row r="990" spans="2:2" ht="13.2">
      <c r="B990" s="36"/>
    </row>
    <row r="991" spans="2:2" ht="13.2">
      <c r="B991" s="36"/>
    </row>
    <row r="992" spans="2:2" ht="13.2">
      <c r="B992" s="36"/>
    </row>
    <row r="993" spans="2:2" ht="13.2">
      <c r="B993" s="36"/>
    </row>
    <row r="994" spans="2:2" ht="13.2">
      <c r="B994" s="36"/>
    </row>
    <row r="995" spans="2:2" ht="13.2">
      <c r="B995" s="36"/>
    </row>
    <row r="996" spans="2:2" ht="13.2">
      <c r="B996" s="36"/>
    </row>
    <row r="997" spans="2:2" ht="13.2">
      <c r="B997" s="36"/>
    </row>
    <row r="998" spans="2:2" ht="13.2">
      <c r="B998" s="36"/>
    </row>
    <row r="999" spans="2:2" ht="13.2">
      <c r="B999" s="36"/>
    </row>
    <row r="1000" spans="2:2" ht="13.2">
      <c r="B1000" s="36"/>
    </row>
    <row r="1001" spans="2:2" ht="13.2">
      <c r="B1001" s="36"/>
    </row>
    <row r="1002" spans="2:2" ht="13.2">
      <c r="B1002" s="36"/>
    </row>
    <row r="1003" spans="2:2" ht="13.2">
      <c r="B1003" s="36"/>
    </row>
    <row r="1004" spans="2:2" ht="13.2">
      <c r="B1004" s="36"/>
    </row>
    <row r="1005" spans="2:2" ht="13.2">
      <c r="B1005" s="36"/>
    </row>
    <row r="1006" spans="2:2" ht="13.2">
      <c r="B1006" s="36"/>
    </row>
    <row r="1007" spans="2:2" ht="13.2">
      <c r="B1007" s="36"/>
    </row>
    <row r="1008" spans="2:2" ht="13.2">
      <c r="B1008" s="36"/>
    </row>
    <row r="1009" spans="2:2" ht="13.2">
      <c r="B1009" s="36"/>
    </row>
    <row r="1010" spans="2:2" ht="13.2">
      <c r="B1010" s="36"/>
    </row>
    <row r="1011" spans="2:2" ht="13.2">
      <c r="B1011" s="36"/>
    </row>
    <row r="1012" spans="2:2" ht="13.2">
      <c r="B1012" s="36"/>
    </row>
    <row r="1013" spans="2:2" ht="13.2">
      <c r="B1013" s="36"/>
    </row>
    <row r="1014" spans="2:2" ht="13.2">
      <c r="B1014" s="36"/>
    </row>
    <row r="1015" spans="2:2" ht="13.2">
      <c r="B1015" s="36"/>
    </row>
  </sheetData>
  <mergeCells count="1">
    <mergeCell ref="G2:H5"/>
  </mergeCells>
  <hyperlinks>
    <hyperlink ref="E30" r:id="rId1" xr:uid="{00000000-0004-0000-0000-000000000000}"/>
    <hyperlink ref="F116" r:id="rId2" xr:uid="{00000000-0004-0000-0000-000001000000}"/>
    <hyperlink ref="F138" r:id="rId3"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G1167"/>
  <sheetViews>
    <sheetView tabSelected="1" workbookViewId="0">
      <pane ySplit="1" topLeftCell="A991" activePane="bottomLeft" state="frozen"/>
      <selection pane="bottomLeft" activeCell="B999" sqref="B999"/>
    </sheetView>
  </sheetViews>
  <sheetFormatPr defaultColWidth="12.6640625" defaultRowHeight="15.75" customHeight="1"/>
  <cols>
    <col min="1" max="1" width="21.21875" customWidth="1"/>
    <col min="2" max="2" width="51.109375" customWidth="1"/>
    <col min="3" max="3" width="16.88671875" customWidth="1"/>
    <col min="4" max="4" width="35.21875" customWidth="1"/>
    <col min="5" max="5" width="35.109375" customWidth="1"/>
    <col min="6" max="6" width="18.88671875" customWidth="1"/>
    <col min="7" max="7" width="16.77734375" customWidth="1"/>
  </cols>
  <sheetData>
    <row r="1" spans="1:7" ht="15.6">
      <c r="A1" s="37" t="s">
        <v>1</v>
      </c>
      <c r="B1" s="37" t="s">
        <v>655</v>
      </c>
      <c r="C1" s="38" t="s">
        <v>2</v>
      </c>
      <c r="D1" s="39" t="s">
        <v>3</v>
      </c>
      <c r="E1" s="39" t="s">
        <v>4</v>
      </c>
      <c r="F1" s="2" t="s">
        <v>6</v>
      </c>
      <c r="G1" s="2" t="s">
        <v>7</v>
      </c>
    </row>
    <row r="2" spans="1:7" ht="13.2">
      <c r="A2" s="40"/>
      <c r="B2" s="41"/>
      <c r="C2" s="41"/>
      <c r="D2" s="42"/>
      <c r="E2" s="42"/>
      <c r="F2" s="90" t="s">
        <v>656</v>
      </c>
      <c r="G2" s="91"/>
    </row>
    <row r="3" spans="1:7" ht="13.2">
      <c r="A3" s="40" t="s">
        <v>44</v>
      </c>
      <c r="B3" s="41"/>
      <c r="C3" s="41"/>
      <c r="D3" s="42"/>
      <c r="E3" s="42"/>
      <c r="F3" s="41"/>
      <c r="G3" s="41"/>
    </row>
    <row r="4" spans="1:7" ht="118.8">
      <c r="A4" s="43" t="s">
        <v>44</v>
      </c>
      <c r="B4" s="44" t="s">
        <v>48</v>
      </c>
      <c r="C4" s="44"/>
      <c r="D4" s="45" t="s">
        <v>657</v>
      </c>
      <c r="E4" s="46"/>
      <c r="F4" s="44"/>
      <c r="G4" s="44"/>
    </row>
    <row r="5" spans="1:7" ht="13.2">
      <c r="A5" s="40" t="s">
        <v>658</v>
      </c>
      <c r="B5" s="41"/>
      <c r="C5" s="41"/>
      <c r="D5" s="42"/>
      <c r="E5" s="42"/>
      <c r="F5" s="41"/>
      <c r="G5" s="41"/>
    </row>
    <row r="6" spans="1:7" ht="26.4">
      <c r="A6" s="44" t="s">
        <v>658</v>
      </c>
      <c r="B6" s="44" t="s">
        <v>659</v>
      </c>
      <c r="C6" s="44" t="s">
        <v>660</v>
      </c>
      <c r="D6" s="46" t="s">
        <v>661</v>
      </c>
      <c r="E6" s="46"/>
      <c r="F6" s="44"/>
      <c r="G6" s="44"/>
    </row>
    <row r="7" spans="1:7" ht="26.4">
      <c r="A7" s="44" t="s">
        <v>658</v>
      </c>
      <c r="B7" s="44" t="s">
        <v>662</v>
      </c>
      <c r="C7" s="44" t="s">
        <v>663</v>
      </c>
      <c r="D7" s="46" t="s">
        <v>664</v>
      </c>
      <c r="E7" s="46"/>
      <c r="F7" s="44"/>
      <c r="G7" s="44"/>
    </row>
    <row r="8" spans="1:7" ht="66">
      <c r="A8" s="44" t="s">
        <v>658</v>
      </c>
      <c r="B8" s="44" t="s">
        <v>665</v>
      </c>
      <c r="C8" s="44" t="s">
        <v>666</v>
      </c>
      <c r="D8" s="46" t="s">
        <v>667</v>
      </c>
      <c r="E8" s="46"/>
      <c r="F8" s="44"/>
      <c r="G8" s="44"/>
    </row>
    <row r="9" spans="1:7" ht="39.6">
      <c r="A9" s="44" t="s">
        <v>658</v>
      </c>
      <c r="B9" s="44" t="s">
        <v>668</v>
      </c>
      <c r="C9" s="44" t="s">
        <v>669</v>
      </c>
      <c r="D9" s="46" t="s">
        <v>670</v>
      </c>
      <c r="E9" s="46"/>
      <c r="F9" s="44"/>
      <c r="G9" s="44"/>
    </row>
    <row r="10" spans="1:7" ht="52.8">
      <c r="A10" s="44" t="s">
        <v>658</v>
      </c>
      <c r="B10" s="44" t="s">
        <v>671</v>
      </c>
      <c r="C10" s="44" t="s">
        <v>672</v>
      </c>
      <c r="D10" s="46" t="s">
        <v>673</v>
      </c>
      <c r="E10" s="46"/>
      <c r="F10" s="44"/>
      <c r="G10" s="44"/>
    </row>
    <row r="11" spans="1:7" ht="13.2">
      <c r="A11" s="40" t="s">
        <v>158</v>
      </c>
      <c r="B11" s="41"/>
      <c r="C11" s="41"/>
      <c r="D11" s="42"/>
      <c r="E11" s="42"/>
      <c r="F11" s="41"/>
      <c r="G11" s="41"/>
    </row>
    <row r="12" spans="1:7" ht="26.4">
      <c r="A12" s="44" t="s">
        <v>158</v>
      </c>
      <c r="B12" s="44" t="s">
        <v>674</v>
      </c>
      <c r="C12" s="44" t="s">
        <v>675</v>
      </c>
      <c r="D12" s="46" t="s">
        <v>676</v>
      </c>
      <c r="E12" s="46"/>
      <c r="F12" s="44"/>
      <c r="G12" s="44"/>
    </row>
    <row r="13" spans="1:7" ht="52.8">
      <c r="A13" s="44" t="s">
        <v>158</v>
      </c>
      <c r="B13" s="44" t="s">
        <v>677</v>
      </c>
      <c r="C13" s="44" t="s">
        <v>678</v>
      </c>
      <c r="D13" s="46" t="s">
        <v>679</v>
      </c>
      <c r="E13" s="46"/>
      <c r="F13" s="44"/>
      <c r="G13" s="44"/>
    </row>
    <row r="14" spans="1:7" ht="52.8">
      <c r="A14" s="44" t="s">
        <v>158</v>
      </c>
      <c r="B14" s="44" t="s">
        <v>680</v>
      </c>
      <c r="C14" s="44" t="s">
        <v>681</v>
      </c>
      <c r="D14" s="46" t="s">
        <v>682</v>
      </c>
      <c r="E14" s="46"/>
      <c r="F14" s="44"/>
      <c r="G14" s="44"/>
    </row>
    <row r="15" spans="1:7" ht="26.4">
      <c r="A15" s="44" t="s">
        <v>158</v>
      </c>
      <c r="B15" s="44" t="s">
        <v>683</v>
      </c>
      <c r="C15" s="44" t="s">
        <v>684</v>
      </c>
      <c r="D15" s="46" t="s">
        <v>685</v>
      </c>
      <c r="E15" s="46"/>
      <c r="F15" s="44"/>
      <c r="G15" s="44"/>
    </row>
    <row r="16" spans="1:7" ht="26.4">
      <c r="A16" s="44" t="s">
        <v>158</v>
      </c>
      <c r="B16" s="44" t="s">
        <v>686</v>
      </c>
      <c r="C16" s="44" t="s">
        <v>687</v>
      </c>
      <c r="D16" s="46" t="s">
        <v>688</v>
      </c>
      <c r="E16" s="46"/>
      <c r="F16" s="44"/>
      <c r="G16" s="44"/>
    </row>
    <row r="17" spans="1:7" ht="39.6">
      <c r="A17" s="44" t="s">
        <v>158</v>
      </c>
      <c r="B17" s="44" t="s">
        <v>689</v>
      </c>
      <c r="C17" s="44" t="s">
        <v>690</v>
      </c>
      <c r="D17" s="46" t="s">
        <v>691</v>
      </c>
      <c r="E17" s="46"/>
      <c r="F17" s="44"/>
      <c r="G17" s="44"/>
    </row>
    <row r="18" spans="1:7" ht="198">
      <c r="A18" s="44" t="s">
        <v>158</v>
      </c>
      <c r="B18" s="44" t="s">
        <v>692</v>
      </c>
      <c r="C18" s="44" t="s">
        <v>693</v>
      </c>
      <c r="D18" s="46" t="s">
        <v>694</v>
      </c>
      <c r="E18" s="46"/>
      <c r="F18" s="44"/>
      <c r="G18" s="44"/>
    </row>
    <row r="19" spans="1:7" ht="39.6">
      <c r="A19" s="44" t="s">
        <v>158</v>
      </c>
      <c r="B19" s="44" t="s">
        <v>695</v>
      </c>
      <c r="C19" s="44" t="s">
        <v>696</v>
      </c>
      <c r="D19" s="46" t="s">
        <v>697</v>
      </c>
      <c r="E19" s="46"/>
      <c r="F19" s="44"/>
      <c r="G19" s="44"/>
    </row>
    <row r="20" spans="1:7" ht="79.2">
      <c r="A20" s="44" t="s">
        <v>158</v>
      </c>
      <c r="B20" s="44" t="s">
        <v>698</v>
      </c>
      <c r="C20" s="44" t="s">
        <v>699</v>
      </c>
      <c r="D20" s="46" t="s">
        <v>700</v>
      </c>
      <c r="E20" s="46"/>
      <c r="F20" s="44"/>
      <c r="G20" s="44"/>
    </row>
    <row r="21" spans="1:7" ht="13.2">
      <c r="A21" s="40" t="s">
        <v>162</v>
      </c>
      <c r="B21" s="41"/>
      <c r="C21" s="41"/>
      <c r="D21" s="42"/>
      <c r="E21" s="42"/>
      <c r="F21" s="41"/>
      <c r="G21" s="41"/>
    </row>
    <row r="22" spans="1:7" ht="171.6">
      <c r="A22" s="44" t="s">
        <v>162</v>
      </c>
      <c r="B22" s="44" t="s">
        <v>701</v>
      </c>
      <c r="C22" s="44" t="s">
        <v>702</v>
      </c>
      <c r="D22" s="46" t="s">
        <v>703</v>
      </c>
      <c r="E22" s="46"/>
      <c r="F22" s="44"/>
      <c r="G22" s="44"/>
    </row>
    <row r="23" spans="1:7" ht="13.2">
      <c r="A23" s="44" t="s">
        <v>162</v>
      </c>
      <c r="B23" s="44" t="s">
        <v>704</v>
      </c>
      <c r="C23" s="44" t="s">
        <v>705</v>
      </c>
      <c r="D23" s="46" t="s">
        <v>706</v>
      </c>
      <c r="E23" s="46"/>
      <c r="F23" s="44"/>
      <c r="G23" s="44"/>
    </row>
    <row r="24" spans="1:7" ht="118.8">
      <c r="A24" s="44" t="s">
        <v>162</v>
      </c>
      <c r="B24" s="44" t="s">
        <v>707</v>
      </c>
      <c r="C24" s="44" t="s">
        <v>708</v>
      </c>
      <c r="D24" s="46" t="s">
        <v>709</v>
      </c>
      <c r="E24" s="46"/>
      <c r="F24" s="44"/>
      <c r="G24" s="44"/>
    </row>
    <row r="25" spans="1:7" ht="13.2">
      <c r="A25" s="44" t="s">
        <v>162</v>
      </c>
      <c r="B25" s="44" t="s">
        <v>710</v>
      </c>
      <c r="C25" s="44" t="s">
        <v>711</v>
      </c>
      <c r="D25" s="46" t="s">
        <v>712</v>
      </c>
      <c r="E25" s="46"/>
      <c r="F25" s="44"/>
      <c r="G25" s="44"/>
    </row>
    <row r="26" spans="1:7" ht="66">
      <c r="A26" s="44" t="s">
        <v>162</v>
      </c>
      <c r="B26" s="44" t="s">
        <v>713</v>
      </c>
      <c r="C26" s="44" t="s">
        <v>714</v>
      </c>
      <c r="D26" s="46" t="s">
        <v>715</v>
      </c>
      <c r="E26" s="46"/>
      <c r="F26" s="44"/>
      <c r="G26" s="44"/>
    </row>
    <row r="27" spans="1:7" ht="52.8">
      <c r="A27" s="44" t="s">
        <v>162</v>
      </c>
      <c r="B27" s="44" t="s">
        <v>716</v>
      </c>
      <c r="C27" s="44" t="s">
        <v>717</v>
      </c>
      <c r="D27" s="46" t="s">
        <v>718</v>
      </c>
      <c r="E27" s="46"/>
      <c r="F27" s="44"/>
      <c r="G27" s="44"/>
    </row>
    <row r="28" spans="1:7" ht="39.6">
      <c r="A28" s="44" t="s">
        <v>162</v>
      </c>
      <c r="B28" s="44" t="s">
        <v>719</v>
      </c>
      <c r="C28" s="44" t="s">
        <v>720</v>
      </c>
      <c r="D28" s="46" t="s">
        <v>721</v>
      </c>
      <c r="E28" s="46"/>
      <c r="F28" s="44"/>
      <c r="G28" s="44"/>
    </row>
    <row r="29" spans="1:7" ht="26.4">
      <c r="A29" s="44" t="s">
        <v>162</v>
      </c>
      <c r="B29" s="44" t="s">
        <v>722</v>
      </c>
      <c r="C29" s="44" t="s">
        <v>723</v>
      </c>
      <c r="D29" s="46" t="s">
        <v>724</v>
      </c>
      <c r="E29" s="46"/>
      <c r="F29" s="44"/>
      <c r="G29" s="44"/>
    </row>
    <row r="30" spans="1:7" ht="79.2">
      <c r="A30" s="44" t="s">
        <v>162</v>
      </c>
      <c r="B30" s="44" t="s">
        <v>725</v>
      </c>
      <c r="C30" s="44" t="s">
        <v>726</v>
      </c>
      <c r="D30" s="46" t="s">
        <v>727</v>
      </c>
      <c r="E30" s="46"/>
      <c r="F30" s="44"/>
      <c r="G30" s="44"/>
    </row>
    <row r="31" spans="1:7" ht="39.6">
      <c r="A31" s="44" t="s">
        <v>162</v>
      </c>
      <c r="B31" s="44" t="s">
        <v>728</v>
      </c>
      <c r="C31" s="44" t="s">
        <v>729</v>
      </c>
      <c r="D31" s="46" t="s">
        <v>730</v>
      </c>
      <c r="E31" s="46"/>
      <c r="F31" s="44"/>
      <c r="G31" s="44"/>
    </row>
    <row r="32" spans="1:7" ht="26.4">
      <c r="A32" s="44" t="s">
        <v>162</v>
      </c>
      <c r="B32" s="44" t="s">
        <v>731</v>
      </c>
      <c r="C32" s="44" t="s">
        <v>732</v>
      </c>
      <c r="D32" s="46" t="s">
        <v>733</v>
      </c>
      <c r="E32" s="46"/>
      <c r="F32" s="44"/>
      <c r="G32" s="44"/>
    </row>
    <row r="33" spans="1:7" ht="26.4">
      <c r="A33" s="44" t="s">
        <v>162</v>
      </c>
      <c r="B33" s="44" t="s">
        <v>734</v>
      </c>
      <c r="C33" s="44" t="s">
        <v>735</v>
      </c>
      <c r="D33" s="46" t="s">
        <v>736</v>
      </c>
      <c r="E33" s="46"/>
      <c r="F33" s="44"/>
      <c r="G33" s="44"/>
    </row>
    <row r="34" spans="1:7" ht="39.6">
      <c r="A34" s="44" t="s">
        <v>162</v>
      </c>
      <c r="B34" s="44" t="s">
        <v>737</v>
      </c>
      <c r="C34" s="44" t="s">
        <v>738</v>
      </c>
      <c r="D34" s="46" t="s">
        <v>739</v>
      </c>
      <c r="E34" s="46"/>
      <c r="F34" s="44"/>
      <c r="G34" s="44"/>
    </row>
    <row r="35" spans="1:7" ht="26.4">
      <c r="A35" s="44" t="s">
        <v>162</v>
      </c>
      <c r="B35" s="44" t="s">
        <v>740</v>
      </c>
      <c r="C35" s="44" t="s">
        <v>741</v>
      </c>
      <c r="D35" s="46" t="s">
        <v>742</v>
      </c>
      <c r="E35" s="46"/>
      <c r="F35" s="44"/>
      <c r="G35" s="44"/>
    </row>
    <row r="36" spans="1:7" ht="26.4">
      <c r="A36" s="44" t="s">
        <v>162</v>
      </c>
      <c r="B36" s="44" t="s">
        <v>743</v>
      </c>
      <c r="C36" s="44" t="s">
        <v>744</v>
      </c>
      <c r="D36" s="46" t="s">
        <v>745</v>
      </c>
      <c r="E36" s="46"/>
      <c r="F36" s="44"/>
      <c r="G36" s="44"/>
    </row>
    <row r="37" spans="1:7" ht="66">
      <c r="A37" s="44" t="s">
        <v>162</v>
      </c>
      <c r="B37" s="44" t="s">
        <v>746</v>
      </c>
      <c r="C37" s="44" t="s">
        <v>747</v>
      </c>
      <c r="D37" s="46" t="s">
        <v>748</v>
      </c>
      <c r="E37" s="46"/>
      <c r="F37" s="44"/>
      <c r="G37" s="44"/>
    </row>
    <row r="38" spans="1:7" ht="52.8">
      <c r="A38" s="44" t="s">
        <v>162</v>
      </c>
      <c r="B38" s="44" t="s">
        <v>749</v>
      </c>
      <c r="C38" s="44" t="s">
        <v>750</v>
      </c>
      <c r="D38" s="46" t="s">
        <v>751</v>
      </c>
      <c r="E38" s="46"/>
      <c r="F38" s="44"/>
      <c r="G38" s="44"/>
    </row>
    <row r="39" spans="1:7" ht="26.4">
      <c r="A39" s="44" t="s">
        <v>162</v>
      </c>
      <c r="B39" s="44" t="s">
        <v>752</v>
      </c>
      <c r="C39" s="44" t="s">
        <v>753</v>
      </c>
      <c r="D39" s="46" t="s">
        <v>754</v>
      </c>
      <c r="E39" s="46"/>
      <c r="F39" s="44"/>
      <c r="G39" s="44"/>
    </row>
    <row r="40" spans="1:7" ht="52.8">
      <c r="A40" s="44" t="s">
        <v>162</v>
      </c>
      <c r="B40" s="44" t="s">
        <v>755</v>
      </c>
      <c r="C40" s="44" t="s">
        <v>756</v>
      </c>
      <c r="D40" s="46" t="s">
        <v>757</v>
      </c>
      <c r="E40" s="46"/>
      <c r="F40" s="44"/>
      <c r="G40" s="44"/>
    </row>
    <row r="41" spans="1:7" ht="52.8">
      <c r="A41" s="44" t="s">
        <v>162</v>
      </c>
      <c r="B41" s="44" t="s">
        <v>758</v>
      </c>
      <c r="C41" s="44" t="s">
        <v>759</v>
      </c>
      <c r="D41" s="46" t="s">
        <v>760</v>
      </c>
      <c r="E41" s="46"/>
      <c r="F41" s="44"/>
      <c r="G41" s="44"/>
    </row>
    <row r="42" spans="1:7" ht="66">
      <c r="A42" s="44" t="s">
        <v>162</v>
      </c>
      <c r="B42" s="44" t="s">
        <v>761</v>
      </c>
      <c r="C42" s="44" t="s">
        <v>762</v>
      </c>
      <c r="D42" s="46" t="s">
        <v>763</v>
      </c>
      <c r="E42" s="46"/>
      <c r="F42" s="44"/>
      <c r="G42" s="44"/>
    </row>
    <row r="43" spans="1:7" ht="158.4">
      <c r="A43" s="44" t="s">
        <v>162</v>
      </c>
      <c r="B43" s="44" t="s">
        <v>764</v>
      </c>
      <c r="C43" s="44" t="s">
        <v>765</v>
      </c>
      <c r="D43" s="46" t="s">
        <v>766</v>
      </c>
      <c r="E43" s="46"/>
      <c r="F43" s="44"/>
      <c r="G43" s="44"/>
    </row>
    <row r="44" spans="1:7" ht="13.2">
      <c r="A44" s="44" t="s">
        <v>162</v>
      </c>
      <c r="B44" s="44" t="s">
        <v>767</v>
      </c>
      <c r="C44" s="44" t="s">
        <v>768</v>
      </c>
      <c r="D44" s="46" t="s">
        <v>769</v>
      </c>
      <c r="E44" s="46"/>
      <c r="F44" s="44"/>
      <c r="G44" s="44"/>
    </row>
    <row r="45" spans="1:7" ht="26.4">
      <c r="A45" s="44" t="s">
        <v>162</v>
      </c>
      <c r="B45" s="44" t="s">
        <v>770</v>
      </c>
      <c r="C45" s="44" t="s">
        <v>771</v>
      </c>
      <c r="D45" s="46" t="s">
        <v>772</v>
      </c>
      <c r="E45" s="46"/>
      <c r="F45" s="44"/>
      <c r="G45" s="44"/>
    </row>
    <row r="46" spans="1:7" ht="26.4">
      <c r="A46" s="44" t="s">
        <v>162</v>
      </c>
      <c r="B46" s="44" t="s">
        <v>773</v>
      </c>
      <c r="C46" s="44" t="s">
        <v>774</v>
      </c>
      <c r="D46" s="46" t="s">
        <v>775</v>
      </c>
      <c r="E46" s="46"/>
      <c r="F46" s="44"/>
      <c r="G46" s="44"/>
    </row>
    <row r="47" spans="1:7" ht="39.6">
      <c r="A47" s="44" t="s">
        <v>162</v>
      </c>
      <c r="B47" s="44" t="s">
        <v>776</v>
      </c>
      <c r="C47" s="44" t="s">
        <v>777</v>
      </c>
      <c r="D47" s="46" t="s">
        <v>778</v>
      </c>
      <c r="E47" s="46"/>
      <c r="F47" s="44"/>
      <c r="G47" s="44"/>
    </row>
    <row r="48" spans="1:7" ht="13.2">
      <c r="A48" s="47" t="s">
        <v>213</v>
      </c>
      <c r="B48" s="6"/>
      <c r="C48" s="6"/>
      <c r="D48" s="48"/>
      <c r="E48" s="48"/>
      <c r="F48" s="6"/>
      <c r="G48" s="6"/>
    </row>
    <row r="49" spans="1:7" ht="52.8">
      <c r="A49" s="43" t="s">
        <v>213</v>
      </c>
      <c r="B49" s="43" t="s">
        <v>779</v>
      </c>
      <c r="C49" s="43" t="s">
        <v>780</v>
      </c>
      <c r="D49" s="49" t="s">
        <v>781</v>
      </c>
      <c r="E49" s="50"/>
      <c r="F49" s="51"/>
      <c r="G49" s="51"/>
    </row>
    <row r="50" spans="1:7" ht="52.8">
      <c r="A50" s="43" t="s">
        <v>213</v>
      </c>
      <c r="B50" s="43" t="s">
        <v>782</v>
      </c>
      <c r="C50" s="43" t="s">
        <v>783</v>
      </c>
      <c r="D50" s="49" t="s">
        <v>784</v>
      </c>
      <c r="E50" s="50"/>
      <c r="F50" s="51"/>
      <c r="G50" s="51"/>
    </row>
    <row r="51" spans="1:7" ht="52.8">
      <c r="A51" s="43" t="s">
        <v>213</v>
      </c>
      <c r="B51" s="43" t="s">
        <v>785</v>
      </c>
      <c r="C51" s="43" t="s">
        <v>786</v>
      </c>
      <c r="D51" s="49" t="s">
        <v>787</v>
      </c>
      <c r="E51" s="50"/>
      <c r="F51" s="51"/>
      <c r="G51" s="51"/>
    </row>
    <row r="52" spans="1:7" ht="52.8">
      <c r="A52" s="43" t="s">
        <v>213</v>
      </c>
      <c r="B52" s="43" t="s">
        <v>788</v>
      </c>
      <c r="C52" s="43" t="s">
        <v>789</v>
      </c>
      <c r="D52" s="49" t="s">
        <v>790</v>
      </c>
      <c r="E52" s="50"/>
      <c r="F52" s="51"/>
      <c r="G52" s="51"/>
    </row>
    <row r="53" spans="1:7" ht="66">
      <c r="A53" s="43" t="s">
        <v>213</v>
      </c>
      <c r="B53" s="43" t="s">
        <v>791</v>
      </c>
      <c r="C53" s="43" t="s">
        <v>792</v>
      </c>
      <c r="D53" s="49" t="s">
        <v>793</v>
      </c>
      <c r="E53" s="50"/>
      <c r="F53" s="51"/>
      <c r="G53" s="51"/>
    </row>
    <row r="54" spans="1:7" ht="13.2">
      <c r="A54" s="40" t="s">
        <v>166</v>
      </c>
      <c r="B54" s="41"/>
      <c r="C54" s="41"/>
      <c r="D54" s="42"/>
      <c r="E54" s="42"/>
      <c r="F54" s="41"/>
      <c r="G54" s="41"/>
    </row>
    <row r="55" spans="1:7" ht="39.6">
      <c r="A55" s="44" t="s">
        <v>166</v>
      </c>
      <c r="B55" s="44" t="s">
        <v>794</v>
      </c>
      <c r="C55" s="44" t="s">
        <v>795</v>
      </c>
      <c r="D55" s="46" t="s">
        <v>796</v>
      </c>
      <c r="E55" s="46"/>
      <c r="F55" s="44"/>
      <c r="G55" s="44"/>
    </row>
    <row r="56" spans="1:7" ht="26.4">
      <c r="A56" s="44" t="s">
        <v>166</v>
      </c>
      <c r="B56" s="44" t="s">
        <v>797</v>
      </c>
      <c r="C56" s="44" t="s">
        <v>798</v>
      </c>
      <c r="D56" s="46" t="s">
        <v>799</v>
      </c>
      <c r="E56" s="46"/>
      <c r="F56" s="44"/>
      <c r="G56" s="44"/>
    </row>
    <row r="57" spans="1:7" ht="39.6">
      <c r="A57" s="44" t="s">
        <v>166</v>
      </c>
      <c r="B57" s="44" t="s">
        <v>800</v>
      </c>
      <c r="C57" s="44" t="s">
        <v>801</v>
      </c>
      <c r="D57" s="46" t="s">
        <v>802</v>
      </c>
      <c r="E57" s="46"/>
      <c r="F57" s="44"/>
      <c r="G57" s="44"/>
    </row>
    <row r="58" spans="1:7" ht="132">
      <c r="A58" s="44" t="s">
        <v>166</v>
      </c>
      <c r="B58" s="44" t="s">
        <v>803</v>
      </c>
      <c r="C58" s="44" t="s">
        <v>804</v>
      </c>
      <c r="D58" s="46" t="s">
        <v>805</v>
      </c>
      <c r="E58" s="46"/>
      <c r="F58" s="44"/>
      <c r="G58" s="44"/>
    </row>
    <row r="59" spans="1:7" ht="26.4">
      <c r="A59" s="44" t="s">
        <v>166</v>
      </c>
      <c r="B59" s="44" t="s">
        <v>806</v>
      </c>
      <c r="C59" s="44" t="s">
        <v>807</v>
      </c>
      <c r="D59" s="46" t="s">
        <v>808</v>
      </c>
      <c r="E59" s="46"/>
      <c r="F59" s="44"/>
      <c r="G59" s="44"/>
    </row>
    <row r="60" spans="1:7" ht="13.2">
      <c r="A60" s="44" t="s">
        <v>166</v>
      </c>
      <c r="B60" s="44" t="s">
        <v>809</v>
      </c>
      <c r="C60" s="44" t="s">
        <v>810</v>
      </c>
      <c r="D60" s="46" t="s">
        <v>811</v>
      </c>
      <c r="E60" s="46"/>
      <c r="F60" s="44"/>
      <c r="G60" s="44"/>
    </row>
    <row r="61" spans="1:7" ht="26.4">
      <c r="A61" s="44" t="s">
        <v>166</v>
      </c>
      <c r="B61" s="44" t="s">
        <v>812</v>
      </c>
      <c r="C61" s="44" t="s">
        <v>813</v>
      </c>
      <c r="D61" s="46" t="s">
        <v>814</v>
      </c>
      <c r="E61" s="46"/>
      <c r="F61" s="44"/>
      <c r="G61" s="44"/>
    </row>
    <row r="62" spans="1:7" ht="13.2">
      <c r="A62" s="44" t="s">
        <v>166</v>
      </c>
      <c r="B62" s="44" t="s">
        <v>815</v>
      </c>
      <c r="C62" s="44" t="s">
        <v>816</v>
      </c>
      <c r="D62" s="46" t="s">
        <v>817</v>
      </c>
      <c r="E62" s="46"/>
      <c r="F62" s="44"/>
      <c r="G62" s="44"/>
    </row>
    <row r="63" spans="1:7" ht="13.2">
      <c r="A63" s="40" t="s">
        <v>366</v>
      </c>
      <c r="B63" s="41"/>
      <c r="C63" s="41"/>
      <c r="D63" s="42"/>
      <c r="E63" s="42"/>
      <c r="F63" s="41"/>
      <c r="G63" s="41"/>
    </row>
    <row r="64" spans="1:7" ht="198">
      <c r="A64" s="44" t="s">
        <v>366</v>
      </c>
      <c r="B64" s="44" t="s">
        <v>370</v>
      </c>
      <c r="C64" s="44" t="s">
        <v>818</v>
      </c>
      <c r="D64" s="46" t="s">
        <v>819</v>
      </c>
      <c r="E64" s="45" t="s">
        <v>820</v>
      </c>
      <c r="F64" s="44"/>
      <c r="G64" s="44"/>
    </row>
    <row r="65" spans="1:7" ht="198">
      <c r="A65" s="44" t="s">
        <v>366</v>
      </c>
      <c r="B65" s="44" t="s">
        <v>821</v>
      </c>
      <c r="C65" s="44" t="s">
        <v>822</v>
      </c>
      <c r="D65" s="46" t="s">
        <v>823</v>
      </c>
      <c r="E65" s="45" t="s">
        <v>824</v>
      </c>
      <c r="F65" s="44"/>
      <c r="G65" s="44"/>
    </row>
    <row r="66" spans="1:7" ht="198">
      <c r="A66" s="44" t="s">
        <v>366</v>
      </c>
      <c r="B66" s="44" t="s">
        <v>825</v>
      </c>
      <c r="C66" s="44" t="s">
        <v>826</v>
      </c>
      <c r="D66" s="46" t="s">
        <v>827</v>
      </c>
      <c r="E66" s="45" t="s">
        <v>828</v>
      </c>
      <c r="F66" s="44"/>
      <c r="G66" s="44"/>
    </row>
    <row r="67" spans="1:7" ht="13.2">
      <c r="A67" s="40" t="s">
        <v>178</v>
      </c>
      <c r="B67" s="41"/>
      <c r="C67" s="41"/>
      <c r="D67" s="42"/>
      <c r="E67" s="42"/>
      <c r="F67" s="41"/>
      <c r="G67" s="41"/>
    </row>
    <row r="68" spans="1:7" ht="26.4">
      <c r="A68" s="44" t="s">
        <v>178</v>
      </c>
      <c r="B68" s="44" t="s">
        <v>829</v>
      </c>
      <c r="C68" s="44" t="s">
        <v>830</v>
      </c>
      <c r="D68" s="46" t="s">
        <v>831</v>
      </c>
      <c r="E68" s="46"/>
      <c r="F68" s="44"/>
      <c r="G68" s="44"/>
    </row>
    <row r="69" spans="1:7" ht="66">
      <c r="A69" s="44" t="s">
        <v>178</v>
      </c>
      <c r="B69" s="44" t="s">
        <v>832</v>
      </c>
      <c r="C69" s="44" t="s">
        <v>833</v>
      </c>
      <c r="D69" s="46" t="s">
        <v>834</v>
      </c>
      <c r="E69" s="46"/>
      <c r="F69" s="44"/>
      <c r="G69" s="44"/>
    </row>
    <row r="70" spans="1:7" ht="39.6">
      <c r="A70" s="44" t="s">
        <v>178</v>
      </c>
      <c r="B70" s="44" t="s">
        <v>835</v>
      </c>
      <c r="C70" s="44" t="s">
        <v>836</v>
      </c>
      <c r="D70" s="46" t="s">
        <v>837</v>
      </c>
      <c r="E70" s="46"/>
      <c r="F70" s="44"/>
      <c r="G70" s="44"/>
    </row>
    <row r="71" spans="1:7" ht="26.4">
      <c r="A71" s="44" t="s">
        <v>178</v>
      </c>
      <c r="B71" s="44" t="s">
        <v>838</v>
      </c>
      <c r="C71" s="44" t="s">
        <v>839</v>
      </c>
      <c r="D71" s="46" t="s">
        <v>840</v>
      </c>
      <c r="E71" s="46"/>
      <c r="F71" s="44"/>
      <c r="G71" s="44"/>
    </row>
    <row r="72" spans="1:7" ht="26.4">
      <c r="A72" s="44" t="s">
        <v>178</v>
      </c>
      <c r="B72" s="44" t="s">
        <v>841</v>
      </c>
      <c r="C72" s="44" t="s">
        <v>842</v>
      </c>
      <c r="D72" s="46" t="s">
        <v>843</v>
      </c>
      <c r="E72" s="46"/>
      <c r="F72" s="44"/>
      <c r="G72" s="44"/>
    </row>
    <row r="73" spans="1:7" ht="39.6">
      <c r="A73" s="44" t="s">
        <v>178</v>
      </c>
      <c r="B73" s="44" t="s">
        <v>844</v>
      </c>
      <c r="C73" s="44" t="s">
        <v>845</v>
      </c>
      <c r="D73" s="46" t="s">
        <v>846</v>
      </c>
      <c r="E73" s="46"/>
      <c r="F73" s="44"/>
      <c r="G73" s="44"/>
    </row>
    <row r="74" spans="1:7" ht="39.6">
      <c r="A74" s="44" t="s">
        <v>178</v>
      </c>
      <c r="B74" s="44" t="s">
        <v>847</v>
      </c>
      <c r="C74" s="44" t="s">
        <v>848</v>
      </c>
      <c r="D74" s="46" t="s">
        <v>849</v>
      </c>
      <c r="E74" s="46"/>
      <c r="F74" s="44"/>
      <c r="G74" s="44"/>
    </row>
    <row r="75" spans="1:7" ht="13.2">
      <c r="A75" s="44" t="s">
        <v>178</v>
      </c>
      <c r="B75" s="44" t="s">
        <v>850</v>
      </c>
      <c r="C75" s="44" t="s">
        <v>851</v>
      </c>
      <c r="D75" s="46" t="s">
        <v>852</v>
      </c>
      <c r="E75" s="46"/>
      <c r="F75" s="44"/>
      <c r="G75" s="44"/>
    </row>
    <row r="76" spans="1:7" ht="39.6">
      <c r="A76" s="44" t="s">
        <v>178</v>
      </c>
      <c r="B76" s="44" t="s">
        <v>853</v>
      </c>
      <c r="C76" s="44" t="s">
        <v>854</v>
      </c>
      <c r="D76" s="46" t="s">
        <v>855</v>
      </c>
      <c r="E76" s="46"/>
      <c r="F76" s="44"/>
      <c r="G76" s="44"/>
    </row>
    <row r="77" spans="1:7" ht="26.4">
      <c r="A77" s="44" t="s">
        <v>178</v>
      </c>
      <c r="B77" s="44" t="s">
        <v>856</v>
      </c>
      <c r="C77" s="44" t="s">
        <v>857</v>
      </c>
      <c r="D77" s="46" t="s">
        <v>858</v>
      </c>
      <c r="E77" s="46"/>
      <c r="F77" s="44"/>
      <c r="G77" s="44"/>
    </row>
    <row r="78" spans="1:7" ht="66">
      <c r="A78" s="44" t="s">
        <v>178</v>
      </c>
      <c r="B78" s="44" t="s">
        <v>859</v>
      </c>
      <c r="C78" s="44" t="s">
        <v>860</v>
      </c>
      <c r="D78" s="46" t="s">
        <v>861</v>
      </c>
      <c r="E78" s="46"/>
      <c r="F78" s="44"/>
      <c r="G78" s="44"/>
    </row>
    <row r="79" spans="1:7" ht="39.6">
      <c r="A79" s="44" t="s">
        <v>178</v>
      </c>
      <c r="B79" s="44" t="s">
        <v>862</v>
      </c>
      <c r="C79" s="44" t="s">
        <v>863</v>
      </c>
      <c r="D79" s="46" t="s">
        <v>864</v>
      </c>
      <c r="E79" s="46"/>
      <c r="F79" s="44"/>
      <c r="G79" s="44"/>
    </row>
    <row r="80" spans="1:7" ht="26.4">
      <c r="A80" s="44" t="s">
        <v>178</v>
      </c>
      <c r="B80" s="44" t="s">
        <v>865</v>
      </c>
      <c r="C80" s="44" t="s">
        <v>866</v>
      </c>
      <c r="D80" s="46" t="s">
        <v>867</v>
      </c>
      <c r="E80" s="46"/>
      <c r="F80" s="44"/>
      <c r="G80" s="44"/>
    </row>
    <row r="81" spans="1:7" ht="39.6">
      <c r="A81" s="44" t="s">
        <v>178</v>
      </c>
      <c r="B81" s="44" t="s">
        <v>868</v>
      </c>
      <c r="C81" s="44" t="s">
        <v>869</v>
      </c>
      <c r="D81" s="46" t="s">
        <v>870</v>
      </c>
      <c r="E81" s="46"/>
      <c r="F81" s="44"/>
      <c r="G81" s="44"/>
    </row>
    <row r="82" spans="1:7" ht="39.6">
      <c r="A82" s="44" t="s">
        <v>178</v>
      </c>
      <c r="B82" s="44" t="s">
        <v>871</v>
      </c>
      <c r="C82" s="44" t="s">
        <v>872</v>
      </c>
      <c r="D82" s="46" t="s">
        <v>873</v>
      </c>
      <c r="E82" s="46"/>
      <c r="F82" s="44"/>
      <c r="G82" s="44"/>
    </row>
    <row r="83" spans="1:7" ht="26.4">
      <c r="A83" s="44" t="s">
        <v>178</v>
      </c>
      <c r="B83" s="44" t="s">
        <v>874</v>
      </c>
      <c r="C83" s="44" t="s">
        <v>875</v>
      </c>
      <c r="D83" s="46" t="s">
        <v>876</v>
      </c>
      <c r="E83" s="46"/>
      <c r="F83" s="44"/>
      <c r="G83" s="44"/>
    </row>
    <row r="84" spans="1:7" ht="26.4">
      <c r="A84" s="44" t="s">
        <v>178</v>
      </c>
      <c r="B84" s="44" t="s">
        <v>877</v>
      </c>
      <c r="C84" s="44" t="s">
        <v>878</v>
      </c>
      <c r="D84" s="46" t="s">
        <v>879</v>
      </c>
      <c r="E84" s="46"/>
      <c r="F84" s="44"/>
      <c r="G84" s="44"/>
    </row>
    <row r="85" spans="1:7" ht="13.2">
      <c r="A85" s="40" t="s">
        <v>182</v>
      </c>
      <c r="B85" s="41"/>
      <c r="C85" s="41"/>
      <c r="D85" s="42"/>
      <c r="E85" s="42"/>
      <c r="F85" s="41"/>
      <c r="G85" s="41"/>
    </row>
    <row r="86" spans="1:7" ht="92.4">
      <c r="A86" s="44" t="s">
        <v>182</v>
      </c>
      <c r="B86" s="44" t="s">
        <v>880</v>
      </c>
      <c r="C86" s="44" t="s">
        <v>881</v>
      </c>
      <c r="D86" s="46" t="s">
        <v>882</v>
      </c>
      <c r="E86" s="46"/>
      <c r="F86" s="44"/>
      <c r="G86" s="44"/>
    </row>
    <row r="87" spans="1:7" ht="39.6">
      <c r="A87" s="44" t="s">
        <v>182</v>
      </c>
      <c r="B87" s="44" t="s">
        <v>883</v>
      </c>
      <c r="C87" s="44" t="s">
        <v>884</v>
      </c>
      <c r="D87" s="46" t="s">
        <v>885</v>
      </c>
      <c r="E87" s="46"/>
      <c r="F87" s="44"/>
      <c r="G87" s="44"/>
    </row>
    <row r="88" spans="1:7" ht="52.8">
      <c r="A88" s="44" t="s">
        <v>182</v>
      </c>
      <c r="B88" s="44" t="s">
        <v>886</v>
      </c>
      <c r="C88" s="44" t="s">
        <v>887</v>
      </c>
      <c r="D88" s="46" t="s">
        <v>888</v>
      </c>
      <c r="E88" s="46"/>
      <c r="F88" s="44"/>
      <c r="G88" s="44"/>
    </row>
    <row r="89" spans="1:7" ht="26.4">
      <c r="A89" s="44" t="s">
        <v>182</v>
      </c>
      <c r="B89" s="44" t="s">
        <v>889</v>
      </c>
      <c r="C89" s="44" t="s">
        <v>890</v>
      </c>
      <c r="D89" s="46" t="s">
        <v>891</v>
      </c>
      <c r="E89" s="46"/>
      <c r="F89" s="44"/>
      <c r="G89" s="44"/>
    </row>
    <row r="90" spans="1:7" ht="26.4">
      <c r="A90" s="44" t="s">
        <v>182</v>
      </c>
      <c r="B90" s="44" t="s">
        <v>892</v>
      </c>
      <c r="C90" s="44" t="s">
        <v>893</v>
      </c>
      <c r="D90" s="46" t="s">
        <v>894</v>
      </c>
      <c r="E90" s="46"/>
      <c r="F90" s="44"/>
      <c r="G90" s="44"/>
    </row>
    <row r="91" spans="1:7" ht="66">
      <c r="A91" s="44" t="s">
        <v>182</v>
      </c>
      <c r="B91" s="44" t="s">
        <v>895</v>
      </c>
      <c r="C91" s="44" t="s">
        <v>896</v>
      </c>
      <c r="D91" s="46" t="s">
        <v>897</v>
      </c>
      <c r="E91" s="46"/>
      <c r="F91" s="44"/>
      <c r="G91" s="44"/>
    </row>
    <row r="92" spans="1:7" ht="26.4">
      <c r="A92" s="44" t="s">
        <v>182</v>
      </c>
      <c r="B92" s="44" t="s">
        <v>898</v>
      </c>
      <c r="C92" s="44" t="s">
        <v>899</v>
      </c>
      <c r="D92" s="46" t="s">
        <v>900</v>
      </c>
      <c r="E92" s="46"/>
      <c r="F92" s="44"/>
      <c r="G92" s="44"/>
    </row>
    <row r="93" spans="1:7" ht="52.8">
      <c r="A93" s="44" t="s">
        <v>182</v>
      </c>
      <c r="B93" s="44" t="s">
        <v>901</v>
      </c>
      <c r="C93" s="44" t="s">
        <v>902</v>
      </c>
      <c r="D93" s="46" t="s">
        <v>903</v>
      </c>
      <c r="E93" s="46"/>
      <c r="F93" s="44"/>
      <c r="G93" s="44"/>
    </row>
    <row r="94" spans="1:7" ht="39.6">
      <c r="A94" s="44" t="s">
        <v>182</v>
      </c>
      <c r="B94" s="44" t="s">
        <v>904</v>
      </c>
      <c r="C94" s="44" t="s">
        <v>905</v>
      </c>
      <c r="D94" s="46" t="s">
        <v>906</v>
      </c>
      <c r="E94" s="46"/>
      <c r="F94" s="44"/>
      <c r="G94" s="44"/>
    </row>
    <row r="95" spans="1:7" ht="52.8">
      <c r="A95" s="44" t="s">
        <v>182</v>
      </c>
      <c r="B95" s="44" t="s">
        <v>907</v>
      </c>
      <c r="C95" s="44" t="s">
        <v>908</v>
      </c>
      <c r="D95" s="46" t="s">
        <v>909</v>
      </c>
      <c r="E95" s="46"/>
      <c r="F95" s="44"/>
      <c r="G95" s="44"/>
    </row>
    <row r="96" spans="1:7" ht="26.4">
      <c r="A96" s="44" t="s">
        <v>182</v>
      </c>
      <c r="B96" s="44" t="s">
        <v>910</v>
      </c>
      <c r="C96" s="44" t="s">
        <v>911</v>
      </c>
      <c r="D96" s="46" t="s">
        <v>912</v>
      </c>
      <c r="E96" s="46"/>
      <c r="F96" s="44"/>
      <c r="G96" s="44"/>
    </row>
    <row r="97" spans="1:7" ht="52.8">
      <c r="A97" s="44" t="s">
        <v>182</v>
      </c>
      <c r="B97" s="44" t="s">
        <v>913</v>
      </c>
      <c r="C97" s="44" t="s">
        <v>914</v>
      </c>
      <c r="D97" s="46" t="s">
        <v>915</v>
      </c>
      <c r="E97" s="46"/>
      <c r="F97" s="44"/>
      <c r="G97" s="44"/>
    </row>
    <row r="98" spans="1:7" ht="79.2">
      <c r="A98" s="44" t="s">
        <v>182</v>
      </c>
      <c r="B98" s="44" t="s">
        <v>916</v>
      </c>
      <c r="C98" s="44" t="s">
        <v>917</v>
      </c>
      <c r="D98" s="46" t="s">
        <v>918</v>
      </c>
      <c r="E98" s="46"/>
      <c r="F98" s="44"/>
      <c r="G98" s="44"/>
    </row>
    <row r="99" spans="1:7" ht="52.8">
      <c r="A99" s="44" t="s">
        <v>182</v>
      </c>
      <c r="B99" s="44" t="s">
        <v>919</v>
      </c>
      <c r="C99" s="44" t="s">
        <v>920</v>
      </c>
      <c r="D99" s="46" t="s">
        <v>921</v>
      </c>
      <c r="E99" s="46"/>
      <c r="F99" s="44"/>
      <c r="G99" s="44"/>
    </row>
    <row r="100" spans="1:7" ht="26.4">
      <c r="A100" s="44" t="s">
        <v>182</v>
      </c>
      <c r="B100" s="44" t="s">
        <v>922</v>
      </c>
      <c r="C100" s="44" t="s">
        <v>923</v>
      </c>
      <c r="D100" s="46" t="s">
        <v>924</v>
      </c>
      <c r="E100" s="46"/>
      <c r="F100" s="44"/>
      <c r="G100" s="44"/>
    </row>
    <row r="101" spans="1:7" ht="52.8">
      <c r="A101" s="44" t="s">
        <v>182</v>
      </c>
      <c r="B101" s="44" t="s">
        <v>925</v>
      </c>
      <c r="C101" s="44" t="s">
        <v>926</v>
      </c>
      <c r="D101" s="46" t="s">
        <v>927</v>
      </c>
      <c r="E101" s="46" t="s">
        <v>928</v>
      </c>
      <c r="F101" s="44"/>
      <c r="G101" s="44"/>
    </row>
    <row r="102" spans="1:7" ht="66">
      <c r="A102" s="44" t="s">
        <v>182</v>
      </c>
      <c r="B102" s="44" t="s">
        <v>929</v>
      </c>
      <c r="C102" s="44" t="s">
        <v>930</v>
      </c>
      <c r="D102" s="46" t="s">
        <v>931</v>
      </c>
      <c r="E102" s="46"/>
      <c r="F102" s="44"/>
      <c r="G102" s="44"/>
    </row>
    <row r="103" spans="1:7" ht="39.6">
      <c r="A103" s="44" t="s">
        <v>182</v>
      </c>
      <c r="B103" s="44" t="s">
        <v>932</v>
      </c>
      <c r="C103" s="44" t="s">
        <v>933</v>
      </c>
      <c r="D103" s="46" t="s">
        <v>934</v>
      </c>
      <c r="E103" s="46" t="s">
        <v>928</v>
      </c>
      <c r="F103" s="44"/>
      <c r="G103" s="44"/>
    </row>
    <row r="104" spans="1:7" ht="26.4">
      <c r="A104" s="44" t="s">
        <v>182</v>
      </c>
      <c r="B104" s="44" t="s">
        <v>935</v>
      </c>
      <c r="C104" s="44" t="s">
        <v>936</v>
      </c>
      <c r="D104" s="46" t="s">
        <v>937</v>
      </c>
      <c r="E104" s="46" t="s">
        <v>928</v>
      </c>
      <c r="F104" s="44"/>
      <c r="G104" s="44"/>
    </row>
    <row r="105" spans="1:7" ht="79.2">
      <c r="A105" s="44" t="s">
        <v>182</v>
      </c>
      <c r="B105" s="44" t="s">
        <v>938</v>
      </c>
      <c r="C105" s="44" t="s">
        <v>939</v>
      </c>
      <c r="D105" s="46" t="s">
        <v>940</v>
      </c>
      <c r="E105" s="46"/>
      <c r="F105" s="44"/>
      <c r="G105" s="44"/>
    </row>
    <row r="106" spans="1:7" ht="52.8">
      <c r="A106" s="44" t="s">
        <v>182</v>
      </c>
      <c r="B106" s="44" t="s">
        <v>941</v>
      </c>
      <c r="C106" s="44" t="s">
        <v>942</v>
      </c>
      <c r="D106" s="46" t="s">
        <v>943</v>
      </c>
      <c r="E106" s="46"/>
      <c r="F106" s="44"/>
      <c r="G106" s="44"/>
    </row>
    <row r="107" spans="1:7" ht="13.2">
      <c r="A107" s="40" t="s">
        <v>281</v>
      </c>
      <c r="B107" s="6"/>
      <c r="C107" s="6"/>
      <c r="D107" s="48"/>
      <c r="E107" s="48"/>
      <c r="F107" s="6"/>
      <c r="G107" s="6"/>
    </row>
    <row r="108" spans="1:7" ht="26.4">
      <c r="A108" s="43" t="s">
        <v>281</v>
      </c>
      <c r="B108" s="43" t="s">
        <v>944</v>
      </c>
      <c r="C108" s="43" t="s">
        <v>945</v>
      </c>
      <c r="D108" s="49" t="s">
        <v>946</v>
      </c>
      <c r="E108" s="49"/>
      <c r="F108" s="43"/>
      <c r="G108" s="43"/>
    </row>
    <row r="109" spans="1:7" ht="66">
      <c r="A109" s="43" t="s">
        <v>281</v>
      </c>
      <c r="B109" s="43" t="s">
        <v>947</v>
      </c>
      <c r="C109" s="43" t="s">
        <v>948</v>
      </c>
      <c r="D109" s="49" t="s">
        <v>949</v>
      </c>
      <c r="E109" s="49"/>
      <c r="F109" s="43"/>
      <c r="G109" s="43"/>
    </row>
    <row r="110" spans="1:7" ht="118.8">
      <c r="A110" s="43" t="s">
        <v>281</v>
      </c>
      <c r="B110" s="43" t="s">
        <v>950</v>
      </c>
      <c r="C110" s="43" t="s">
        <v>951</v>
      </c>
      <c r="D110" s="49" t="s">
        <v>952</v>
      </c>
      <c r="E110" s="49"/>
      <c r="F110" s="43"/>
      <c r="G110" s="43"/>
    </row>
    <row r="111" spans="1:7" ht="39.6">
      <c r="A111" s="43" t="s">
        <v>281</v>
      </c>
      <c r="B111" s="43" t="s">
        <v>953</v>
      </c>
      <c r="C111" s="43" t="s">
        <v>954</v>
      </c>
      <c r="D111" s="49" t="s">
        <v>955</v>
      </c>
      <c r="E111" s="49"/>
      <c r="F111" s="43"/>
      <c r="G111" s="43"/>
    </row>
    <row r="112" spans="1:7" ht="66">
      <c r="A112" s="43" t="s">
        <v>281</v>
      </c>
      <c r="B112" s="43" t="s">
        <v>956</v>
      </c>
      <c r="C112" s="43" t="s">
        <v>957</v>
      </c>
      <c r="D112" s="49" t="s">
        <v>958</v>
      </c>
      <c r="E112" s="49"/>
      <c r="F112" s="43"/>
      <c r="G112" s="43"/>
    </row>
    <row r="113" spans="1:7" ht="79.2">
      <c r="A113" s="43" t="s">
        <v>281</v>
      </c>
      <c r="B113" s="43" t="s">
        <v>959</v>
      </c>
      <c r="C113" s="43" t="s">
        <v>960</v>
      </c>
      <c r="D113" s="49" t="s">
        <v>961</v>
      </c>
      <c r="E113" s="49"/>
      <c r="F113" s="43"/>
      <c r="G113" s="43"/>
    </row>
    <row r="114" spans="1:7" ht="26.4">
      <c r="A114" s="43" t="s">
        <v>281</v>
      </c>
      <c r="B114" s="43" t="s">
        <v>962</v>
      </c>
      <c r="C114" s="43" t="s">
        <v>963</v>
      </c>
      <c r="D114" s="49" t="s">
        <v>964</v>
      </c>
      <c r="E114" s="49"/>
      <c r="F114" s="43"/>
      <c r="G114" s="43"/>
    </row>
    <row r="115" spans="1:7" ht="66">
      <c r="A115" s="43" t="s">
        <v>281</v>
      </c>
      <c r="B115" s="43" t="s">
        <v>965</v>
      </c>
      <c r="C115" s="43" t="s">
        <v>966</v>
      </c>
      <c r="D115" s="49" t="s">
        <v>967</v>
      </c>
      <c r="E115" s="49"/>
      <c r="F115" s="43"/>
      <c r="G115" s="43"/>
    </row>
    <row r="116" spans="1:7" ht="26.4">
      <c r="A116" s="43" t="s">
        <v>281</v>
      </c>
      <c r="B116" s="43" t="s">
        <v>968</v>
      </c>
      <c r="C116" s="43" t="s">
        <v>969</v>
      </c>
      <c r="D116" s="49" t="s">
        <v>970</v>
      </c>
      <c r="E116" s="49"/>
      <c r="F116" s="43"/>
      <c r="G116" s="43"/>
    </row>
    <row r="117" spans="1:7" ht="13.2">
      <c r="A117" s="43" t="s">
        <v>281</v>
      </c>
      <c r="B117" s="43" t="s">
        <v>971</v>
      </c>
      <c r="C117" s="43" t="s">
        <v>972</v>
      </c>
      <c r="D117" s="49" t="s">
        <v>973</v>
      </c>
      <c r="E117" s="49"/>
      <c r="F117" s="43"/>
      <c r="G117" s="43"/>
    </row>
    <row r="118" spans="1:7" ht="13.2">
      <c r="A118" s="43" t="s">
        <v>281</v>
      </c>
      <c r="B118" s="43" t="s">
        <v>974</v>
      </c>
      <c r="C118" s="43" t="s">
        <v>975</v>
      </c>
      <c r="D118" s="49" t="s">
        <v>976</v>
      </c>
      <c r="E118" s="49"/>
      <c r="F118" s="43"/>
      <c r="G118" s="43"/>
    </row>
    <row r="119" spans="1:7" ht="66">
      <c r="A119" s="43" t="s">
        <v>281</v>
      </c>
      <c r="B119" s="43" t="s">
        <v>977</v>
      </c>
      <c r="C119" s="43" t="s">
        <v>978</v>
      </c>
      <c r="D119" s="49" t="s">
        <v>979</v>
      </c>
      <c r="E119" s="49"/>
      <c r="F119" s="43"/>
      <c r="G119" s="43"/>
    </row>
    <row r="120" spans="1:7" ht="52.8">
      <c r="A120" s="43" t="s">
        <v>281</v>
      </c>
      <c r="B120" s="43" t="s">
        <v>980</v>
      </c>
      <c r="C120" s="43" t="s">
        <v>981</v>
      </c>
      <c r="D120" s="49" t="s">
        <v>982</v>
      </c>
      <c r="E120" s="49"/>
      <c r="F120" s="43"/>
      <c r="G120" s="43"/>
    </row>
    <row r="121" spans="1:7" ht="26.4">
      <c r="A121" s="43" t="s">
        <v>281</v>
      </c>
      <c r="B121" s="43" t="s">
        <v>983</v>
      </c>
      <c r="C121" s="43" t="s">
        <v>984</v>
      </c>
      <c r="D121" s="49" t="s">
        <v>985</v>
      </c>
      <c r="E121" s="49"/>
      <c r="F121" s="43"/>
      <c r="G121" s="43"/>
    </row>
    <row r="122" spans="1:7" ht="52.8">
      <c r="A122" s="43" t="s">
        <v>281</v>
      </c>
      <c r="B122" s="43" t="s">
        <v>986</v>
      </c>
      <c r="C122" s="43" t="s">
        <v>987</v>
      </c>
      <c r="D122" s="49" t="s">
        <v>988</v>
      </c>
      <c r="E122" s="49"/>
      <c r="F122" s="43"/>
      <c r="G122" s="43"/>
    </row>
    <row r="123" spans="1:7" ht="132">
      <c r="A123" s="43" t="s">
        <v>281</v>
      </c>
      <c r="B123" s="43" t="s">
        <v>989</v>
      </c>
      <c r="C123" s="43" t="s">
        <v>990</v>
      </c>
      <c r="D123" s="49" t="s">
        <v>991</v>
      </c>
      <c r="E123" s="49"/>
      <c r="F123" s="43"/>
      <c r="G123" s="43"/>
    </row>
    <row r="124" spans="1:7" ht="92.4">
      <c r="A124" s="43" t="s">
        <v>281</v>
      </c>
      <c r="B124" s="43" t="s">
        <v>992</v>
      </c>
      <c r="C124" s="43" t="s">
        <v>993</v>
      </c>
      <c r="D124" s="49" t="s">
        <v>994</v>
      </c>
      <c r="E124" s="49"/>
      <c r="F124" s="43"/>
      <c r="G124" s="43"/>
    </row>
    <row r="125" spans="1:7" ht="66">
      <c r="A125" s="43" t="s">
        <v>281</v>
      </c>
      <c r="B125" s="43" t="s">
        <v>995</v>
      </c>
      <c r="C125" s="43" t="s">
        <v>996</v>
      </c>
      <c r="D125" s="49" t="s">
        <v>997</v>
      </c>
      <c r="E125" s="49"/>
      <c r="F125" s="43"/>
      <c r="G125" s="43"/>
    </row>
    <row r="126" spans="1:7" ht="39.6">
      <c r="A126" s="43" t="s">
        <v>281</v>
      </c>
      <c r="B126" s="43" t="s">
        <v>998</v>
      </c>
      <c r="C126" s="43" t="s">
        <v>999</v>
      </c>
      <c r="D126" s="49" t="s">
        <v>1000</v>
      </c>
      <c r="E126" s="49"/>
      <c r="F126" s="43"/>
      <c r="G126" s="43"/>
    </row>
    <row r="127" spans="1:7" ht="26.4">
      <c r="A127" s="43" t="s">
        <v>281</v>
      </c>
      <c r="B127" s="43" t="s">
        <v>1001</v>
      </c>
      <c r="C127" s="43" t="s">
        <v>1002</v>
      </c>
      <c r="D127" s="49" t="s">
        <v>1003</v>
      </c>
      <c r="E127" s="49"/>
      <c r="F127" s="43"/>
      <c r="G127" s="43"/>
    </row>
    <row r="128" spans="1:7" ht="158.4">
      <c r="A128" s="43" t="s">
        <v>281</v>
      </c>
      <c r="B128" s="43" t="s">
        <v>1004</v>
      </c>
      <c r="C128" s="43" t="s">
        <v>1005</v>
      </c>
      <c r="D128" s="49" t="s">
        <v>1006</v>
      </c>
      <c r="E128" s="49"/>
      <c r="F128" s="43"/>
      <c r="G128" s="43"/>
    </row>
    <row r="129" spans="1:7" ht="52.8">
      <c r="A129" s="43" t="s">
        <v>281</v>
      </c>
      <c r="B129" s="43" t="s">
        <v>1007</v>
      </c>
      <c r="C129" s="43" t="s">
        <v>1008</v>
      </c>
      <c r="D129" s="49" t="s">
        <v>1009</v>
      </c>
      <c r="E129" s="49"/>
      <c r="F129" s="43"/>
      <c r="G129" s="43"/>
    </row>
    <row r="130" spans="1:7" ht="145.19999999999999">
      <c r="A130" s="43" t="s">
        <v>281</v>
      </c>
      <c r="B130" s="43" t="s">
        <v>1010</v>
      </c>
      <c r="C130" s="43" t="s">
        <v>1011</v>
      </c>
      <c r="D130" s="49" t="s">
        <v>1012</v>
      </c>
      <c r="E130" s="49"/>
      <c r="F130" s="43"/>
      <c r="G130" s="43"/>
    </row>
    <row r="131" spans="1:7" ht="39.6">
      <c r="A131" s="43" t="s">
        <v>281</v>
      </c>
      <c r="B131" s="43" t="s">
        <v>1013</v>
      </c>
      <c r="C131" s="43" t="s">
        <v>1014</v>
      </c>
      <c r="D131" s="49" t="s">
        <v>1015</v>
      </c>
      <c r="E131" s="49"/>
      <c r="F131" s="43"/>
      <c r="G131" s="43"/>
    </row>
    <row r="132" spans="1:7" ht="52.8">
      <c r="A132" s="43" t="s">
        <v>281</v>
      </c>
      <c r="B132" s="43" t="s">
        <v>1016</v>
      </c>
      <c r="C132" s="43" t="s">
        <v>1017</v>
      </c>
      <c r="D132" s="49" t="s">
        <v>1018</v>
      </c>
      <c r="E132" s="49"/>
      <c r="F132" s="43"/>
      <c r="G132" s="43"/>
    </row>
    <row r="133" spans="1:7" ht="132">
      <c r="A133" s="43" t="s">
        <v>281</v>
      </c>
      <c r="B133" s="43" t="s">
        <v>1019</v>
      </c>
      <c r="C133" s="43" t="s">
        <v>1020</v>
      </c>
      <c r="D133" s="49" t="s">
        <v>1021</v>
      </c>
      <c r="E133" s="49"/>
      <c r="F133" s="43"/>
      <c r="G133" s="43"/>
    </row>
    <row r="134" spans="1:7" ht="92.4">
      <c r="A134" s="43" t="s">
        <v>281</v>
      </c>
      <c r="B134" s="43" t="s">
        <v>1022</v>
      </c>
      <c r="C134" s="43" t="s">
        <v>1023</v>
      </c>
      <c r="D134" s="49" t="s">
        <v>1024</v>
      </c>
      <c r="E134" s="49"/>
      <c r="F134" s="43"/>
      <c r="G134" s="43"/>
    </row>
    <row r="135" spans="1:7" ht="52.8">
      <c r="A135" s="43" t="s">
        <v>281</v>
      </c>
      <c r="B135" s="43" t="s">
        <v>1025</v>
      </c>
      <c r="C135" s="43" t="s">
        <v>1026</v>
      </c>
      <c r="D135" s="49" t="s">
        <v>1027</v>
      </c>
      <c r="E135" s="49"/>
      <c r="F135" s="43"/>
      <c r="G135" s="43"/>
    </row>
    <row r="136" spans="1:7" ht="52.8">
      <c r="A136" s="43" t="s">
        <v>281</v>
      </c>
      <c r="B136" s="43" t="s">
        <v>1028</v>
      </c>
      <c r="C136" s="43" t="s">
        <v>1029</v>
      </c>
      <c r="D136" s="49" t="s">
        <v>1030</v>
      </c>
      <c r="E136" s="49"/>
      <c r="F136" s="43"/>
      <c r="G136" s="43"/>
    </row>
    <row r="137" spans="1:7" ht="145.19999999999999">
      <c r="A137" s="43" t="s">
        <v>281</v>
      </c>
      <c r="B137" s="43" t="s">
        <v>1031</v>
      </c>
      <c r="C137" s="43" t="s">
        <v>1032</v>
      </c>
      <c r="D137" s="49" t="s">
        <v>1033</v>
      </c>
      <c r="E137" s="49"/>
      <c r="F137" s="43"/>
      <c r="G137" s="43"/>
    </row>
    <row r="138" spans="1:7" ht="26.4">
      <c r="A138" s="43" t="s">
        <v>281</v>
      </c>
      <c r="B138" s="43" t="s">
        <v>1034</v>
      </c>
      <c r="C138" s="43" t="s">
        <v>1035</v>
      </c>
      <c r="D138" s="49" t="s">
        <v>1036</v>
      </c>
      <c r="E138" s="49"/>
      <c r="F138" s="43"/>
      <c r="G138" s="43"/>
    </row>
    <row r="139" spans="1:7" ht="66">
      <c r="A139" s="43" t="s">
        <v>281</v>
      </c>
      <c r="B139" s="43" t="s">
        <v>1037</v>
      </c>
      <c r="C139" s="43" t="s">
        <v>1038</v>
      </c>
      <c r="D139" s="49" t="s">
        <v>1039</v>
      </c>
      <c r="E139" s="49"/>
      <c r="F139" s="43"/>
      <c r="G139" s="43"/>
    </row>
    <row r="140" spans="1:7" ht="132">
      <c r="A140" s="43" t="s">
        <v>281</v>
      </c>
      <c r="B140" s="43" t="s">
        <v>1040</v>
      </c>
      <c r="C140" s="43" t="s">
        <v>1041</v>
      </c>
      <c r="D140" s="49" t="s">
        <v>1042</v>
      </c>
      <c r="E140" s="49"/>
      <c r="F140" s="43"/>
      <c r="G140" s="43"/>
    </row>
    <row r="141" spans="1:7" ht="211.2">
      <c r="A141" s="43" t="s">
        <v>281</v>
      </c>
      <c r="B141" s="43" t="s">
        <v>1043</v>
      </c>
      <c r="C141" s="43" t="s">
        <v>1044</v>
      </c>
      <c r="D141" s="49" t="s">
        <v>1045</v>
      </c>
      <c r="E141" s="49"/>
      <c r="F141" s="43"/>
      <c r="G141" s="43"/>
    </row>
    <row r="142" spans="1:7" ht="92.4">
      <c r="A142" s="43" t="s">
        <v>281</v>
      </c>
      <c r="B142" s="43" t="s">
        <v>1046</v>
      </c>
      <c r="C142" s="43" t="s">
        <v>1047</v>
      </c>
      <c r="D142" s="49" t="s">
        <v>1048</v>
      </c>
      <c r="E142" s="49"/>
      <c r="F142" s="43"/>
      <c r="G142" s="43"/>
    </row>
    <row r="143" spans="1:7" ht="26.4">
      <c r="A143" s="43" t="s">
        <v>281</v>
      </c>
      <c r="B143" s="43" t="s">
        <v>1049</v>
      </c>
      <c r="C143" s="43" t="s">
        <v>1050</v>
      </c>
      <c r="D143" s="49" t="s">
        <v>1051</v>
      </c>
      <c r="E143" s="49"/>
      <c r="F143" s="43"/>
      <c r="G143" s="43"/>
    </row>
    <row r="144" spans="1:7" ht="39.6">
      <c r="A144" s="43" t="s">
        <v>281</v>
      </c>
      <c r="B144" s="43" t="s">
        <v>1052</v>
      </c>
      <c r="C144" s="43" t="s">
        <v>1053</v>
      </c>
      <c r="D144" s="49" t="s">
        <v>1054</v>
      </c>
      <c r="E144" s="49"/>
      <c r="F144" s="43"/>
      <c r="G144" s="43"/>
    </row>
    <row r="145" spans="1:7" ht="171.6">
      <c r="A145" s="43" t="s">
        <v>281</v>
      </c>
      <c r="B145" s="43" t="s">
        <v>1055</v>
      </c>
      <c r="C145" s="43" t="s">
        <v>1056</v>
      </c>
      <c r="D145" s="49" t="s">
        <v>1057</v>
      </c>
      <c r="E145" s="49"/>
      <c r="F145" s="43"/>
      <c r="G145" s="43"/>
    </row>
    <row r="146" spans="1:7" ht="13.2">
      <c r="A146" s="43" t="s">
        <v>281</v>
      </c>
      <c r="B146" s="43" t="s">
        <v>1058</v>
      </c>
      <c r="C146" s="43" t="s">
        <v>1059</v>
      </c>
      <c r="D146" s="49" t="s">
        <v>1060</v>
      </c>
      <c r="E146" s="49"/>
      <c r="F146" s="43"/>
      <c r="G146" s="43"/>
    </row>
    <row r="147" spans="1:7" ht="52.8">
      <c r="A147" s="43" t="s">
        <v>281</v>
      </c>
      <c r="B147" s="43" t="s">
        <v>1061</v>
      </c>
      <c r="C147" s="43" t="s">
        <v>1062</v>
      </c>
      <c r="D147" s="49" t="s">
        <v>1063</v>
      </c>
      <c r="E147" s="49"/>
      <c r="F147" s="43"/>
      <c r="G147" s="43"/>
    </row>
    <row r="148" spans="1:7" ht="66">
      <c r="A148" s="43" t="s">
        <v>281</v>
      </c>
      <c r="B148" s="43" t="s">
        <v>1064</v>
      </c>
      <c r="C148" s="43" t="s">
        <v>1065</v>
      </c>
      <c r="D148" s="49" t="s">
        <v>1066</v>
      </c>
      <c r="E148" s="49"/>
      <c r="F148" s="43"/>
      <c r="G148" s="43"/>
    </row>
    <row r="149" spans="1:7" ht="92.4">
      <c r="A149" s="43" t="s">
        <v>281</v>
      </c>
      <c r="B149" s="43" t="s">
        <v>1067</v>
      </c>
      <c r="C149" s="43" t="s">
        <v>1068</v>
      </c>
      <c r="D149" s="49" t="s">
        <v>1069</v>
      </c>
      <c r="E149" s="49"/>
      <c r="F149" s="43"/>
      <c r="G149" s="43"/>
    </row>
    <row r="150" spans="1:7" ht="250.8">
      <c r="A150" s="43" t="s">
        <v>281</v>
      </c>
      <c r="B150" s="43" t="s">
        <v>1070</v>
      </c>
      <c r="C150" s="43" t="s">
        <v>1071</v>
      </c>
      <c r="D150" s="49" t="s">
        <v>1072</v>
      </c>
      <c r="E150" s="49"/>
      <c r="F150" s="43"/>
      <c r="G150" s="43"/>
    </row>
    <row r="151" spans="1:7" ht="26.4">
      <c r="A151" s="43" t="s">
        <v>281</v>
      </c>
      <c r="B151" s="43" t="s">
        <v>1073</v>
      </c>
      <c r="C151" s="43" t="s">
        <v>1074</v>
      </c>
      <c r="D151" s="49" t="s">
        <v>1075</v>
      </c>
      <c r="E151" s="49"/>
      <c r="F151" s="43"/>
      <c r="G151" s="43"/>
    </row>
    <row r="152" spans="1:7" ht="52.8">
      <c r="A152" s="43" t="s">
        <v>281</v>
      </c>
      <c r="B152" s="52" t="s">
        <v>1076</v>
      </c>
      <c r="C152" s="43" t="s">
        <v>1077</v>
      </c>
      <c r="D152" s="49" t="s">
        <v>1078</v>
      </c>
      <c r="E152" s="49"/>
      <c r="F152" s="43"/>
      <c r="G152" s="43"/>
    </row>
    <row r="153" spans="1:7" ht="39.6">
      <c r="A153" s="43" t="s">
        <v>281</v>
      </c>
      <c r="B153" s="43" t="s">
        <v>1079</v>
      </c>
      <c r="C153" s="43" t="s">
        <v>1080</v>
      </c>
      <c r="D153" s="49" t="s">
        <v>1081</v>
      </c>
      <c r="E153" s="49"/>
      <c r="F153" s="43"/>
      <c r="G153" s="43"/>
    </row>
    <row r="154" spans="1:7" ht="92.4">
      <c r="A154" s="43" t="s">
        <v>281</v>
      </c>
      <c r="B154" s="43" t="s">
        <v>1082</v>
      </c>
      <c r="C154" s="43" t="s">
        <v>1083</v>
      </c>
      <c r="D154" s="49" t="s">
        <v>1084</v>
      </c>
      <c r="E154" s="49"/>
      <c r="F154" s="43"/>
      <c r="G154" s="43"/>
    </row>
    <row r="155" spans="1:7" ht="92.4">
      <c r="A155" s="43" t="s">
        <v>281</v>
      </c>
      <c r="B155" s="43" t="s">
        <v>1085</v>
      </c>
      <c r="C155" s="43" t="s">
        <v>1086</v>
      </c>
      <c r="D155" s="49" t="s">
        <v>1087</v>
      </c>
      <c r="E155" s="49"/>
      <c r="F155" s="43"/>
      <c r="G155" s="43"/>
    </row>
    <row r="156" spans="1:7" ht="39.6">
      <c r="A156" s="43" t="s">
        <v>281</v>
      </c>
      <c r="B156" s="43" t="s">
        <v>1088</v>
      </c>
      <c r="C156" s="43" t="s">
        <v>1089</v>
      </c>
      <c r="D156" s="49" t="s">
        <v>1090</v>
      </c>
      <c r="E156" s="49"/>
      <c r="F156" s="43"/>
      <c r="G156" s="43"/>
    </row>
    <row r="157" spans="1:7" ht="39.6">
      <c r="A157" s="43" t="s">
        <v>281</v>
      </c>
      <c r="B157" s="43" t="s">
        <v>1091</v>
      </c>
      <c r="C157" s="43" t="s">
        <v>1092</v>
      </c>
      <c r="D157" s="49" t="s">
        <v>1093</v>
      </c>
      <c r="E157" s="49"/>
      <c r="F157" s="43"/>
      <c r="G157" s="43"/>
    </row>
    <row r="158" spans="1:7" ht="158.4">
      <c r="A158" s="43" t="s">
        <v>281</v>
      </c>
      <c r="B158" s="43" t="s">
        <v>1094</v>
      </c>
      <c r="C158" s="43" t="s">
        <v>1095</v>
      </c>
      <c r="D158" s="49" t="s">
        <v>1096</v>
      </c>
      <c r="E158" s="49"/>
      <c r="F158" s="43"/>
      <c r="G158" s="43"/>
    </row>
    <row r="159" spans="1:7" ht="158.4">
      <c r="A159" s="43" t="s">
        <v>281</v>
      </c>
      <c r="B159" s="43" t="s">
        <v>1097</v>
      </c>
      <c r="C159" s="43" t="s">
        <v>1098</v>
      </c>
      <c r="D159" s="49" t="s">
        <v>1099</v>
      </c>
      <c r="E159" s="49"/>
      <c r="F159" s="43"/>
      <c r="G159" s="43"/>
    </row>
    <row r="160" spans="1:7" ht="39.6">
      <c r="A160" s="43" t="s">
        <v>281</v>
      </c>
      <c r="B160" s="43" t="s">
        <v>1100</v>
      </c>
      <c r="C160" s="43" t="s">
        <v>1101</v>
      </c>
      <c r="D160" s="49" t="s">
        <v>1102</v>
      </c>
      <c r="E160" s="49"/>
      <c r="F160" s="43"/>
      <c r="G160" s="43"/>
    </row>
    <row r="161" spans="1:7" ht="52.8">
      <c r="A161" s="43" t="s">
        <v>281</v>
      </c>
      <c r="B161" s="43" t="s">
        <v>1103</v>
      </c>
      <c r="C161" s="43" t="s">
        <v>1104</v>
      </c>
      <c r="D161" s="49" t="s">
        <v>1105</v>
      </c>
      <c r="E161" s="49"/>
      <c r="F161" s="43"/>
      <c r="G161" s="43"/>
    </row>
    <row r="162" spans="1:7" ht="52.8">
      <c r="A162" s="43" t="s">
        <v>281</v>
      </c>
      <c r="B162" s="43" t="s">
        <v>1106</v>
      </c>
      <c r="C162" s="43" t="s">
        <v>1107</v>
      </c>
      <c r="D162" s="49" t="s">
        <v>1108</v>
      </c>
      <c r="E162" s="49"/>
      <c r="F162" s="43"/>
      <c r="G162" s="43"/>
    </row>
    <row r="163" spans="1:7" ht="118.8">
      <c r="A163" s="43" t="s">
        <v>281</v>
      </c>
      <c r="B163" s="43" t="s">
        <v>1109</v>
      </c>
      <c r="C163" s="43" t="s">
        <v>1110</v>
      </c>
      <c r="D163" s="49" t="s">
        <v>1111</v>
      </c>
      <c r="E163" s="49"/>
      <c r="F163" s="43"/>
      <c r="G163" s="43"/>
    </row>
    <row r="164" spans="1:7" ht="26.4">
      <c r="A164" s="43" t="s">
        <v>281</v>
      </c>
      <c r="B164" s="43" t="s">
        <v>1112</v>
      </c>
      <c r="C164" s="43" t="s">
        <v>1113</v>
      </c>
      <c r="D164" s="49" t="s">
        <v>1114</v>
      </c>
      <c r="E164" s="49"/>
      <c r="F164" s="43"/>
      <c r="G164" s="43"/>
    </row>
    <row r="165" spans="1:7" ht="211.2">
      <c r="A165" s="43" t="s">
        <v>281</v>
      </c>
      <c r="B165" s="43" t="s">
        <v>1115</v>
      </c>
      <c r="C165" s="43" t="s">
        <v>1116</v>
      </c>
      <c r="D165" s="49" t="s">
        <v>1117</v>
      </c>
      <c r="E165" s="49"/>
      <c r="F165" s="43"/>
      <c r="G165" s="43"/>
    </row>
    <row r="166" spans="1:7" ht="39.6">
      <c r="A166" s="43" t="s">
        <v>281</v>
      </c>
      <c r="B166" s="43" t="s">
        <v>1118</v>
      </c>
      <c r="C166" s="43" t="s">
        <v>1119</v>
      </c>
      <c r="D166" s="49" t="s">
        <v>1120</v>
      </c>
      <c r="E166" s="49"/>
      <c r="F166" s="43"/>
      <c r="G166" s="43"/>
    </row>
    <row r="167" spans="1:7" ht="26.4">
      <c r="A167" s="43" t="s">
        <v>281</v>
      </c>
      <c r="B167" s="43" t="s">
        <v>1121</v>
      </c>
      <c r="C167" s="43" t="s">
        <v>1122</v>
      </c>
      <c r="D167" s="49" t="s">
        <v>1123</v>
      </c>
      <c r="E167" s="49"/>
      <c r="F167" s="43"/>
      <c r="G167" s="43"/>
    </row>
    <row r="168" spans="1:7" ht="198">
      <c r="A168" s="43" t="s">
        <v>281</v>
      </c>
      <c r="B168" s="43" t="s">
        <v>1124</v>
      </c>
      <c r="C168" s="43" t="s">
        <v>1125</v>
      </c>
      <c r="D168" s="49" t="s">
        <v>1126</v>
      </c>
      <c r="E168" s="49"/>
      <c r="F168" s="43"/>
      <c r="G168" s="43"/>
    </row>
    <row r="169" spans="1:7" ht="26.4">
      <c r="A169" s="43" t="s">
        <v>281</v>
      </c>
      <c r="B169" s="43" t="s">
        <v>1127</v>
      </c>
      <c r="C169" s="43" t="s">
        <v>1128</v>
      </c>
      <c r="D169" s="49" t="s">
        <v>1129</v>
      </c>
      <c r="E169" s="49"/>
      <c r="F169" s="43"/>
      <c r="G169" s="43"/>
    </row>
    <row r="170" spans="1:7" ht="66">
      <c r="A170" s="43" t="s">
        <v>281</v>
      </c>
      <c r="B170" s="43" t="s">
        <v>1130</v>
      </c>
      <c r="C170" s="43" t="s">
        <v>1131</v>
      </c>
      <c r="D170" s="49" t="s">
        <v>1132</v>
      </c>
      <c r="E170" s="49"/>
      <c r="F170" s="43"/>
      <c r="G170" s="43"/>
    </row>
    <row r="171" spans="1:7" ht="66">
      <c r="A171" s="43" t="s">
        <v>281</v>
      </c>
      <c r="B171" s="43" t="s">
        <v>1133</v>
      </c>
      <c r="C171" s="43" t="s">
        <v>1134</v>
      </c>
      <c r="D171" s="49" t="s">
        <v>1135</v>
      </c>
      <c r="E171" s="49" t="s">
        <v>1136</v>
      </c>
      <c r="F171" s="43"/>
      <c r="G171" s="43"/>
    </row>
    <row r="172" spans="1:7" ht="39.6">
      <c r="A172" s="43" t="s">
        <v>281</v>
      </c>
      <c r="B172" s="43" t="s">
        <v>1137</v>
      </c>
      <c r="C172" s="43" t="s">
        <v>1138</v>
      </c>
      <c r="D172" s="49" t="s">
        <v>1139</v>
      </c>
      <c r="E172" s="49"/>
      <c r="F172" s="43"/>
      <c r="G172" s="43"/>
    </row>
    <row r="173" spans="1:7" ht="26.4">
      <c r="A173" s="43" t="s">
        <v>281</v>
      </c>
      <c r="B173" s="43" t="s">
        <v>1140</v>
      </c>
      <c r="C173" s="43" t="s">
        <v>1141</v>
      </c>
      <c r="D173" s="49" t="s">
        <v>1142</v>
      </c>
      <c r="E173" s="49" t="s">
        <v>1143</v>
      </c>
      <c r="F173" s="43"/>
      <c r="G173" s="43"/>
    </row>
    <row r="174" spans="1:7" ht="39.6">
      <c r="A174" s="43" t="s">
        <v>281</v>
      </c>
      <c r="B174" s="43" t="s">
        <v>1144</v>
      </c>
      <c r="C174" s="43" t="s">
        <v>1145</v>
      </c>
      <c r="D174" s="49" t="s">
        <v>1146</v>
      </c>
      <c r="E174" s="49" t="s">
        <v>1147</v>
      </c>
      <c r="F174" s="43"/>
      <c r="G174" s="43"/>
    </row>
    <row r="175" spans="1:7" ht="39.6">
      <c r="A175" s="43" t="s">
        <v>281</v>
      </c>
      <c r="B175" s="43" t="s">
        <v>1148</v>
      </c>
      <c r="C175" s="43" t="s">
        <v>1149</v>
      </c>
      <c r="D175" s="49" t="s">
        <v>1150</v>
      </c>
      <c r="E175" s="49" t="s">
        <v>1151</v>
      </c>
      <c r="F175" s="43"/>
      <c r="G175" s="43"/>
    </row>
    <row r="176" spans="1:7" ht="79.2">
      <c r="A176" s="43" t="s">
        <v>281</v>
      </c>
      <c r="B176" s="43" t="s">
        <v>1152</v>
      </c>
      <c r="C176" s="43" t="s">
        <v>1153</v>
      </c>
      <c r="D176" s="49" t="s">
        <v>1154</v>
      </c>
      <c r="E176" s="49"/>
      <c r="F176" s="43"/>
      <c r="G176" s="43"/>
    </row>
    <row r="177" spans="1:7" ht="92.4">
      <c r="A177" s="43" t="s">
        <v>281</v>
      </c>
      <c r="B177" s="43" t="s">
        <v>1155</v>
      </c>
      <c r="C177" s="43" t="s">
        <v>1156</v>
      </c>
      <c r="D177" s="49" t="s">
        <v>1157</v>
      </c>
      <c r="E177" s="49"/>
      <c r="F177" s="43"/>
      <c r="G177" s="43"/>
    </row>
    <row r="178" spans="1:7" ht="39.6">
      <c r="A178" s="43" t="s">
        <v>281</v>
      </c>
      <c r="B178" s="43" t="s">
        <v>1158</v>
      </c>
      <c r="C178" s="43" t="s">
        <v>1159</v>
      </c>
      <c r="D178" s="49" t="s">
        <v>1160</v>
      </c>
      <c r="E178" s="49" t="s">
        <v>1161</v>
      </c>
      <c r="F178" s="43"/>
      <c r="G178" s="43"/>
    </row>
    <row r="179" spans="1:7" ht="66">
      <c r="A179" s="43" t="s">
        <v>281</v>
      </c>
      <c r="B179" s="43" t="s">
        <v>1162</v>
      </c>
      <c r="C179" s="43" t="s">
        <v>1163</v>
      </c>
      <c r="D179" s="49" t="s">
        <v>1164</v>
      </c>
      <c r="E179" s="49" t="s">
        <v>1165</v>
      </c>
      <c r="F179" s="43"/>
      <c r="G179" s="43"/>
    </row>
    <row r="180" spans="1:7" ht="105.6">
      <c r="A180" s="43" t="s">
        <v>281</v>
      </c>
      <c r="B180" s="43" t="s">
        <v>1166</v>
      </c>
      <c r="C180" s="43" t="s">
        <v>1167</v>
      </c>
      <c r="D180" s="49" t="s">
        <v>1168</v>
      </c>
      <c r="E180" s="49" t="s">
        <v>1169</v>
      </c>
      <c r="F180" s="43"/>
      <c r="G180" s="43"/>
    </row>
    <row r="181" spans="1:7" ht="66">
      <c r="A181" s="43" t="s">
        <v>281</v>
      </c>
      <c r="B181" s="43" t="s">
        <v>1170</v>
      </c>
      <c r="C181" s="43" t="s">
        <v>1171</v>
      </c>
      <c r="D181" s="49" t="s">
        <v>1172</v>
      </c>
      <c r="E181" s="49"/>
      <c r="F181" s="43"/>
      <c r="G181" s="43"/>
    </row>
    <row r="182" spans="1:7" ht="79.2">
      <c r="A182" s="43" t="s">
        <v>281</v>
      </c>
      <c r="B182" s="43" t="s">
        <v>1173</v>
      </c>
      <c r="C182" s="43" t="s">
        <v>1174</v>
      </c>
      <c r="D182" s="49" t="s">
        <v>1175</v>
      </c>
      <c r="E182" s="49" t="s">
        <v>1176</v>
      </c>
      <c r="F182" s="43"/>
      <c r="G182" s="43"/>
    </row>
    <row r="183" spans="1:7" ht="79.2">
      <c r="A183" s="43" t="s">
        <v>281</v>
      </c>
      <c r="B183" s="43" t="s">
        <v>1177</v>
      </c>
      <c r="C183" s="43" t="s">
        <v>1178</v>
      </c>
      <c r="D183" s="49" t="s">
        <v>1179</v>
      </c>
      <c r="E183" s="49"/>
      <c r="F183" s="43"/>
      <c r="G183" s="43"/>
    </row>
    <row r="184" spans="1:7" ht="39.6">
      <c r="A184" s="43" t="s">
        <v>281</v>
      </c>
      <c r="B184" s="43" t="s">
        <v>1180</v>
      </c>
      <c r="C184" s="43" t="s">
        <v>1181</v>
      </c>
      <c r="D184" s="49" t="s">
        <v>1182</v>
      </c>
      <c r="E184" s="49"/>
      <c r="F184" s="43"/>
      <c r="G184" s="43"/>
    </row>
    <row r="185" spans="1:7" ht="66">
      <c r="A185" s="43" t="s">
        <v>281</v>
      </c>
      <c r="B185" s="43" t="s">
        <v>1183</v>
      </c>
      <c r="C185" s="43" t="s">
        <v>1184</v>
      </c>
      <c r="D185" s="49" t="s">
        <v>1185</v>
      </c>
      <c r="E185" s="49" t="s">
        <v>1186</v>
      </c>
      <c r="F185" s="43"/>
      <c r="G185" s="43"/>
    </row>
    <row r="186" spans="1:7" ht="13.2">
      <c r="A186" s="43" t="s">
        <v>281</v>
      </c>
      <c r="B186" s="43" t="s">
        <v>1187</v>
      </c>
      <c r="C186" s="43" t="s">
        <v>1188</v>
      </c>
      <c r="D186" s="49" t="s">
        <v>1189</v>
      </c>
      <c r="E186" s="49"/>
      <c r="F186" s="43"/>
      <c r="G186" s="43"/>
    </row>
    <row r="187" spans="1:7" ht="13.2">
      <c r="A187" s="40" t="s">
        <v>170</v>
      </c>
      <c r="B187" s="41"/>
      <c r="C187" s="41"/>
      <c r="D187" s="42"/>
      <c r="E187" s="42"/>
      <c r="F187" s="41"/>
      <c r="G187" s="41"/>
    </row>
    <row r="188" spans="1:7" ht="39.6">
      <c r="A188" s="44" t="s">
        <v>170</v>
      </c>
      <c r="B188" s="44" t="s">
        <v>1190</v>
      </c>
      <c r="C188" s="44" t="s">
        <v>1191</v>
      </c>
      <c r="D188" s="46" t="s">
        <v>1192</v>
      </c>
      <c r="E188" s="46"/>
      <c r="F188" s="44"/>
      <c r="G188" s="44"/>
    </row>
    <row r="189" spans="1:7" ht="52.8">
      <c r="A189" s="44" t="s">
        <v>170</v>
      </c>
      <c r="B189" s="44" t="s">
        <v>1193</v>
      </c>
      <c r="C189" s="44" t="s">
        <v>1194</v>
      </c>
      <c r="D189" s="46" t="s">
        <v>1195</v>
      </c>
      <c r="E189" s="46"/>
      <c r="F189" s="44"/>
      <c r="G189" s="44"/>
    </row>
    <row r="190" spans="1:7" ht="26.4">
      <c r="A190" s="44" t="s">
        <v>170</v>
      </c>
      <c r="B190" s="44" t="s">
        <v>1196</v>
      </c>
      <c r="C190" s="44" t="s">
        <v>1197</v>
      </c>
      <c r="D190" s="46" t="s">
        <v>1198</v>
      </c>
      <c r="E190" s="46"/>
      <c r="F190" s="44"/>
      <c r="G190" s="44"/>
    </row>
    <row r="191" spans="1:7" ht="26.4">
      <c r="A191" s="44" t="s">
        <v>170</v>
      </c>
      <c r="B191" s="44" t="s">
        <v>1199</v>
      </c>
      <c r="C191" s="44" t="s">
        <v>1200</v>
      </c>
      <c r="D191" s="46" t="s">
        <v>1201</v>
      </c>
      <c r="E191" s="46"/>
      <c r="F191" s="44"/>
      <c r="G191" s="44"/>
    </row>
    <row r="192" spans="1:7" ht="52.8">
      <c r="A192" s="44" t="s">
        <v>170</v>
      </c>
      <c r="B192" s="44" t="s">
        <v>1202</v>
      </c>
      <c r="C192" s="44" t="s">
        <v>1203</v>
      </c>
      <c r="D192" s="46" t="s">
        <v>1204</v>
      </c>
      <c r="E192" s="46"/>
      <c r="F192" s="44"/>
      <c r="G192" s="44"/>
    </row>
    <row r="193" spans="1:7" ht="39.6">
      <c r="A193" s="44" t="s">
        <v>170</v>
      </c>
      <c r="B193" s="44" t="s">
        <v>1205</v>
      </c>
      <c r="C193" s="44" t="s">
        <v>1206</v>
      </c>
      <c r="D193" s="46" t="s">
        <v>1207</v>
      </c>
      <c r="E193" s="46"/>
      <c r="F193" s="44"/>
      <c r="G193" s="44"/>
    </row>
    <row r="194" spans="1:7" ht="66">
      <c r="A194" s="44" t="s">
        <v>170</v>
      </c>
      <c r="B194" s="44" t="s">
        <v>1208</v>
      </c>
      <c r="C194" s="44" t="s">
        <v>1209</v>
      </c>
      <c r="D194" s="46" t="s">
        <v>1210</v>
      </c>
      <c r="E194" s="46"/>
      <c r="F194" s="44"/>
      <c r="G194" s="44"/>
    </row>
    <row r="195" spans="1:7" ht="26.4">
      <c r="A195" s="44" t="s">
        <v>170</v>
      </c>
      <c r="B195" s="44" t="s">
        <v>1211</v>
      </c>
      <c r="C195" s="44" t="s">
        <v>1212</v>
      </c>
      <c r="D195" s="46" t="s">
        <v>1213</v>
      </c>
      <c r="E195" s="46"/>
      <c r="F195" s="44"/>
      <c r="G195" s="44"/>
    </row>
    <row r="196" spans="1:7" ht="39.6">
      <c r="A196" s="44" t="s">
        <v>170</v>
      </c>
      <c r="B196" s="44" t="s">
        <v>1214</v>
      </c>
      <c r="C196" s="44" t="s">
        <v>1215</v>
      </c>
      <c r="D196" s="46" t="s">
        <v>1216</v>
      </c>
      <c r="E196" s="46"/>
      <c r="F196" s="44"/>
      <c r="G196" s="44"/>
    </row>
    <row r="197" spans="1:7" ht="66">
      <c r="A197" s="44" t="s">
        <v>170</v>
      </c>
      <c r="B197" s="44" t="s">
        <v>1217</v>
      </c>
      <c r="C197" s="44" t="s">
        <v>1218</v>
      </c>
      <c r="D197" s="46" t="s">
        <v>1219</v>
      </c>
      <c r="E197" s="46"/>
      <c r="F197" s="44"/>
      <c r="G197" s="44"/>
    </row>
    <row r="198" spans="1:7" ht="52.8">
      <c r="A198" s="44" t="s">
        <v>170</v>
      </c>
      <c r="B198" s="44" t="s">
        <v>1220</v>
      </c>
      <c r="C198" s="44" t="s">
        <v>1221</v>
      </c>
      <c r="D198" s="46" t="s">
        <v>1222</v>
      </c>
      <c r="E198" s="46"/>
      <c r="F198" s="44"/>
      <c r="G198" s="44"/>
    </row>
    <row r="199" spans="1:7" ht="79.2">
      <c r="A199" s="44" t="s">
        <v>170</v>
      </c>
      <c r="B199" s="44" t="s">
        <v>1223</v>
      </c>
      <c r="C199" s="44" t="s">
        <v>1224</v>
      </c>
      <c r="D199" s="46" t="s">
        <v>1225</v>
      </c>
      <c r="E199" s="46"/>
      <c r="F199" s="44"/>
      <c r="G199" s="44"/>
    </row>
    <row r="200" spans="1:7" ht="39.6">
      <c r="A200" s="44" t="s">
        <v>170</v>
      </c>
      <c r="B200" s="44" t="s">
        <v>1226</v>
      </c>
      <c r="C200" s="44" t="s">
        <v>1227</v>
      </c>
      <c r="D200" s="46" t="s">
        <v>1228</v>
      </c>
      <c r="E200" s="46"/>
      <c r="F200" s="44"/>
      <c r="G200" s="44"/>
    </row>
    <row r="201" spans="1:7" ht="26.4">
      <c r="A201" s="44" t="s">
        <v>170</v>
      </c>
      <c r="B201" s="44" t="s">
        <v>1229</v>
      </c>
      <c r="C201" s="44" t="s">
        <v>1230</v>
      </c>
      <c r="D201" s="46" t="s">
        <v>1231</v>
      </c>
      <c r="E201" s="46"/>
      <c r="F201" s="44"/>
      <c r="G201" s="44"/>
    </row>
    <row r="202" spans="1:7" ht="52.8">
      <c r="A202" s="44" t="s">
        <v>170</v>
      </c>
      <c r="B202" s="44" t="s">
        <v>1232</v>
      </c>
      <c r="C202" s="44" t="s">
        <v>1233</v>
      </c>
      <c r="D202" s="46" t="s">
        <v>1234</v>
      </c>
      <c r="E202" s="46"/>
      <c r="F202" s="44"/>
      <c r="G202" s="44"/>
    </row>
    <row r="203" spans="1:7" ht="13.2">
      <c r="A203" s="44" t="s">
        <v>170</v>
      </c>
      <c r="B203" s="44" t="s">
        <v>1235</v>
      </c>
      <c r="C203" s="44" t="s">
        <v>1236</v>
      </c>
      <c r="D203" s="46" t="s">
        <v>1237</v>
      </c>
      <c r="E203" s="46"/>
      <c r="F203" s="44"/>
      <c r="G203" s="44"/>
    </row>
    <row r="204" spans="1:7" ht="26.4">
      <c r="A204" s="44" t="s">
        <v>170</v>
      </c>
      <c r="B204" s="44" t="s">
        <v>1238</v>
      </c>
      <c r="C204" s="44" t="s">
        <v>1239</v>
      </c>
      <c r="D204" s="46" t="s">
        <v>1240</v>
      </c>
      <c r="E204" s="46"/>
      <c r="F204" s="44"/>
      <c r="G204" s="44"/>
    </row>
    <row r="205" spans="1:7" ht="66">
      <c r="A205" s="44" t="s">
        <v>170</v>
      </c>
      <c r="B205" s="44" t="s">
        <v>1241</v>
      </c>
      <c r="C205" s="44" t="s">
        <v>1242</v>
      </c>
      <c r="D205" s="46" t="s">
        <v>1243</v>
      </c>
      <c r="E205" s="46"/>
      <c r="F205" s="44"/>
      <c r="G205" s="44"/>
    </row>
    <row r="206" spans="1:7" ht="39.6">
      <c r="A206" s="44" t="s">
        <v>170</v>
      </c>
      <c r="B206" s="44" t="s">
        <v>1244</v>
      </c>
      <c r="C206" s="44" t="s">
        <v>1245</v>
      </c>
      <c r="D206" s="46" t="s">
        <v>1246</v>
      </c>
      <c r="E206" s="46"/>
      <c r="F206" s="44"/>
      <c r="G206" s="44"/>
    </row>
    <row r="207" spans="1:7" ht="39.6">
      <c r="A207" s="44" t="s">
        <v>170</v>
      </c>
      <c r="B207" s="44" t="s">
        <v>1247</v>
      </c>
      <c r="C207" s="44" t="s">
        <v>1248</v>
      </c>
      <c r="D207" s="46" t="s">
        <v>1249</v>
      </c>
      <c r="E207" s="46"/>
      <c r="F207" s="44"/>
      <c r="G207" s="44"/>
    </row>
    <row r="208" spans="1:7" ht="66">
      <c r="A208" s="44" t="s">
        <v>170</v>
      </c>
      <c r="B208" s="44" t="s">
        <v>1250</v>
      </c>
      <c r="C208" s="44" t="s">
        <v>1251</v>
      </c>
      <c r="D208" s="46" t="s">
        <v>1252</v>
      </c>
      <c r="E208" s="46"/>
      <c r="F208" s="44"/>
      <c r="G208" s="44"/>
    </row>
    <row r="209" spans="1:7" ht="92.4">
      <c r="A209" s="44" t="s">
        <v>170</v>
      </c>
      <c r="B209" s="44" t="s">
        <v>1253</v>
      </c>
      <c r="C209" s="44" t="s">
        <v>1254</v>
      </c>
      <c r="D209" s="46" t="s">
        <v>1255</v>
      </c>
      <c r="E209" s="46"/>
      <c r="F209" s="44"/>
      <c r="G209" s="44"/>
    </row>
    <row r="210" spans="1:7" ht="66">
      <c r="A210" s="44" t="s">
        <v>170</v>
      </c>
      <c r="B210" s="44" t="s">
        <v>1256</v>
      </c>
      <c r="C210" s="44" t="s">
        <v>1257</v>
      </c>
      <c r="D210" s="46" t="s">
        <v>1258</v>
      </c>
      <c r="E210" s="46"/>
      <c r="F210" s="44"/>
      <c r="G210" s="44"/>
    </row>
    <row r="211" spans="1:7" ht="26.4">
      <c r="A211" s="44" t="s">
        <v>170</v>
      </c>
      <c r="B211" s="44" t="s">
        <v>1259</v>
      </c>
      <c r="C211" s="44" t="s">
        <v>1260</v>
      </c>
      <c r="D211" s="46" t="s">
        <v>1261</v>
      </c>
      <c r="E211" s="46"/>
      <c r="F211" s="44"/>
      <c r="G211" s="44"/>
    </row>
    <row r="212" spans="1:7" ht="39.6">
      <c r="A212" s="44" t="s">
        <v>170</v>
      </c>
      <c r="B212" s="44" t="s">
        <v>1262</v>
      </c>
      <c r="C212" s="44" t="s">
        <v>1263</v>
      </c>
      <c r="D212" s="46" t="s">
        <v>1264</v>
      </c>
      <c r="E212" s="46"/>
      <c r="F212" s="44"/>
      <c r="G212" s="44"/>
    </row>
    <row r="213" spans="1:7" ht="79.2">
      <c r="A213" s="44" t="s">
        <v>170</v>
      </c>
      <c r="B213" s="44" t="s">
        <v>1265</v>
      </c>
      <c r="C213" s="44" t="s">
        <v>1266</v>
      </c>
      <c r="D213" s="46" t="s">
        <v>1267</v>
      </c>
      <c r="E213" s="46"/>
      <c r="F213" s="44"/>
      <c r="G213" s="44"/>
    </row>
    <row r="214" spans="1:7" ht="39.6">
      <c r="A214" s="44" t="s">
        <v>170</v>
      </c>
      <c r="B214" s="44" t="s">
        <v>1268</v>
      </c>
      <c r="C214" s="44" t="s">
        <v>1269</v>
      </c>
      <c r="D214" s="46" t="s">
        <v>1270</v>
      </c>
      <c r="E214" s="46"/>
      <c r="F214" s="44"/>
      <c r="G214" s="44"/>
    </row>
    <row r="215" spans="1:7" ht="26.4">
      <c r="A215" s="44" t="s">
        <v>170</v>
      </c>
      <c r="B215" s="44" t="s">
        <v>1271</v>
      </c>
      <c r="C215" s="44" t="s">
        <v>1272</v>
      </c>
      <c r="D215" s="46" t="s">
        <v>1273</v>
      </c>
      <c r="E215" s="46"/>
      <c r="F215" s="44"/>
      <c r="G215" s="44"/>
    </row>
    <row r="216" spans="1:7" ht="52.8">
      <c r="A216" s="44" t="s">
        <v>170</v>
      </c>
      <c r="B216" s="44" t="s">
        <v>1274</v>
      </c>
      <c r="C216" s="44" t="s">
        <v>1275</v>
      </c>
      <c r="D216" s="46" t="s">
        <v>1276</v>
      </c>
      <c r="E216" s="46"/>
      <c r="F216" s="44"/>
      <c r="G216" s="44"/>
    </row>
    <row r="217" spans="1:7" ht="39.6">
      <c r="A217" s="44" t="s">
        <v>170</v>
      </c>
      <c r="B217" s="44" t="s">
        <v>1277</v>
      </c>
      <c r="C217" s="44" t="s">
        <v>1278</v>
      </c>
      <c r="D217" s="46" t="s">
        <v>1279</v>
      </c>
      <c r="E217" s="46"/>
      <c r="F217" s="44"/>
      <c r="G217" s="44"/>
    </row>
    <row r="218" spans="1:7" ht="26.4">
      <c r="A218" s="44" t="s">
        <v>170</v>
      </c>
      <c r="B218" s="44" t="s">
        <v>1280</v>
      </c>
      <c r="C218" s="44" t="s">
        <v>1281</v>
      </c>
      <c r="D218" s="46" t="s">
        <v>1282</v>
      </c>
      <c r="E218" s="46"/>
      <c r="F218" s="44"/>
      <c r="G218" s="44"/>
    </row>
    <row r="219" spans="1:7" ht="79.2">
      <c r="A219" s="44" t="s">
        <v>170</v>
      </c>
      <c r="B219" s="44" t="s">
        <v>1283</v>
      </c>
      <c r="C219" s="44" t="s">
        <v>1284</v>
      </c>
      <c r="D219" s="46" t="s">
        <v>1285</v>
      </c>
      <c r="E219" s="46"/>
      <c r="F219" s="44"/>
      <c r="G219" s="44"/>
    </row>
    <row r="220" spans="1:7" ht="52.8">
      <c r="A220" s="44" t="s">
        <v>170</v>
      </c>
      <c r="B220" s="44" t="s">
        <v>1286</v>
      </c>
      <c r="C220" s="44" t="s">
        <v>1287</v>
      </c>
      <c r="D220" s="46" t="s">
        <v>1288</v>
      </c>
      <c r="E220" s="46"/>
      <c r="F220" s="44"/>
      <c r="G220" s="44"/>
    </row>
    <row r="221" spans="1:7" ht="13.2">
      <c r="A221" s="40" t="s">
        <v>174</v>
      </c>
      <c r="B221" s="41"/>
      <c r="C221" s="41"/>
      <c r="D221" s="42"/>
      <c r="E221" s="42"/>
      <c r="F221" s="41"/>
      <c r="G221" s="41"/>
    </row>
    <row r="222" spans="1:7" ht="26.4">
      <c r="A222" s="44" t="s">
        <v>174</v>
      </c>
      <c r="B222" s="44" t="s">
        <v>1289</v>
      </c>
      <c r="C222" s="44" t="s">
        <v>1290</v>
      </c>
      <c r="D222" s="46" t="s">
        <v>1291</v>
      </c>
      <c r="E222" s="46"/>
      <c r="F222" s="44"/>
      <c r="G222" s="44"/>
    </row>
    <row r="223" spans="1:7" ht="26.4">
      <c r="A223" s="44" t="s">
        <v>174</v>
      </c>
      <c r="B223" s="44" t="s">
        <v>1292</v>
      </c>
      <c r="C223" s="44" t="s">
        <v>1293</v>
      </c>
      <c r="D223" s="46" t="s">
        <v>1294</v>
      </c>
      <c r="E223" s="46"/>
      <c r="F223" s="44"/>
      <c r="G223" s="44"/>
    </row>
    <row r="224" spans="1:7" ht="52.8">
      <c r="A224" s="44" t="s">
        <v>174</v>
      </c>
      <c r="B224" s="44" t="s">
        <v>1295</v>
      </c>
      <c r="C224" s="44" t="s">
        <v>1296</v>
      </c>
      <c r="D224" s="46" t="s">
        <v>1297</v>
      </c>
      <c r="E224" s="46"/>
      <c r="F224" s="44"/>
      <c r="G224" s="44"/>
    </row>
    <row r="225" spans="1:7" ht="26.4">
      <c r="A225" s="44" t="s">
        <v>174</v>
      </c>
      <c r="B225" s="44" t="s">
        <v>1298</v>
      </c>
      <c r="C225" s="44" t="s">
        <v>1299</v>
      </c>
      <c r="D225" s="46" t="s">
        <v>1300</v>
      </c>
      <c r="E225" s="46"/>
      <c r="F225" s="44"/>
      <c r="G225" s="44"/>
    </row>
    <row r="226" spans="1:7" ht="26.4">
      <c r="A226" s="44" t="s">
        <v>174</v>
      </c>
      <c r="B226" s="44" t="s">
        <v>1301</v>
      </c>
      <c r="C226" s="44" t="s">
        <v>1302</v>
      </c>
      <c r="D226" s="46" t="s">
        <v>1303</v>
      </c>
      <c r="E226" s="46"/>
      <c r="F226" s="44"/>
      <c r="G226" s="44"/>
    </row>
    <row r="227" spans="1:7" ht="39.6">
      <c r="A227" s="44" t="s">
        <v>174</v>
      </c>
      <c r="B227" s="44" t="s">
        <v>1304</v>
      </c>
      <c r="C227" s="44" t="s">
        <v>1305</v>
      </c>
      <c r="D227" s="46" t="s">
        <v>1306</v>
      </c>
      <c r="E227" s="46"/>
      <c r="F227" s="44"/>
      <c r="G227" s="44"/>
    </row>
    <row r="228" spans="1:7" ht="66">
      <c r="A228" s="44" t="s">
        <v>174</v>
      </c>
      <c r="B228" s="44" t="s">
        <v>1307</v>
      </c>
      <c r="C228" s="44" t="s">
        <v>1308</v>
      </c>
      <c r="D228" s="46" t="s">
        <v>1309</v>
      </c>
      <c r="E228" s="46"/>
      <c r="F228" s="44"/>
      <c r="G228" s="44"/>
    </row>
    <row r="229" spans="1:7" ht="26.4">
      <c r="A229" s="44" t="s">
        <v>174</v>
      </c>
      <c r="B229" s="44" t="s">
        <v>1310</v>
      </c>
      <c r="C229" s="44" t="s">
        <v>1311</v>
      </c>
      <c r="D229" s="46" t="s">
        <v>1312</v>
      </c>
      <c r="E229" s="46"/>
      <c r="F229" s="44"/>
      <c r="G229" s="44"/>
    </row>
    <row r="230" spans="1:7" ht="26.4">
      <c r="A230" s="44" t="s">
        <v>174</v>
      </c>
      <c r="B230" s="44" t="s">
        <v>1313</v>
      </c>
      <c r="C230" s="44" t="s">
        <v>1314</v>
      </c>
      <c r="D230" s="46" t="s">
        <v>1315</v>
      </c>
      <c r="E230" s="46"/>
      <c r="F230" s="44"/>
      <c r="G230" s="44"/>
    </row>
    <row r="231" spans="1:7" ht="66">
      <c r="A231" s="44" t="s">
        <v>174</v>
      </c>
      <c r="B231" s="44" t="s">
        <v>1316</v>
      </c>
      <c r="C231" s="44" t="s">
        <v>1317</v>
      </c>
      <c r="D231" s="46" t="s">
        <v>1318</v>
      </c>
      <c r="E231" s="46"/>
      <c r="F231" s="44"/>
      <c r="G231" s="44"/>
    </row>
    <row r="232" spans="1:7" ht="26.4">
      <c r="A232" s="44" t="s">
        <v>174</v>
      </c>
      <c r="B232" s="44" t="s">
        <v>1319</v>
      </c>
      <c r="C232" s="44" t="s">
        <v>1320</v>
      </c>
      <c r="D232" s="46" t="s">
        <v>1321</v>
      </c>
      <c r="E232" s="46"/>
      <c r="F232" s="44"/>
      <c r="G232" s="44"/>
    </row>
    <row r="233" spans="1:7" ht="39.6">
      <c r="A233" s="44" t="s">
        <v>174</v>
      </c>
      <c r="B233" s="44" t="s">
        <v>1322</v>
      </c>
      <c r="C233" s="44" t="s">
        <v>1323</v>
      </c>
      <c r="D233" s="46" t="s">
        <v>1324</v>
      </c>
      <c r="E233" s="46"/>
      <c r="F233" s="44"/>
      <c r="G233" s="44"/>
    </row>
    <row r="234" spans="1:7" ht="26.4">
      <c r="A234" s="44" t="s">
        <v>174</v>
      </c>
      <c r="B234" s="44" t="s">
        <v>1325</v>
      </c>
      <c r="C234" s="44" t="s">
        <v>1326</v>
      </c>
      <c r="D234" s="46" t="s">
        <v>1327</v>
      </c>
      <c r="E234" s="46"/>
      <c r="F234" s="44"/>
      <c r="G234" s="44"/>
    </row>
    <row r="235" spans="1:7" ht="26.4">
      <c r="A235" s="44" t="s">
        <v>174</v>
      </c>
      <c r="B235" s="44" t="s">
        <v>1328</v>
      </c>
      <c r="C235" s="44" t="s">
        <v>1329</v>
      </c>
      <c r="D235" s="46" t="s">
        <v>1330</v>
      </c>
      <c r="E235" s="46"/>
      <c r="F235" s="44"/>
      <c r="G235" s="44"/>
    </row>
    <row r="236" spans="1:7" ht="39.6">
      <c r="A236" s="44" t="s">
        <v>174</v>
      </c>
      <c r="B236" s="44" t="s">
        <v>1331</v>
      </c>
      <c r="C236" s="44" t="s">
        <v>1332</v>
      </c>
      <c r="D236" s="46" t="s">
        <v>1333</v>
      </c>
      <c r="E236" s="46"/>
      <c r="F236" s="44"/>
      <c r="G236" s="44"/>
    </row>
    <row r="237" spans="1:7" ht="39.6">
      <c r="A237" s="44" t="s">
        <v>174</v>
      </c>
      <c r="B237" s="44" t="s">
        <v>1334</v>
      </c>
      <c r="C237" s="44" t="s">
        <v>1335</v>
      </c>
      <c r="D237" s="46" t="s">
        <v>1336</v>
      </c>
      <c r="E237" s="46"/>
      <c r="F237" s="44"/>
      <c r="G237" s="44"/>
    </row>
    <row r="238" spans="1:7" ht="92.4">
      <c r="A238" s="44" t="s">
        <v>174</v>
      </c>
      <c r="B238" s="44" t="s">
        <v>1337</v>
      </c>
      <c r="C238" s="44" t="s">
        <v>1338</v>
      </c>
      <c r="D238" s="46" t="s">
        <v>1339</v>
      </c>
      <c r="E238" s="46"/>
      <c r="F238" s="44"/>
      <c r="G238" s="44"/>
    </row>
    <row r="239" spans="1:7" ht="26.4">
      <c r="A239" s="44" t="s">
        <v>174</v>
      </c>
      <c r="B239" s="44" t="s">
        <v>1340</v>
      </c>
      <c r="C239" s="44" t="s">
        <v>1341</v>
      </c>
      <c r="D239" s="46" t="s">
        <v>1342</v>
      </c>
      <c r="E239" s="46"/>
      <c r="F239" s="44"/>
      <c r="G239" s="44"/>
    </row>
    <row r="240" spans="1:7" ht="39.6">
      <c r="A240" s="44" t="s">
        <v>174</v>
      </c>
      <c r="B240" s="44" t="s">
        <v>1343</v>
      </c>
      <c r="C240" s="44" t="s">
        <v>1344</v>
      </c>
      <c r="D240" s="46" t="s">
        <v>1345</v>
      </c>
      <c r="E240" s="46"/>
      <c r="F240" s="44"/>
      <c r="G240" s="44"/>
    </row>
    <row r="241" spans="1:7" ht="26.4">
      <c r="A241" s="44" t="s">
        <v>174</v>
      </c>
      <c r="B241" s="44" t="s">
        <v>1346</v>
      </c>
      <c r="C241" s="44" t="s">
        <v>1347</v>
      </c>
      <c r="D241" s="46" t="s">
        <v>1348</v>
      </c>
      <c r="E241" s="46"/>
      <c r="F241" s="44"/>
      <c r="G241" s="44"/>
    </row>
    <row r="242" spans="1:7" ht="39.6">
      <c r="A242" s="44" t="s">
        <v>174</v>
      </c>
      <c r="B242" s="44" t="s">
        <v>1349</v>
      </c>
      <c r="C242" s="44" t="s">
        <v>1350</v>
      </c>
      <c r="D242" s="46" t="s">
        <v>1351</v>
      </c>
      <c r="E242" s="46"/>
      <c r="F242" s="44"/>
      <c r="G242" s="44"/>
    </row>
    <row r="243" spans="1:7" ht="26.4">
      <c r="A243" s="44" t="s">
        <v>174</v>
      </c>
      <c r="B243" s="44" t="s">
        <v>1352</v>
      </c>
      <c r="C243" s="44" t="s">
        <v>1353</v>
      </c>
      <c r="D243" s="46" t="s">
        <v>1354</v>
      </c>
      <c r="E243" s="46"/>
      <c r="F243" s="44"/>
      <c r="G243" s="44"/>
    </row>
    <row r="244" spans="1:7" ht="13.2">
      <c r="A244" s="40" t="s">
        <v>380</v>
      </c>
      <c r="B244" s="41"/>
      <c r="C244" s="41"/>
      <c r="D244" s="42"/>
      <c r="E244" s="42"/>
      <c r="F244" s="41"/>
      <c r="G244" s="41"/>
    </row>
    <row r="245" spans="1:7" ht="39.6">
      <c r="A245" s="51" t="s">
        <v>380</v>
      </c>
      <c r="B245" s="53" t="s">
        <v>1355</v>
      </c>
      <c r="C245" s="43" t="s">
        <v>1356</v>
      </c>
      <c r="D245" s="49" t="s">
        <v>1357</v>
      </c>
      <c r="E245" s="50"/>
      <c r="F245" s="51"/>
      <c r="G245" s="51"/>
    </row>
    <row r="246" spans="1:7" ht="198">
      <c r="A246" s="51" t="s">
        <v>380</v>
      </c>
      <c r="B246" s="51" t="s">
        <v>1358</v>
      </c>
      <c r="C246" s="51" t="s">
        <v>1359</v>
      </c>
      <c r="D246" s="50" t="s">
        <v>1360</v>
      </c>
      <c r="E246" s="50"/>
      <c r="F246" s="51"/>
      <c r="G246" s="51"/>
    </row>
    <row r="247" spans="1:7" ht="66">
      <c r="A247" s="51" t="s">
        <v>380</v>
      </c>
      <c r="B247" s="51" t="s">
        <v>1361</v>
      </c>
      <c r="C247" s="51" t="s">
        <v>1362</v>
      </c>
      <c r="D247" s="50" t="s">
        <v>1363</v>
      </c>
      <c r="E247" s="50"/>
      <c r="F247" s="51"/>
      <c r="G247" s="51"/>
    </row>
    <row r="248" spans="1:7" ht="52.8">
      <c r="A248" s="51" t="s">
        <v>380</v>
      </c>
      <c r="B248" s="51" t="s">
        <v>1364</v>
      </c>
      <c r="C248" s="51" t="s">
        <v>1365</v>
      </c>
      <c r="D248" s="50" t="s">
        <v>1366</v>
      </c>
      <c r="E248" s="50"/>
      <c r="F248" s="51"/>
      <c r="G248" s="51"/>
    </row>
    <row r="249" spans="1:7" ht="79.2">
      <c r="A249" s="51" t="s">
        <v>380</v>
      </c>
      <c r="B249" s="51" t="s">
        <v>1367</v>
      </c>
      <c r="C249" s="51" t="s">
        <v>1368</v>
      </c>
      <c r="D249" s="50" t="s">
        <v>1369</v>
      </c>
      <c r="E249" s="50"/>
      <c r="F249" s="51"/>
      <c r="G249" s="51"/>
    </row>
    <row r="250" spans="1:7" ht="13.2">
      <c r="A250" s="40" t="s">
        <v>376</v>
      </c>
      <c r="B250" s="41"/>
      <c r="C250" s="41"/>
      <c r="D250" s="42"/>
      <c r="E250" s="42"/>
      <c r="F250" s="41"/>
      <c r="G250" s="41"/>
    </row>
    <row r="251" spans="1:7" ht="66">
      <c r="A251" s="51" t="s">
        <v>376</v>
      </c>
      <c r="B251" s="51" t="s">
        <v>1370</v>
      </c>
      <c r="C251" s="51" t="s">
        <v>1371</v>
      </c>
      <c r="D251" s="50" t="s">
        <v>1372</v>
      </c>
      <c r="E251" s="50"/>
      <c r="F251" s="51"/>
      <c r="G251" s="51"/>
    </row>
    <row r="252" spans="1:7" ht="52.8">
      <c r="A252" s="51" t="s">
        <v>376</v>
      </c>
      <c r="B252" s="51" t="s">
        <v>1373</v>
      </c>
      <c r="C252" s="51" t="s">
        <v>1374</v>
      </c>
      <c r="D252" s="50" t="s">
        <v>1375</v>
      </c>
      <c r="E252" s="50"/>
      <c r="F252" s="51"/>
      <c r="G252" s="51"/>
    </row>
    <row r="253" spans="1:7" ht="79.2">
      <c r="A253" s="51" t="s">
        <v>376</v>
      </c>
      <c r="B253" s="51" t="s">
        <v>1376</v>
      </c>
      <c r="C253" s="51" t="s">
        <v>1377</v>
      </c>
      <c r="D253" s="50" t="s">
        <v>1378</v>
      </c>
      <c r="E253" s="50"/>
      <c r="F253" s="51"/>
      <c r="G253" s="51"/>
    </row>
    <row r="254" spans="1:7" ht="52.8">
      <c r="A254" s="51" t="s">
        <v>376</v>
      </c>
      <c r="B254" s="51" t="s">
        <v>1379</v>
      </c>
      <c r="C254" s="51" t="s">
        <v>1380</v>
      </c>
      <c r="D254" s="50" t="s">
        <v>1381</v>
      </c>
      <c r="E254" s="50"/>
      <c r="F254" s="51"/>
      <c r="G254" s="51"/>
    </row>
    <row r="255" spans="1:7" ht="26.4">
      <c r="A255" s="51" t="s">
        <v>376</v>
      </c>
      <c r="B255" s="44" t="s">
        <v>1382</v>
      </c>
      <c r="C255" s="51" t="s">
        <v>1383</v>
      </c>
      <c r="D255" s="50" t="s">
        <v>1384</v>
      </c>
      <c r="E255" s="50"/>
      <c r="F255" s="51"/>
      <c r="G255" s="51"/>
    </row>
    <row r="256" spans="1:7" ht="26.4">
      <c r="A256" s="51" t="s">
        <v>376</v>
      </c>
      <c r="B256" s="43" t="s">
        <v>1385</v>
      </c>
      <c r="C256" s="51" t="s">
        <v>1386</v>
      </c>
      <c r="D256" s="50" t="s">
        <v>1387</v>
      </c>
      <c r="E256" s="50"/>
      <c r="F256" s="51"/>
      <c r="G256" s="51"/>
    </row>
    <row r="257" spans="1:7" ht="39.6">
      <c r="A257" s="51" t="s">
        <v>376</v>
      </c>
      <c r="B257" s="44" t="s">
        <v>1388</v>
      </c>
      <c r="C257" s="51" t="s">
        <v>1389</v>
      </c>
      <c r="D257" s="50" t="s">
        <v>1390</v>
      </c>
      <c r="E257" s="50"/>
      <c r="F257" s="51"/>
      <c r="G257" s="51"/>
    </row>
    <row r="258" spans="1:7" ht="26.4">
      <c r="A258" s="51" t="s">
        <v>376</v>
      </c>
      <c r="B258" s="51" t="s">
        <v>1391</v>
      </c>
      <c r="C258" s="51" t="s">
        <v>1392</v>
      </c>
      <c r="D258" s="50" t="s">
        <v>1393</v>
      </c>
      <c r="E258" s="50"/>
      <c r="F258" s="51"/>
      <c r="G258" s="51"/>
    </row>
    <row r="259" spans="1:7" ht="66">
      <c r="A259" s="51" t="s">
        <v>376</v>
      </c>
      <c r="B259" s="51" t="s">
        <v>1394</v>
      </c>
      <c r="C259" s="51" t="s">
        <v>1395</v>
      </c>
      <c r="D259" s="50" t="s">
        <v>1396</v>
      </c>
      <c r="E259" s="50"/>
      <c r="F259" s="51"/>
      <c r="G259" s="51"/>
    </row>
    <row r="260" spans="1:7" ht="52.8">
      <c r="A260" s="51" t="s">
        <v>376</v>
      </c>
      <c r="B260" s="51" t="s">
        <v>1397</v>
      </c>
      <c r="C260" s="51" t="s">
        <v>1398</v>
      </c>
      <c r="D260" s="50" t="s">
        <v>1399</v>
      </c>
      <c r="E260" s="50"/>
      <c r="F260" s="51"/>
      <c r="G260" s="51"/>
    </row>
    <row r="261" spans="1:7" ht="52.8">
      <c r="A261" s="51" t="s">
        <v>376</v>
      </c>
      <c r="B261" s="51" t="s">
        <v>1400</v>
      </c>
      <c r="C261" s="51" t="s">
        <v>1401</v>
      </c>
      <c r="D261" s="50" t="s">
        <v>1402</v>
      </c>
      <c r="E261" s="50"/>
      <c r="F261" s="51"/>
      <c r="G261" s="51"/>
    </row>
    <row r="262" spans="1:7" ht="52.8">
      <c r="A262" s="51" t="s">
        <v>376</v>
      </c>
      <c r="B262" s="51" t="s">
        <v>1403</v>
      </c>
      <c r="C262" s="51" t="s">
        <v>1404</v>
      </c>
      <c r="D262" s="50" t="s">
        <v>1405</v>
      </c>
      <c r="E262" s="50"/>
      <c r="F262" s="51"/>
      <c r="G262" s="51"/>
    </row>
    <row r="263" spans="1:7" ht="26.4">
      <c r="A263" s="51" t="s">
        <v>376</v>
      </c>
      <c r="B263" s="51" t="s">
        <v>1406</v>
      </c>
      <c r="C263" s="51" t="s">
        <v>1407</v>
      </c>
      <c r="D263" s="50" t="s">
        <v>1408</v>
      </c>
      <c r="E263" s="50"/>
      <c r="F263" s="51"/>
      <c r="G263" s="51"/>
    </row>
    <row r="264" spans="1:7" ht="39.6">
      <c r="A264" s="51" t="s">
        <v>376</v>
      </c>
      <c r="B264" s="51" t="s">
        <v>1409</v>
      </c>
      <c r="C264" s="51" t="s">
        <v>1410</v>
      </c>
      <c r="D264" s="50" t="s">
        <v>1411</v>
      </c>
      <c r="E264" s="50"/>
      <c r="F264" s="51"/>
      <c r="G264" s="51"/>
    </row>
    <row r="265" spans="1:7" ht="52.8">
      <c r="A265" s="51" t="s">
        <v>376</v>
      </c>
      <c r="B265" s="51" t="s">
        <v>1412</v>
      </c>
      <c r="C265" s="51" t="s">
        <v>1413</v>
      </c>
      <c r="D265" s="50" t="s">
        <v>1414</v>
      </c>
      <c r="E265" s="50"/>
      <c r="F265" s="51"/>
      <c r="G265" s="51"/>
    </row>
    <row r="266" spans="1:7" ht="66">
      <c r="A266" s="51" t="s">
        <v>376</v>
      </c>
      <c r="B266" s="51" t="s">
        <v>1415</v>
      </c>
      <c r="C266" s="51" t="s">
        <v>1416</v>
      </c>
      <c r="D266" s="50" t="s">
        <v>1417</v>
      </c>
      <c r="E266" s="50"/>
      <c r="F266" s="51"/>
      <c r="G266" s="51"/>
    </row>
    <row r="267" spans="1:7" ht="66">
      <c r="A267" s="51" t="s">
        <v>376</v>
      </c>
      <c r="B267" s="51" t="s">
        <v>1418</v>
      </c>
      <c r="C267" s="51" t="s">
        <v>1419</v>
      </c>
      <c r="D267" s="50" t="s">
        <v>1420</v>
      </c>
      <c r="E267" s="50"/>
      <c r="F267" s="51"/>
      <c r="G267" s="51"/>
    </row>
    <row r="268" spans="1:7" ht="39.6">
      <c r="A268" s="51" t="s">
        <v>376</v>
      </c>
      <c r="B268" s="51" t="s">
        <v>1421</v>
      </c>
      <c r="C268" s="51" t="s">
        <v>1422</v>
      </c>
      <c r="D268" s="50" t="s">
        <v>1423</v>
      </c>
      <c r="E268" s="50"/>
      <c r="F268" s="51"/>
      <c r="G268" s="51"/>
    </row>
    <row r="269" spans="1:7" ht="26.4">
      <c r="A269" s="51" t="s">
        <v>376</v>
      </c>
      <c r="B269" s="54" t="s">
        <v>1424</v>
      </c>
      <c r="C269" s="55"/>
      <c r="D269" s="50" t="s">
        <v>1425</v>
      </c>
      <c r="E269" s="50"/>
      <c r="F269" s="51"/>
      <c r="G269" s="51"/>
    </row>
    <row r="270" spans="1:7" ht="13.2">
      <c r="A270" s="40" t="s">
        <v>388</v>
      </c>
      <c r="B270" s="41"/>
      <c r="C270" s="41"/>
      <c r="D270" s="42"/>
      <c r="E270" s="42"/>
      <c r="F270" s="41"/>
      <c r="G270" s="41"/>
    </row>
    <row r="271" spans="1:7" ht="13.2">
      <c r="A271" s="51" t="s">
        <v>388</v>
      </c>
      <c r="B271" s="51" t="s">
        <v>1426</v>
      </c>
      <c r="C271" s="51" t="s">
        <v>1427</v>
      </c>
      <c r="D271" s="50" t="s">
        <v>1428</v>
      </c>
      <c r="E271" s="50"/>
      <c r="F271" s="51"/>
      <c r="G271" s="51"/>
    </row>
    <row r="272" spans="1:7" ht="52.8">
      <c r="A272" s="51" t="s">
        <v>388</v>
      </c>
      <c r="B272" s="51" t="s">
        <v>1429</v>
      </c>
      <c r="C272" s="51" t="s">
        <v>1430</v>
      </c>
      <c r="D272" s="50" t="s">
        <v>1431</v>
      </c>
      <c r="E272" s="50"/>
      <c r="F272" s="51"/>
      <c r="G272" s="51"/>
    </row>
    <row r="273" spans="1:7" ht="52.8">
      <c r="A273" s="51" t="s">
        <v>388</v>
      </c>
      <c r="B273" s="51" t="s">
        <v>1432</v>
      </c>
      <c r="C273" s="51" t="s">
        <v>1433</v>
      </c>
      <c r="D273" s="50" t="s">
        <v>1434</v>
      </c>
      <c r="E273" s="50"/>
      <c r="F273" s="51"/>
      <c r="G273" s="51"/>
    </row>
    <row r="274" spans="1:7" ht="52.8">
      <c r="A274" s="51" t="s">
        <v>388</v>
      </c>
      <c r="B274" s="51" t="s">
        <v>1435</v>
      </c>
      <c r="C274" s="51" t="s">
        <v>1436</v>
      </c>
      <c r="D274" s="50" t="s">
        <v>1437</v>
      </c>
      <c r="E274" s="50"/>
      <c r="F274" s="51"/>
      <c r="G274" s="51"/>
    </row>
    <row r="275" spans="1:7" ht="66">
      <c r="A275" s="51" t="s">
        <v>388</v>
      </c>
      <c r="B275" s="51" t="s">
        <v>1438</v>
      </c>
      <c r="C275" s="51" t="s">
        <v>1439</v>
      </c>
      <c r="D275" s="50" t="s">
        <v>1440</v>
      </c>
      <c r="E275" s="50"/>
      <c r="F275" s="51"/>
      <c r="G275" s="51"/>
    </row>
    <row r="276" spans="1:7" ht="52.8">
      <c r="A276" s="51" t="s">
        <v>388</v>
      </c>
      <c r="B276" s="51" t="s">
        <v>1441</v>
      </c>
      <c r="C276" s="51" t="s">
        <v>1442</v>
      </c>
      <c r="D276" s="50" t="s">
        <v>1443</v>
      </c>
      <c r="E276" s="50"/>
      <c r="F276" s="51"/>
      <c r="G276" s="51"/>
    </row>
    <row r="277" spans="1:7" ht="52.8">
      <c r="A277" s="51" t="s">
        <v>388</v>
      </c>
      <c r="B277" s="51" t="s">
        <v>1444</v>
      </c>
      <c r="C277" s="51" t="s">
        <v>1445</v>
      </c>
      <c r="D277" s="50" t="s">
        <v>1446</v>
      </c>
      <c r="E277" s="50"/>
      <c r="F277" s="51"/>
      <c r="G277" s="51"/>
    </row>
    <row r="278" spans="1:7" ht="52.8">
      <c r="A278" s="51" t="s">
        <v>388</v>
      </c>
      <c r="B278" s="51" t="s">
        <v>1447</v>
      </c>
      <c r="C278" s="51" t="s">
        <v>1448</v>
      </c>
      <c r="D278" s="50" t="s">
        <v>1449</v>
      </c>
      <c r="E278" s="50"/>
      <c r="F278" s="51"/>
      <c r="G278" s="51"/>
    </row>
    <row r="279" spans="1:7" ht="26.4">
      <c r="A279" s="51" t="s">
        <v>388</v>
      </c>
      <c r="B279" s="51" t="s">
        <v>1450</v>
      </c>
      <c r="C279" s="51" t="s">
        <v>1451</v>
      </c>
      <c r="D279" s="50" t="s">
        <v>1452</v>
      </c>
      <c r="E279" s="50"/>
      <c r="F279" s="51"/>
      <c r="G279" s="51"/>
    </row>
    <row r="280" spans="1:7" ht="52.8">
      <c r="A280" s="51" t="s">
        <v>388</v>
      </c>
      <c r="B280" s="51" t="s">
        <v>1453</v>
      </c>
      <c r="C280" s="51" t="s">
        <v>1454</v>
      </c>
      <c r="D280" s="50" t="s">
        <v>1455</v>
      </c>
      <c r="E280" s="50"/>
      <c r="F280" s="51"/>
      <c r="G280" s="51"/>
    </row>
    <row r="281" spans="1:7" ht="52.8">
      <c r="A281" s="51" t="s">
        <v>388</v>
      </c>
      <c r="B281" s="51" t="s">
        <v>1456</v>
      </c>
      <c r="C281" s="51" t="s">
        <v>1457</v>
      </c>
      <c r="D281" s="50" t="s">
        <v>1458</v>
      </c>
      <c r="E281" s="50"/>
      <c r="F281" s="51"/>
      <c r="G281" s="51"/>
    </row>
    <row r="282" spans="1:7" ht="52.8">
      <c r="A282" s="51" t="s">
        <v>388</v>
      </c>
      <c r="B282" s="51" t="s">
        <v>1459</v>
      </c>
      <c r="C282" s="51" t="s">
        <v>1460</v>
      </c>
      <c r="D282" s="50" t="s">
        <v>1461</v>
      </c>
      <c r="E282" s="50"/>
      <c r="F282" s="51"/>
      <c r="G282" s="51"/>
    </row>
    <row r="283" spans="1:7" ht="52.8">
      <c r="A283" s="51" t="s">
        <v>388</v>
      </c>
      <c r="B283" s="51" t="s">
        <v>1462</v>
      </c>
      <c r="C283" s="51" t="s">
        <v>1463</v>
      </c>
      <c r="D283" s="50" t="s">
        <v>1464</v>
      </c>
      <c r="E283" s="50"/>
      <c r="F283" s="51"/>
      <c r="G283" s="51"/>
    </row>
    <row r="284" spans="1:7" ht="52.8">
      <c r="A284" s="51" t="s">
        <v>388</v>
      </c>
      <c r="B284" s="51" t="s">
        <v>1465</v>
      </c>
      <c r="C284" s="51" t="s">
        <v>1466</v>
      </c>
      <c r="D284" s="50" t="s">
        <v>1467</v>
      </c>
      <c r="E284" s="50"/>
      <c r="F284" s="51"/>
      <c r="G284" s="51"/>
    </row>
    <row r="285" spans="1:7" ht="52.8">
      <c r="A285" s="51" t="s">
        <v>388</v>
      </c>
      <c r="B285" s="51" t="s">
        <v>1468</v>
      </c>
      <c r="C285" s="51" t="s">
        <v>1469</v>
      </c>
      <c r="D285" s="50" t="s">
        <v>1470</v>
      </c>
      <c r="E285" s="50"/>
      <c r="F285" s="51"/>
      <c r="G285" s="51"/>
    </row>
    <row r="286" spans="1:7" ht="39.6">
      <c r="A286" s="51" t="s">
        <v>388</v>
      </c>
      <c r="B286" s="51" t="s">
        <v>1471</v>
      </c>
      <c r="C286" s="51" t="s">
        <v>1472</v>
      </c>
      <c r="D286" s="50" t="s">
        <v>1473</v>
      </c>
      <c r="E286" s="50"/>
      <c r="F286" s="51"/>
      <c r="G286" s="51"/>
    </row>
    <row r="287" spans="1:7" ht="26.4">
      <c r="A287" s="51" t="s">
        <v>388</v>
      </c>
      <c r="B287" s="51" t="s">
        <v>1474</v>
      </c>
      <c r="C287" s="51" t="s">
        <v>1475</v>
      </c>
      <c r="D287" s="50" t="s">
        <v>1476</v>
      </c>
      <c r="E287" s="50"/>
      <c r="F287" s="51"/>
      <c r="G287" s="51"/>
    </row>
    <row r="288" spans="1:7" ht="52.8">
      <c r="A288" s="51" t="s">
        <v>388</v>
      </c>
      <c r="B288" s="51" t="s">
        <v>1477</v>
      </c>
      <c r="C288" s="51" t="s">
        <v>1478</v>
      </c>
      <c r="D288" s="50" t="s">
        <v>1479</v>
      </c>
      <c r="E288" s="50"/>
      <c r="F288" s="51"/>
      <c r="G288" s="51"/>
    </row>
    <row r="289" spans="1:7" ht="39.6">
      <c r="A289" s="51" t="s">
        <v>388</v>
      </c>
      <c r="B289" s="51" t="s">
        <v>1480</v>
      </c>
      <c r="C289" s="51" t="s">
        <v>1481</v>
      </c>
      <c r="D289" s="50" t="s">
        <v>1482</v>
      </c>
      <c r="E289" s="50"/>
      <c r="F289" s="51"/>
      <c r="G289" s="51"/>
    </row>
    <row r="290" spans="1:7" ht="39.6">
      <c r="A290" s="51" t="s">
        <v>388</v>
      </c>
      <c r="B290" s="51" t="s">
        <v>1483</v>
      </c>
      <c r="C290" s="51" t="s">
        <v>1484</v>
      </c>
      <c r="D290" s="50" t="s">
        <v>1485</v>
      </c>
      <c r="E290" s="50"/>
      <c r="F290" s="51"/>
      <c r="G290" s="51"/>
    </row>
    <row r="291" spans="1:7" ht="52.8">
      <c r="A291" s="51" t="s">
        <v>388</v>
      </c>
      <c r="B291" s="51" t="s">
        <v>1486</v>
      </c>
      <c r="C291" s="51" t="s">
        <v>1487</v>
      </c>
      <c r="D291" s="50" t="s">
        <v>1488</v>
      </c>
      <c r="E291" s="50"/>
      <c r="F291" s="51"/>
      <c r="G291" s="51"/>
    </row>
    <row r="292" spans="1:7" ht="39.6">
      <c r="A292" s="51" t="s">
        <v>388</v>
      </c>
      <c r="B292" s="51" t="s">
        <v>1489</v>
      </c>
      <c r="C292" s="51" t="s">
        <v>1490</v>
      </c>
      <c r="D292" s="50" t="s">
        <v>1491</v>
      </c>
      <c r="E292" s="50"/>
      <c r="F292" s="51"/>
      <c r="G292" s="51"/>
    </row>
    <row r="293" spans="1:7" ht="52.8">
      <c r="A293" s="51" t="s">
        <v>388</v>
      </c>
      <c r="B293" s="51" t="s">
        <v>1492</v>
      </c>
      <c r="C293" s="51" t="s">
        <v>1493</v>
      </c>
      <c r="D293" s="50" t="s">
        <v>1494</v>
      </c>
      <c r="E293" s="50"/>
      <c r="F293" s="51"/>
      <c r="G293" s="51"/>
    </row>
    <row r="294" spans="1:7" ht="52.8">
      <c r="A294" s="51" t="s">
        <v>388</v>
      </c>
      <c r="B294" s="51" t="s">
        <v>1495</v>
      </c>
      <c r="C294" s="51" t="s">
        <v>1496</v>
      </c>
      <c r="D294" s="50" t="s">
        <v>1497</v>
      </c>
      <c r="E294" s="50"/>
      <c r="F294" s="51"/>
      <c r="G294" s="51"/>
    </row>
    <row r="295" spans="1:7" ht="92.4">
      <c r="A295" s="51" t="s">
        <v>388</v>
      </c>
      <c r="B295" s="51" t="s">
        <v>1498</v>
      </c>
      <c r="C295" s="51" t="s">
        <v>1499</v>
      </c>
      <c r="D295" s="50" t="s">
        <v>1500</v>
      </c>
      <c r="E295" s="50"/>
      <c r="F295" s="51"/>
      <c r="G295" s="51"/>
    </row>
    <row r="296" spans="1:7" ht="52.8">
      <c r="A296" s="51" t="s">
        <v>388</v>
      </c>
      <c r="B296" s="51" t="s">
        <v>1501</v>
      </c>
      <c r="C296" s="51" t="s">
        <v>1502</v>
      </c>
      <c r="D296" s="50" t="s">
        <v>1503</v>
      </c>
      <c r="E296" s="50"/>
      <c r="F296" s="51"/>
      <c r="G296" s="51"/>
    </row>
    <row r="297" spans="1:7" ht="26.4">
      <c r="A297" s="51" t="s">
        <v>388</v>
      </c>
      <c r="B297" s="51" t="s">
        <v>1504</v>
      </c>
      <c r="C297" s="51" t="s">
        <v>1505</v>
      </c>
      <c r="D297" s="50" t="s">
        <v>1506</v>
      </c>
      <c r="E297" s="50"/>
      <c r="F297" s="51"/>
      <c r="G297" s="51"/>
    </row>
    <row r="298" spans="1:7" ht="52.8">
      <c r="A298" s="51" t="s">
        <v>388</v>
      </c>
      <c r="B298" s="51" t="s">
        <v>1507</v>
      </c>
      <c r="C298" s="51" t="s">
        <v>1508</v>
      </c>
      <c r="D298" s="50" t="s">
        <v>1509</v>
      </c>
      <c r="E298" s="50"/>
      <c r="F298" s="51"/>
      <c r="G298" s="51"/>
    </row>
    <row r="299" spans="1:7" ht="39.6">
      <c r="A299" s="51" t="s">
        <v>388</v>
      </c>
      <c r="B299" s="51" t="s">
        <v>1510</v>
      </c>
      <c r="C299" s="51" t="s">
        <v>1511</v>
      </c>
      <c r="D299" s="50" t="s">
        <v>1512</v>
      </c>
      <c r="E299" s="50"/>
      <c r="F299" s="51"/>
      <c r="G299" s="51"/>
    </row>
    <row r="300" spans="1:7" ht="52.8">
      <c r="A300" s="51" t="s">
        <v>388</v>
      </c>
      <c r="B300" s="51" t="s">
        <v>1513</v>
      </c>
      <c r="C300" s="51" t="s">
        <v>1514</v>
      </c>
      <c r="D300" s="50" t="s">
        <v>1515</v>
      </c>
      <c r="E300" s="50"/>
      <c r="F300" s="51"/>
      <c r="G300" s="51"/>
    </row>
    <row r="301" spans="1:7" ht="39.6">
      <c r="A301" s="51" t="s">
        <v>388</v>
      </c>
      <c r="B301" s="51" t="s">
        <v>1516</v>
      </c>
      <c r="C301" s="51" t="s">
        <v>1517</v>
      </c>
      <c r="D301" s="50" t="s">
        <v>1518</v>
      </c>
      <c r="E301" s="50"/>
      <c r="F301" s="51"/>
      <c r="G301" s="51"/>
    </row>
    <row r="302" spans="1:7" ht="52.8">
      <c r="A302" s="51" t="s">
        <v>388</v>
      </c>
      <c r="B302" s="51" t="s">
        <v>1519</v>
      </c>
      <c r="C302" s="51" t="s">
        <v>1520</v>
      </c>
      <c r="D302" s="50" t="s">
        <v>1521</v>
      </c>
      <c r="E302" s="50"/>
      <c r="F302" s="51"/>
      <c r="G302" s="51"/>
    </row>
    <row r="303" spans="1:7" ht="39.6">
      <c r="A303" s="51" t="s">
        <v>388</v>
      </c>
      <c r="B303" s="51" t="s">
        <v>1522</v>
      </c>
      <c r="C303" s="51" t="s">
        <v>1523</v>
      </c>
      <c r="D303" s="50" t="s">
        <v>1524</v>
      </c>
      <c r="E303" s="50"/>
      <c r="F303" s="51"/>
      <c r="G303" s="51"/>
    </row>
    <row r="304" spans="1:7" ht="52.8">
      <c r="A304" s="51" t="s">
        <v>388</v>
      </c>
      <c r="B304" s="51" t="s">
        <v>1525</v>
      </c>
      <c r="C304" s="51" t="s">
        <v>1526</v>
      </c>
      <c r="D304" s="50" t="s">
        <v>1527</v>
      </c>
      <c r="E304" s="50"/>
      <c r="F304" s="51"/>
      <c r="G304" s="51"/>
    </row>
    <row r="305" spans="1:7" ht="39.6">
      <c r="A305" s="51" t="s">
        <v>388</v>
      </c>
      <c r="B305" s="51" t="s">
        <v>1528</v>
      </c>
      <c r="C305" s="51" t="s">
        <v>1529</v>
      </c>
      <c r="D305" s="50" t="s">
        <v>1530</v>
      </c>
      <c r="E305" s="50"/>
      <c r="F305" s="51"/>
      <c r="G305" s="51"/>
    </row>
    <row r="306" spans="1:7" ht="52.8">
      <c r="A306" s="51" t="s">
        <v>388</v>
      </c>
      <c r="B306" s="51" t="s">
        <v>1531</v>
      </c>
      <c r="C306" s="51" t="s">
        <v>1532</v>
      </c>
      <c r="D306" s="50" t="s">
        <v>1533</v>
      </c>
      <c r="E306" s="50"/>
      <c r="F306" s="51"/>
      <c r="G306" s="51"/>
    </row>
    <row r="307" spans="1:7" ht="52.8">
      <c r="A307" s="51" t="s">
        <v>388</v>
      </c>
      <c r="B307" s="51" t="s">
        <v>1534</v>
      </c>
      <c r="C307" s="51" t="s">
        <v>1535</v>
      </c>
      <c r="D307" s="50" t="s">
        <v>1536</v>
      </c>
      <c r="E307" s="50"/>
      <c r="F307" s="51"/>
      <c r="G307" s="51"/>
    </row>
    <row r="308" spans="1:7" ht="39.6">
      <c r="A308" s="51" t="s">
        <v>388</v>
      </c>
      <c r="B308" s="51" t="s">
        <v>1537</v>
      </c>
      <c r="C308" s="51" t="s">
        <v>1538</v>
      </c>
      <c r="D308" s="50" t="s">
        <v>1539</v>
      </c>
      <c r="E308" s="50"/>
      <c r="F308" s="51"/>
      <c r="G308" s="51"/>
    </row>
    <row r="309" spans="1:7" ht="26.4">
      <c r="A309" s="51" t="s">
        <v>388</v>
      </c>
      <c r="B309" s="51" t="s">
        <v>1540</v>
      </c>
      <c r="C309" s="51" t="s">
        <v>1541</v>
      </c>
      <c r="D309" s="50" t="s">
        <v>1542</v>
      </c>
      <c r="E309" s="50"/>
      <c r="F309" s="51"/>
      <c r="G309" s="51"/>
    </row>
    <row r="310" spans="1:7" ht="39.6">
      <c r="A310" s="51" t="s">
        <v>388</v>
      </c>
      <c r="B310" s="51" t="s">
        <v>1543</v>
      </c>
      <c r="C310" s="51" t="s">
        <v>1544</v>
      </c>
      <c r="D310" s="50" t="s">
        <v>1545</v>
      </c>
      <c r="E310" s="50"/>
      <c r="F310" s="51"/>
      <c r="G310" s="51"/>
    </row>
    <row r="311" spans="1:7" ht="26.4">
      <c r="A311" s="51" t="s">
        <v>388</v>
      </c>
      <c r="B311" s="51" t="s">
        <v>1546</v>
      </c>
      <c r="C311" s="51" t="s">
        <v>1547</v>
      </c>
      <c r="D311" s="50" t="s">
        <v>1548</v>
      </c>
      <c r="E311" s="50"/>
      <c r="F311" s="51"/>
      <c r="G311" s="51"/>
    </row>
    <row r="312" spans="1:7" ht="39.6">
      <c r="A312" s="51" t="s">
        <v>388</v>
      </c>
      <c r="B312" s="51" t="s">
        <v>1549</v>
      </c>
      <c r="C312" s="51" t="s">
        <v>1550</v>
      </c>
      <c r="D312" s="50" t="s">
        <v>1551</v>
      </c>
      <c r="E312" s="50"/>
      <c r="F312" s="51"/>
      <c r="G312" s="51"/>
    </row>
    <row r="313" spans="1:7" ht="26.4">
      <c r="A313" s="51" t="s">
        <v>388</v>
      </c>
      <c r="B313" s="51" t="s">
        <v>1552</v>
      </c>
      <c r="C313" s="51" t="s">
        <v>1553</v>
      </c>
      <c r="D313" s="50" t="s">
        <v>1554</v>
      </c>
      <c r="E313" s="50"/>
      <c r="F313" s="51"/>
      <c r="G313" s="51"/>
    </row>
    <row r="314" spans="1:7" ht="39.6">
      <c r="A314" s="51" t="s">
        <v>388</v>
      </c>
      <c r="B314" s="51" t="s">
        <v>1555</v>
      </c>
      <c r="C314" s="51" t="s">
        <v>1556</v>
      </c>
      <c r="D314" s="50" t="s">
        <v>1557</v>
      </c>
      <c r="E314" s="50"/>
      <c r="F314" s="51"/>
      <c r="G314" s="51"/>
    </row>
    <row r="315" spans="1:7" ht="26.4">
      <c r="A315" s="51" t="s">
        <v>388</v>
      </c>
      <c r="B315" s="51" t="s">
        <v>1558</v>
      </c>
      <c r="C315" s="51" t="s">
        <v>1559</v>
      </c>
      <c r="D315" s="50" t="s">
        <v>1560</v>
      </c>
      <c r="E315" s="50"/>
      <c r="F315" s="51"/>
      <c r="G315" s="51"/>
    </row>
    <row r="316" spans="1:7" ht="52.8">
      <c r="A316" s="51" t="s">
        <v>388</v>
      </c>
      <c r="B316" s="51" t="s">
        <v>1561</v>
      </c>
      <c r="C316" s="51" t="s">
        <v>1562</v>
      </c>
      <c r="D316" s="50" t="s">
        <v>1563</v>
      </c>
      <c r="E316" s="50"/>
      <c r="F316" s="51"/>
      <c r="G316" s="51"/>
    </row>
    <row r="317" spans="1:7" ht="39.6">
      <c r="A317" s="51" t="s">
        <v>388</v>
      </c>
      <c r="B317" s="51" t="s">
        <v>1564</v>
      </c>
      <c r="C317" s="51" t="s">
        <v>1565</v>
      </c>
      <c r="D317" s="50" t="s">
        <v>1566</v>
      </c>
      <c r="E317" s="50"/>
      <c r="F317" s="51"/>
      <c r="G317" s="51"/>
    </row>
    <row r="318" spans="1:7" ht="39.6">
      <c r="A318" s="51" t="s">
        <v>388</v>
      </c>
      <c r="B318" s="51" t="s">
        <v>1567</v>
      </c>
      <c r="C318" s="51" t="s">
        <v>1568</v>
      </c>
      <c r="D318" s="50" t="s">
        <v>1569</v>
      </c>
      <c r="E318" s="50"/>
      <c r="F318" s="51"/>
      <c r="G318" s="51"/>
    </row>
    <row r="319" spans="1:7" ht="39.6">
      <c r="A319" s="51" t="s">
        <v>388</v>
      </c>
      <c r="B319" s="51" t="s">
        <v>1570</v>
      </c>
      <c r="C319" s="51" t="s">
        <v>1571</v>
      </c>
      <c r="D319" s="50" t="s">
        <v>1572</v>
      </c>
      <c r="E319" s="50"/>
      <c r="F319" s="51"/>
      <c r="G319" s="51"/>
    </row>
    <row r="320" spans="1:7" ht="26.4">
      <c r="A320" s="51" t="s">
        <v>388</v>
      </c>
      <c r="B320" s="51" t="s">
        <v>1573</v>
      </c>
      <c r="C320" s="51" t="s">
        <v>1574</v>
      </c>
      <c r="D320" s="50" t="s">
        <v>1575</v>
      </c>
      <c r="E320" s="50"/>
      <c r="F320" s="51"/>
      <c r="G320" s="51"/>
    </row>
    <row r="321" spans="1:7" ht="26.4">
      <c r="A321" s="51" t="s">
        <v>388</v>
      </c>
      <c r="B321" s="51" t="s">
        <v>1576</v>
      </c>
      <c r="C321" s="51" t="s">
        <v>1577</v>
      </c>
      <c r="D321" s="50" t="s">
        <v>1578</v>
      </c>
      <c r="E321" s="50"/>
      <c r="F321" s="51"/>
      <c r="G321" s="51"/>
    </row>
    <row r="322" spans="1:7" ht="39.6">
      <c r="A322" s="51" t="s">
        <v>388</v>
      </c>
      <c r="B322" s="51" t="s">
        <v>1579</v>
      </c>
      <c r="C322" s="51" t="s">
        <v>1580</v>
      </c>
      <c r="D322" s="50" t="s">
        <v>1581</v>
      </c>
      <c r="E322" s="50"/>
      <c r="F322" s="51"/>
      <c r="G322" s="51"/>
    </row>
    <row r="323" spans="1:7" ht="52.8">
      <c r="A323" s="51" t="s">
        <v>388</v>
      </c>
      <c r="B323" s="51" t="s">
        <v>1582</v>
      </c>
      <c r="C323" s="51" t="s">
        <v>1583</v>
      </c>
      <c r="D323" s="50" t="s">
        <v>1584</v>
      </c>
      <c r="E323" s="50"/>
      <c r="F323" s="51"/>
      <c r="G323" s="51"/>
    </row>
    <row r="324" spans="1:7" ht="52.8">
      <c r="A324" s="51" t="s">
        <v>388</v>
      </c>
      <c r="B324" s="51" t="s">
        <v>1585</v>
      </c>
      <c r="C324" s="51" t="s">
        <v>1586</v>
      </c>
      <c r="D324" s="50" t="s">
        <v>1587</v>
      </c>
      <c r="E324" s="50"/>
      <c r="F324" s="51"/>
      <c r="G324" s="51"/>
    </row>
    <row r="325" spans="1:7" ht="52.8">
      <c r="A325" s="51" t="s">
        <v>388</v>
      </c>
      <c r="B325" s="51" t="s">
        <v>1588</v>
      </c>
      <c r="C325" s="51" t="s">
        <v>1589</v>
      </c>
      <c r="D325" s="50" t="s">
        <v>1590</v>
      </c>
      <c r="E325" s="50"/>
      <c r="F325" s="51"/>
      <c r="G325" s="51"/>
    </row>
    <row r="326" spans="1:7" ht="52.8">
      <c r="A326" s="51" t="s">
        <v>388</v>
      </c>
      <c r="B326" s="51" t="s">
        <v>1591</v>
      </c>
      <c r="C326" s="51" t="s">
        <v>1592</v>
      </c>
      <c r="D326" s="50" t="s">
        <v>1593</v>
      </c>
      <c r="E326" s="50"/>
      <c r="F326" s="51"/>
      <c r="G326" s="51"/>
    </row>
    <row r="327" spans="1:7" ht="39.6">
      <c r="A327" s="51" t="s">
        <v>388</v>
      </c>
      <c r="B327" s="51" t="s">
        <v>1594</v>
      </c>
      <c r="C327" s="51" t="s">
        <v>1595</v>
      </c>
      <c r="D327" s="50" t="s">
        <v>1596</v>
      </c>
      <c r="E327" s="50"/>
      <c r="F327" s="51"/>
      <c r="G327" s="51"/>
    </row>
    <row r="328" spans="1:7" ht="39.6">
      <c r="A328" s="51" t="s">
        <v>388</v>
      </c>
      <c r="B328" s="51" t="s">
        <v>1597</v>
      </c>
      <c r="C328" s="51" t="s">
        <v>1598</v>
      </c>
      <c r="D328" s="50" t="s">
        <v>1599</v>
      </c>
      <c r="E328" s="50"/>
      <c r="F328" s="51"/>
      <c r="G328" s="51"/>
    </row>
    <row r="329" spans="1:7" ht="39.6">
      <c r="A329" s="51" t="s">
        <v>388</v>
      </c>
      <c r="B329" s="51" t="s">
        <v>1600</v>
      </c>
      <c r="C329" s="51" t="s">
        <v>1601</v>
      </c>
      <c r="D329" s="50" t="s">
        <v>1602</v>
      </c>
      <c r="E329" s="50"/>
      <c r="F329" s="51"/>
      <c r="G329" s="51"/>
    </row>
    <row r="330" spans="1:7" ht="52.8">
      <c r="A330" s="51" t="s">
        <v>388</v>
      </c>
      <c r="B330" s="51" t="s">
        <v>1603</v>
      </c>
      <c r="C330" s="51" t="s">
        <v>1604</v>
      </c>
      <c r="D330" s="50" t="s">
        <v>1605</v>
      </c>
      <c r="E330" s="50"/>
      <c r="F330" s="51"/>
      <c r="G330" s="51"/>
    </row>
    <row r="331" spans="1:7" ht="39.6">
      <c r="A331" s="51" t="s">
        <v>388</v>
      </c>
      <c r="B331" s="51" t="s">
        <v>1606</v>
      </c>
      <c r="C331" s="51" t="s">
        <v>1607</v>
      </c>
      <c r="D331" s="50" t="s">
        <v>1608</v>
      </c>
      <c r="E331" s="50"/>
      <c r="F331" s="51"/>
      <c r="G331" s="51"/>
    </row>
    <row r="332" spans="1:7" ht="52.8">
      <c r="A332" s="51" t="s">
        <v>388</v>
      </c>
      <c r="B332" s="51" t="s">
        <v>1609</v>
      </c>
      <c r="C332" s="51" t="s">
        <v>1610</v>
      </c>
      <c r="D332" s="50" t="s">
        <v>1611</v>
      </c>
      <c r="E332" s="50"/>
      <c r="F332" s="51"/>
      <c r="G332" s="51"/>
    </row>
    <row r="333" spans="1:7" ht="26.4">
      <c r="A333" s="51" t="s">
        <v>388</v>
      </c>
      <c r="B333" s="51" t="s">
        <v>1612</v>
      </c>
      <c r="C333" s="51" t="s">
        <v>1613</v>
      </c>
      <c r="D333" s="50" t="s">
        <v>1614</v>
      </c>
      <c r="E333" s="50"/>
      <c r="F333" s="51"/>
      <c r="G333" s="51"/>
    </row>
    <row r="334" spans="1:7" ht="13.2">
      <c r="A334" s="40" t="s">
        <v>1615</v>
      </c>
      <c r="B334" s="41"/>
      <c r="C334" s="41"/>
      <c r="D334" s="42"/>
      <c r="E334" s="42"/>
      <c r="F334" s="41"/>
      <c r="G334" s="41"/>
    </row>
    <row r="335" spans="1:7" ht="39.6">
      <c r="A335" s="51" t="s">
        <v>1615</v>
      </c>
      <c r="B335" s="51" t="s">
        <v>1616</v>
      </c>
      <c r="C335" s="51" t="s">
        <v>1617</v>
      </c>
      <c r="D335" s="50" t="s">
        <v>1618</v>
      </c>
      <c r="E335" s="50"/>
      <c r="F335" s="51"/>
      <c r="G335" s="51"/>
    </row>
    <row r="336" spans="1:7" ht="52.8">
      <c r="A336" s="51" t="s">
        <v>1615</v>
      </c>
      <c r="B336" s="51" t="s">
        <v>1619</v>
      </c>
      <c r="C336" s="51" t="s">
        <v>1620</v>
      </c>
      <c r="D336" s="50" t="s">
        <v>1621</v>
      </c>
      <c r="E336" s="50"/>
      <c r="F336" s="51"/>
      <c r="G336" s="51"/>
    </row>
    <row r="337" spans="1:7" ht="52.8">
      <c r="A337" s="51" t="s">
        <v>1615</v>
      </c>
      <c r="B337" s="51" t="s">
        <v>1622</v>
      </c>
      <c r="C337" s="51" t="s">
        <v>1623</v>
      </c>
      <c r="D337" s="50" t="s">
        <v>1624</v>
      </c>
      <c r="E337" s="50"/>
      <c r="F337" s="51"/>
      <c r="G337" s="51"/>
    </row>
    <row r="338" spans="1:7" ht="39.6">
      <c r="A338" s="51" t="s">
        <v>1615</v>
      </c>
      <c r="B338" s="51" t="s">
        <v>1625</v>
      </c>
      <c r="C338" s="51" t="s">
        <v>1626</v>
      </c>
      <c r="D338" s="50" t="s">
        <v>1627</v>
      </c>
      <c r="E338" s="50"/>
      <c r="F338" s="51"/>
      <c r="G338" s="51"/>
    </row>
    <row r="339" spans="1:7" ht="52.8">
      <c r="A339" s="51" t="s">
        <v>1615</v>
      </c>
      <c r="B339" s="51" t="s">
        <v>1628</v>
      </c>
      <c r="C339" s="51" t="s">
        <v>1629</v>
      </c>
      <c r="D339" s="50" t="s">
        <v>1630</v>
      </c>
      <c r="E339" s="50"/>
      <c r="F339" s="51"/>
      <c r="G339" s="51"/>
    </row>
    <row r="340" spans="1:7" ht="39.6">
      <c r="A340" s="51" t="s">
        <v>1615</v>
      </c>
      <c r="B340" s="51" t="s">
        <v>1631</v>
      </c>
      <c r="C340" s="51" t="s">
        <v>1632</v>
      </c>
      <c r="D340" s="50" t="s">
        <v>1633</v>
      </c>
      <c r="E340" s="50"/>
      <c r="F340" s="51"/>
      <c r="G340" s="51"/>
    </row>
    <row r="341" spans="1:7" ht="52.8">
      <c r="A341" s="51" t="s">
        <v>1615</v>
      </c>
      <c r="B341" s="51" t="s">
        <v>1634</v>
      </c>
      <c r="C341" s="51" t="s">
        <v>1635</v>
      </c>
      <c r="D341" s="50" t="s">
        <v>1636</v>
      </c>
      <c r="E341" s="50"/>
      <c r="F341" s="51"/>
      <c r="G341" s="51"/>
    </row>
    <row r="342" spans="1:7" ht="39.6">
      <c r="A342" s="51" t="s">
        <v>1615</v>
      </c>
      <c r="B342" s="51" t="s">
        <v>1637</v>
      </c>
      <c r="C342" s="51" t="s">
        <v>1638</v>
      </c>
      <c r="D342" s="50" t="s">
        <v>1639</v>
      </c>
      <c r="E342" s="50"/>
      <c r="F342" s="51"/>
      <c r="G342" s="51"/>
    </row>
    <row r="343" spans="1:7" ht="39.6">
      <c r="A343" s="51" t="s">
        <v>1615</v>
      </c>
      <c r="B343" s="51" t="s">
        <v>1640</v>
      </c>
      <c r="C343" s="51" t="s">
        <v>1641</v>
      </c>
      <c r="D343" s="50" t="s">
        <v>1642</v>
      </c>
      <c r="E343" s="50"/>
      <c r="F343" s="51"/>
      <c r="G343" s="51"/>
    </row>
    <row r="344" spans="1:7" ht="39.6">
      <c r="A344" s="51" t="s">
        <v>1615</v>
      </c>
      <c r="B344" s="51" t="s">
        <v>1643</v>
      </c>
      <c r="C344" s="51" t="s">
        <v>1644</v>
      </c>
      <c r="D344" s="50" t="s">
        <v>1645</v>
      </c>
      <c r="E344" s="50"/>
      <c r="F344" s="51"/>
      <c r="G344" s="51"/>
    </row>
    <row r="345" spans="1:7" ht="39.6">
      <c r="A345" s="51" t="s">
        <v>1615</v>
      </c>
      <c r="B345" s="51" t="s">
        <v>1646</v>
      </c>
      <c r="C345" s="51" t="s">
        <v>1647</v>
      </c>
      <c r="D345" s="50" t="s">
        <v>1648</v>
      </c>
      <c r="E345" s="50"/>
      <c r="F345" s="51"/>
      <c r="G345" s="51"/>
    </row>
    <row r="346" spans="1:7" ht="39.6">
      <c r="A346" s="51" t="s">
        <v>1615</v>
      </c>
      <c r="B346" s="51" t="s">
        <v>1649</v>
      </c>
      <c r="C346" s="51" t="s">
        <v>1650</v>
      </c>
      <c r="D346" s="50" t="s">
        <v>1651</v>
      </c>
      <c r="E346" s="50"/>
      <c r="F346" s="51"/>
      <c r="G346" s="51"/>
    </row>
    <row r="347" spans="1:7" ht="39.6">
      <c r="A347" s="51" t="s">
        <v>1615</v>
      </c>
      <c r="B347" s="51" t="s">
        <v>1652</v>
      </c>
      <c r="C347" s="51" t="s">
        <v>1653</v>
      </c>
      <c r="D347" s="50" t="s">
        <v>1654</v>
      </c>
      <c r="E347" s="50"/>
      <c r="F347" s="51"/>
      <c r="G347" s="51"/>
    </row>
    <row r="348" spans="1:7" ht="39.6">
      <c r="A348" s="51" t="s">
        <v>1615</v>
      </c>
      <c r="B348" s="51" t="s">
        <v>1655</v>
      </c>
      <c r="C348" s="51" t="s">
        <v>1656</v>
      </c>
      <c r="D348" s="50" t="s">
        <v>1657</v>
      </c>
      <c r="E348" s="50"/>
      <c r="F348" s="51"/>
      <c r="G348" s="51"/>
    </row>
    <row r="349" spans="1:7" ht="39.6">
      <c r="A349" s="51" t="s">
        <v>1615</v>
      </c>
      <c r="B349" s="51" t="s">
        <v>1658</v>
      </c>
      <c r="C349" s="51" t="s">
        <v>1659</v>
      </c>
      <c r="D349" s="50" t="s">
        <v>1660</v>
      </c>
      <c r="E349" s="50"/>
      <c r="F349" s="51"/>
      <c r="G349" s="51"/>
    </row>
    <row r="350" spans="1:7" ht="39.6">
      <c r="A350" s="51" t="s">
        <v>1615</v>
      </c>
      <c r="B350" s="51" t="s">
        <v>1661</v>
      </c>
      <c r="C350" s="51" t="s">
        <v>1662</v>
      </c>
      <c r="D350" s="50" t="s">
        <v>1663</v>
      </c>
      <c r="E350" s="50"/>
      <c r="F350" s="51"/>
      <c r="G350" s="51"/>
    </row>
    <row r="351" spans="1:7" ht="52.8">
      <c r="A351" s="51" t="s">
        <v>1615</v>
      </c>
      <c r="B351" s="51" t="s">
        <v>1664</v>
      </c>
      <c r="C351" s="51" t="s">
        <v>1665</v>
      </c>
      <c r="D351" s="50" t="s">
        <v>1666</v>
      </c>
      <c r="E351" s="50"/>
      <c r="F351" s="51"/>
      <c r="G351" s="51"/>
    </row>
    <row r="352" spans="1:7" ht="52.8">
      <c r="A352" s="51" t="s">
        <v>1615</v>
      </c>
      <c r="B352" s="51" t="s">
        <v>1667</v>
      </c>
      <c r="C352" s="51" t="s">
        <v>1668</v>
      </c>
      <c r="D352" s="50" t="s">
        <v>1669</v>
      </c>
      <c r="E352" s="50"/>
      <c r="F352" s="51"/>
      <c r="G352" s="51"/>
    </row>
    <row r="353" spans="1:7" ht="39.6">
      <c r="A353" s="51" t="s">
        <v>1615</v>
      </c>
      <c r="B353" s="51" t="s">
        <v>1670</v>
      </c>
      <c r="C353" s="51" t="s">
        <v>1671</v>
      </c>
      <c r="D353" s="50" t="s">
        <v>1672</v>
      </c>
      <c r="E353" s="50"/>
      <c r="F353" s="51"/>
      <c r="G353" s="51"/>
    </row>
    <row r="354" spans="1:7" ht="52.8">
      <c r="A354" s="51" t="s">
        <v>1615</v>
      </c>
      <c r="B354" s="51" t="s">
        <v>1673</v>
      </c>
      <c r="C354" s="51" t="s">
        <v>1674</v>
      </c>
      <c r="D354" s="50" t="s">
        <v>1675</v>
      </c>
      <c r="E354" s="50"/>
      <c r="F354" s="51"/>
      <c r="G354" s="51"/>
    </row>
    <row r="355" spans="1:7" ht="52.8">
      <c r="A355" s="51" t="s">
        <v>1615</v>
      </c>
      <c r="B355" s="51" t="s">
        <v>1676</v>
      </c>
      <c r="C355" s="51" t="s">
        <v>1677</v>
      </c>
      <c r="D355" s="50" t="s">
        <v>1678</v>
      </c>
      <c r="E355" s="50"/>
      <c r="F355" s="51"/>
      <c r="G355" s="51"/>
    </row>
    <row r="356" spans="1:7" ht="52.8">
      <c r="A356" s="51" t="s">
        <v>1615</v>
      </c>
      <c r="B356" s="51" t="s">
        <v>1679</v>
      </c>
      <c r="C356" s="51" t="s">
        <v>1680</v>
      </c>
      <c r="D356" s="50" t="s">
        <v>1681</v>
      </c>
      <c r="E356" s="50"/>
      <c r="F356" s="51"/>
      <c r="G356" s="51"/>
    </row>
    <row r="357" spans="1:7" ht="39.6">
      <c r="A357" s="51" t="s">
        <v>1615</v>
      </c>
      <c r="B357" s="51" t="s">
        <v>1682</v>
      </c>
      <c r="C357" s="51" t="s">
        <v>1683</v>
      </c>
      <c r="D357" s="50" t="s">
        <v>1684</v>
      </c>
      <c r="E357" s="50"/>
      <c r="F357" s="51"/>
      <c r="G357" s="51"/>
    </row>
    <row r="358" spans="1:7" ht="39.6">
      <c r="A358" s="51" t="s">
        <v>1615</v>
      </c>
      <c r="B358" s="51" t="s">
        <v>1685</v>
      </c>
      <c r="C358" s="51" t="s">
        <v>1686</v>
      </c>
      <c r="D358" s="50" t="s">
        <v>1687</v>
      </c>
      <c r="E358" s="50"/>
      <c r="F358" s="51"/>
      <c r="G358" s="51"/>
    </row>
    <row r="359" spans="1:7" ht="39.6">
      <c r="A359" s="51" t="s">
        <v>1615</v>
      </c>
      <c r="B359" s="51" t="s">
        <v>1688</v>
      </c>
      <c r="C359" s="51" t="s">
        <v>1689</v>
      </c>
      <c r="D359" s="50" t="s">
        <v>1654</v>
      </c>
      <c r="E359" s="50"/>
      <c r="F359" s="51"/>
      <c r="G359" s="51"/>
    </row>
    <row r="360" spans="1:7" ht="39.6">
      <c r="A360" s="51" t="s">
        <v>1615</v>
      </c>
      <c r="B360" s="51" t="s">
        <v>1690</v>
      </c>
      <c r="C360" s="51" t="s">
        <v>1691</v>
      </c>
      <c r="D360" s="50" t="s">
        <v>1692</v>
      </c>
      <c r="E360" s="50"/>
      <c r="F360" s="51"/>
      <c r="G360" s="51"/>
    </row>
    <row r="361" spans="1:7" ht="39.6">
      <c r="A361" s="51" t="s">
        <v>1615</v>
      </c>
      <c r="B361" s="51" t="s">
        <v>1693</v>
      </c>
      <c r="C361" s="51" t="s">
        <v>1694</v>
      </c>
      <c r="D361" s="50" t="s">
        <v>1695</v>
      </c>
      <c r="E361" s="50"/>
      <c r="F361" s="51"/>
      <c r="G361" s="51"/>
    </row>
    <row r="362" spans="1:7" ht="39.6">
      <c r="A362" s="51" t="s">
        <v>1615</v>
      </c>
      <c r="B362" s="51" t="s">
        <v>1696</v>
      </c>
      <c r="C362" s="51" t="s">
        <v>1697</v>
      </c>
      <c r="D362" s="50" t="s">
        <v>1660</v>
      </c>
      <c r="E362" s="50"/>
      <c r="F362" s="51"/>
      <c r="G362" s="51"/>
    </row>
    <row r="363" spans="1:7" ht="52.8">
      <c r="A363" s="51" t="s">
        <v>1615</v>
      </c>
      <c r="B363" s="51" t="s">
        <v>1698</v>
      </c>
      <c r="C363" s="51" t="s">
        <v>1699</v>
      </c>
      <c r="D363" s="50" t="s">
        <v>1700</v>
      </c>
      <c r="E363" s="50"/>
      <c r="F363" s="51"/>
      <c r="G363" s="51"/>
    </row>
    <row r="364" spans="1:7" ht="52.8">
      <c r="A364" s="51" t="s">
        <v>1615</v>
      </c>
      <c r="B364" s="51" t="s">
        <v>1701</v>
      </c>
      <c r="C364" s="51" t="s">
        <v>1702</v>
      </c>
      <c r="D364" s="50" t="s">
        <v>1703</v>
      </c>
      <c r="E364" s="50"/>
      <c r="F364" s="51"/>
      <c r="G364" s="51"/>
    </row>
    <row r="365" spans="1:7" ht="39.6">
      <c r="A365" s="51" t="s">
        <v>1615</v>
      </c>
      <c r="B365" s="51" t="s">
        <v>1704</v>
      </c>
      <c r="C365" s="51" t="s">
        <v>1705</v>
      </c>
      <c r="D365" s="50" t="s">
        <v>1706</v>
      </c>
      <c r="E365" s="50"/>
      <c r="F365" s="51"/>
      <c r="G365" s="51"/>
    </row>
    <row r="366" spans="1:7" ht="52.8">
      <c r="A366" s="51" t="s">
        <v>1615</v>
      </c>
      <c r="B366" s="51" t="s">
        <v>1707</v>
      </c>
      <c r="C366" s="51" t="s">
        <v>1708</v>
      </c>
      <c r="D366" s="50" t="s">
        <v>1709</v>
      </c>
      <c r="E366" s="50"/>
      <c r="F366" s="51"/>
      <c r="G366" s="51"/>
    </row>
    <row r="367" spans="1:7" ht="52.8">
      <c r="A367" s="51" t="s">
        <v>1615</v>
      </c>
      <c r="B367" s="51" t="s">
        <v>1710</v>
      </c>
      <c r="C367" s="51" t="s">
        <v>1711</v>
      </c>
      <c r="D367" s="50" t="s">
        <v>1712</v>
      </c>
      <c r="E367" s="50"/>
      <c r="F367" s="51"/>
      <c r="G367" s="51"/>
    </row>
    <row r="368" spans="1:7" ht="13.2">
      <c r="A368" s="56" t="s">
        <v>116</v>
      </c>
      <c r="B368" s="56"/>
      <c r="C368" s="41"/>
      <c r="D368" s="42"/>
      <c r="E368" s="42"/>
      <c r="F368" s="41"/>
      <c r="G368" s="41"/>
    </row>
    <row r="369" spans="1:7" ht="184.8">
      <c r="A369" s="44" t="s">
        <v>116</v>
      </c>
      <c r="B369" s="54" t="s">
        <v>1713</v>
      </c>
      <c r="C369" s="43" t="s">
        <v>1714</v>
      </c>
      <c r="D369" s="49" t="s">
        <v>1715</v>
      </c>
      <c r="E369" s="49"/>
      <c r="F369" s="43"/>
      <c r="G369" s="43"/>
    </row>
    <row r="370" spans="1:7" ht="198">
      <c r="A370" s="44" t="s">
        <v>116</v>
      </c>
      <c r="B370" s="54" t="s">
        <v>1716</v>
      </c>
      <c r="C370" s="43" t="s">
        <v>1717</v>
      </c>
      <c r="D370" s="49" t="s">
        <v>1718</v>
      </c>
      <c r="E370" s="49"/>
      <c r="F370" s="43"/>
      <c r="G370" s="43"/>
    </row>
    <row r="371" spans="1:7" ht="145.19999999999999">
      <c r="A371" s="44" t="s">
        <v>116</v>
      </c>
      <c r="B371" s="54" t="s">
        <v>1719</v>
      </c>
      <c r="C371" s="43" t="s">
        <v>1720</v>
      </c>
      <c r="D371" s="49" t="s">
        <v>1721</v>
      </c>
      <c r="E371" s="49"/>
      <c r="F371" s="43"/>
      <c r="G371" s="43"/>
    </row>
    <row r="372" spans="1:7" ht="118.8">
      <c r="A372" s="44" t="s">
        <v>116</v>
      </c>
      <c r="B372" s="54" t="s">
        <v>1722</v>
      </c>
      <c r="C372" s="43" t="s">
        <v>1723</v>
      </c>
      <c r="D372" s="49" t="s">
        <v>1724</v>
      </c>
      <c r="E372" s="49"/>
      <c r="F372" s="43"/>
      <c r="G372" s="43"/>
    </row>
    <row r="373" spans="1:7" ht="224.4">
      <c r="A373" s="44" t="s">
        <v>116</v>
      </c>
      <c r="B373" s="54" t="s">
        <v>1725</v>
      </c>
      <c r="C373" s="43" t="s">
        <v>1726</v>
      </c>
      <c r="D373" s="49" t="s">
        <v>1727</v>
      </c>
      <c r="E373" s="49"/>
      <c r="F373" s="43"/>
      <c r="G373" s="43"/>
    </row>
    <row r="374" spans="1:7" ht="118.8">
      <c r="A374" s="44" t="s">
        <v>116</v>
      </c>
      <c r="B374" s="54" t="s">
        <v>1728</v>
      </c>
      <c r="C374" s="43" t="s">
        <v>1729</v>
      </c>
      <c r="D374" s="49" t="s">
        <v>1730</v>
      </c>
      <c r="E374" s="49"/>
      <c r="F374" s="43"/>
      <c r="G374" s="43"/>
    </row>
    <row r="375" spans="1:7" ht="118.8">
      <c r="A375" s="44" t="s">
        <v>116</v>
      </c>
      <c r="B375" s="54" t="s">
        <v>1731</v>
      </c>
      <c r="C375" s="43" t="s">
        <v>1732</v>
      </c>
      <c r="D375" s="49" t="s">
        <v>1733</v>
      </c>
      <c r="E375" s="49"/>
      <c r="F375" s="43"/>
      <c r="G375" s="43"/>
    </row>
    <row r="376" spans="1:7" ht="92.4">
      <c r="A376" s="44" t="s">
        <v>116</v>
      </c>
      <c r="B376" s="54" t="s">
        <v>1734</v>
      </c>
      <c r="C376" s="43" t="s">
        <v>1735</v>
      </c>
      <c r="D376" s="49" t="s">
        <v>1736</v>
      </c>
      <c r="E376" s="49"/>
      <c r="F376" s="43"/>
      <c r="G376" s="43"/>
    </row>
    <row r="377" spans="1:7" ht="66">
      <c r="A377" s="44" t="s">
        <v>116</v>
      </c>
      <c r="B377" s="54" t="s">
        <v>1737</v>
      </c>
      <c r="C377" s="43" t="s">
        <v>1738</v>
      </c>
      <c r="D377" s="49" t="s">
        <v>1739</v>
      </c>
      <c r="E377" s="49"/>
      <c r="F377" s="43"/>
      <c r="G377" s="43"/>
    </row>
    <row r="378" spans="1:7" ht="343.2">
      <c r="A378" s="44" t="s">
        <v>116</v>
      </c>
      <c r="B378" s="54" t="s">
        <v>1740</v>
      </c>
      <c r="C378" s="43" t="s">
        <v>1741</v>
      </c>
      <c r="D378" s="49" t="s">
        <v>1742</v>
      </c>
      <c r="E378" s="49"/>
      <c r="F378" s="43"/>
      <c r="G378" s="43"/>
    </row>
    <row r="379" spans="1:7" ht="198">
      <c r="A379" s="44" t="s">
        <v>116</v>
      </c>
      <c r="B379" s="54" t="s">
        <v>1743</v>
      </c>
      <c r="C379" s="43" t="s">
        <v>1744</v>
      </c>
      <c r="D379" s="49" t="s">
        <v>1745</v>
      </c>
      <c r="E379" s="49"/>
      <c r="F379" s="43"/>
      <c r="G379" s="43"/>
    </row>
    <row r="380" spans="1:7" ht="52.8">
      <c r="A380" s="44" t="s">
        <v>116</v>
      </c>
      <c r="B380" s="54" t="s">
        <v>1746</v>
      </c>
      <c r="C380" s="43" t="s">
        <v>1747</v>
      </c>
      <c r="D380" s="49" t="s">
        <v>1748</v>
      </c>
      <c r="E380" s="49"/>
      <c r="F380" s="43"/>
      <c r="G380" s="43"/>
    </row>
    <row r="381" spans="1:7" ht="105.6">
      <c r="A381" s="44" t="s">
        <v>116</v>
      </c>
      <c r="B381" s="54" t="s">
        <v>1749</v>
      </c>
      <c r="C381" s="43" t="s">
        <v>1750</v>
      </c>
      <c r="D381" s="49" t="s">
        <v>1751</v>
      </c>
      <c r="E381" s="49"/>
      <c r="F381" s="43"/>
      <c r="G381" s="43"/>
    </row>
    <row r="382" spans="1:7" ht="158.4">
      <c r="A382" s="44" t="s">
        <v>116</v>
      </c>
      <c r="B382" s="44" t="s">
        <v>1752</v>
      </c>
      <c r="C382" s="44" t="s">
        <v>1753</v>
      </c>
      <c r="D382" s="46" t="s">
        <v>1754</v>
      </c>
      <c r="E382" s="46"/>
      <c r="F382" s="44"/>
      <c r="G382" s="44"/>
    </row>
    <row r="383" spans="1:7" ht="184.8">
      <c r="A383" s="44" t="s">
        <v>116</v>
      </c>
      <c r="B383" s="44" t="s">
        <v>1755</v>
      </c>
      <c r="C383" s="44" t="s">
        <v>1756</v>
      </c>
      <c r="D383" s="46" t="s">
        <v>1757</v>
      </c>
      <c r="E383" s="46"/>
      <c r="F383" s="44"/>
      <c r="G383" s="44"/>
    </row>
    <row r="384" spans="1:7" ht="211.2">
      <c r="A384" s="44" t="s">
        <v>116</v>
      </c>
      <c r="B384" s="44" t="s">
        <v>1758</v>
      </c>
      <c r="C384" s="44" t="s">
        <v>1759</v>
      </c>
      <c r="D384" s="46" t="s">
        <v>1760</v>
      </c>
      <c r="E384" s="46"/>
      <c r="F384" s="44"/>
      <c r="G384" s="44"/>
    </row>
    <row r="385" spans="1:7" ht="145.19999999999999">
      <c r="A385" s="44" t="s">
        <v>116</v>
      </c>
      <c r="B385" s="44" t="s">
        <v>1761</v>
      </c>
      <c r="C385" s="44" t="s">
        <v>1762</v>
      </c>
      <c r="D385" s="46" t="s">
        <v>1763</v>
      </c>
      <c r="E385" s="46"/>
      <c r="F385" s="44"/>
      <c r="G385" s="44"/>
    </row>
    <row r="386" spans="1:7" ht="79.2">
      <c r="A386" s="44" t="s">
        <v>116</v>
      </c>
      <c r="B386" s="44" t="s">
        <v>1764</v>
      </c>
      <c r="C386" s="44" t="s">
        <v>1765</v>
      </c>
      <c r="D386" s="46" t="s">
        <v>1766</v>
      </c>
      <c r="E386" s="46"/>
      <c r="F386" s="44"/>
      <c r="G386" s="44"/>
    </row>
    <row r="387" spans="1:7" ht="66">
      <c r="A387" s="44" t="s">
        <v>116</v>
      </c>
      <c r="B387" s="44" t="s">
        <v>1767</v>
      </c>
      <c r="C387" s="44" t="s">
        <v>1768</v>
      </c>
      <c r="D387" s="46" t="s">
        <v>1769</v>
      </c>
      <c r="E387" s="46"/>
      <c r="F387" s="44"/>
      <c r="G387" s="44"/>
    </row>
    <row r="388" spans="1:7" ht="132">
      <c r="A388" s="44" t="s">
        <v>116</v>
      </c>
      <c r="B388" s="44" t="s">
        <v>1770</v>
      </c>
      <c r="C388" s="44" t="s">
        <v>1771</v>
      </c>
      <c r="D388" s="46" t="s">
        <v>1772</v>
      </c>
      <c r="E388" s="46"/>
      <c r="F388" s="44"/>
      <c r="G388" s="44"/>
    </row>
    <row r="389" spans="1:7" ht="264">
      <c r="A389" s="44" t="s">
        <v>116</v>
      </c>
      <c r="B389" s="44" t="s">
        <v>1773</v>
      </c>
      <c r="C389" s="44" t="s">
        <v>1774</v>
      </c>
      <c r="D389" s="46" t="s">
        <v>1775</v>
      </c>
      <c r="E389" s="46"/>
      <c r="F389" s="44"/>
      <c r="G389" s="44"/>
    </row>
    <row r="390" spans="1:7" ht="118.8">
      <c r="A390" s="44" t="s">
        <v>116</v>
      </c>
      <c r="B390" s="44" t="s">
        <v>1776</v>
      </c>
      <c r="C390" s="44" t="s">
        <v>1777</v>
      </c>
      <c r="D390" s="46" t="s">
        <v>1778</v>
      </c>
      <c r="E390" s="46"/>
      <c r="F390" s="44"/>
      <c r="G390" s="44"/>
    </row>
    <row r="391" spans="1:7" ht="171.6">
      <c r="A391" s="44" t="s">
        <v>116</v>
      </c>
      <c r="B391" s="44" t="s">
        <v>1779</v>
      </c>
      <c r="C391" s="44" t="s">
        <v>1780</v>
      </c>
      <c r="D391" s="46" t="s">
        <v>1781</v>
      </c>
      <c r="E391" s="46"/>
      <c r="F391" s="44"/>
      <c r="G391" s="44"/>
    </row>
    <row r="392" spans="1:7" ht="198">
      <c r="A392" s="44" t="s">
        <v>116</v>
      </c>
      <c r="B392" s="44" t="s">
        <v>1782</v>
      </c>
      <c r="C392" s="44" t="s">
        <v>1783</v>
      </c>
      <c r="D392" s="46" t="s">
        <v>1784</v>
      </c>
      <c r="E392" s="46"/>
      <c r="F392" s="44"/>
      <c r="G392" s="44"/>
    </row>
    <row r="393" spans="1:7" ht="118.8">
      <c r="A393" s="44" t="s">
        <v>116</v>
      </c>
      <c r="B393" s="44" t="s">
        <v>1785</v>
      </c>
      <c r="C393" s="44" t="s">
        <v>1786</v>
      </c>
      <c r="D393" s="46" t="s">
        <v>1787</v>
      </c>
      <c r="E393" s="46"/>
      <c r="F393" s="44"/>
      <c r="G393" s="44"/>
    </row>
    <row r="394" spans="1:7" ht="105.6">
      <c r="A394" s="44" t="s">
        <v>116</v>
      </c>
      <c r="B394" s="44" t="s">
        <v>1788</v>
      </c>
      <c r="C394" s="44" t="s">
        <v>1789</v>
      </c>
      <c r="D394" s="46" t="s">
        <v>1790</v>
      </c>
      <c r="E394" s="46"/>
      <c r="F394" s="44"/>
      <c r="G394" s="44"/>
    </row>
    <row r="395" spans="1:7" ht="79.2">
      <c r="A395" s="44" t="s">
        <v>116</v>
      </c>
      <c r="B395" s="44" t="s">
        <v>1791</v>
      </c>
      <c r="C395" s="44" t="s">
        <v>1792</v>
      </c>
      <c r="D395" s="46" t="s">
        <v>1793</v>
      </c>
      <c r="E395" s="46"/>
      <c r="F395" s="44"/>
      <c r="G395" s="44"/>
    </row>
    <row r="396" spans="1:7" ht="184.8">
      <c r="A396" s="44" t="s">
        <v>116</v>
      </c>
      <c r="B396" s="44" t="s">
        <v>1794</v>
      </c>
      <c r="C396" s="44" t="s">
        <v>1795</v>
      </c>
      <c r="D396" s="46" t="s">
        <v>1796</v>
      </c>
      <c r="E396" s="46"/>
      <c r="F396" s="44"/>
      <c r="G396" s="44"/>
    </row>
    <row r="397" spans="1:7" ht="118.8">
      <c r="A397" s="44" t="s">
        <v>116</v>
      </c>
      <c r="B397" s="44" t="s">
        <v>1797</v>
      </c>
      <c r="C397" s="44" t="s">
        <v>1798</v>
      </c>
      <c r="D397" s="46" t="s">
        <v>1799</v>
      </c>
      <c r="E397" s="46"/>
      <c r="F397" s="44"/>
      <c r="G397" s="44"/>
    </row>
    <row r="398" spans="1:7" ht="316.8">
      <c r="A398" s="44" t="s">
        <v>116</v>
      </c>
      <c r="B398" s="44" t="s">
        <v>1800</v>
      </c>
      <c r="C398" s="44" t="s">
        <v>1801</v>
      </c>
      <c r="D398" s="46" t="s">
        <v>1802</v>
      </c>
      <c r="E398" s="46"/>
      <c r="F398" s="44"/>
      <c r="G398" s="44"/>
    </row>
    <row r="399" spans="1:7" ht="184.8">
      <c r="A399" s="44" t="s">
        <v>116</v>
      </c>
      <c r="B399" s="44" t="s">
        <v>1803</v>
      </c>
      <c r="C399" s="44" t="s">
        <v>1804</v>
      </c>
      <c r="D399" s="46" t="s">
        <v>1805</v>
      </c>
      <c r="E399" s="46"/>
      <c r="F399" s="44"/>
      <c r="G399" s="44"/>
    </row>
    <row r="400" spans="1:7" ht="92.4">
      <c r="A400" s="44" t="s">
        <v>116</v>
      </c>
      <c r="B400" s="44" t="s">
        <v>1806</v>
      </c>
      <c r="C400" s="44" t="s">
        <v>1807</v>
      </c>
      <c r="D400" s="46" t="s">
        <v>1808</v>
      </c>
      <c r="E400" s="46"/>
      <c r="F400" s="44"/>
      <c r="G400" s="44"/>
    </row>
    <row r="401" spans="1:7" ht="92.4">
      <c r="A401" s="44" t="s">
        <v>116</v>
      </c>
      <c r="B401" s="44" t="s">
        <v>1809</v>
      </c>
      <c r="C401" s="44" t="s">
        <v>1810</v>
      </c>
      <c r="D401" s="46" t="s">
        <v>1811</v>
      </c>
      <c r="E401" s="46"/>
      <c r="F401" s="44"/>
      <c r="G401" s="44"/>
    </row>
    <row r="402" spans="1:7" ht="184.8">
      <c r="A402" s="44" t="s">
        <v>116</v>
      </c>
      <c r="B402" s="44" t="s">
        <v>1812</v>
      </c>
      <c r="C402" s="44" t="s">
        <v>1813</v>
      </c>
      <c r="D402" s="46" t="s">
        <v>1814</v>
      </c>
      <c r="E402" s="46"/>
      <c r="F402" s="44"/>
      <c r="G402" s="44"/>
    </row>
    <row r="403" spans="1:7" ht="145.19999999999999">
      <c r="A403" s="44" t="s">
        <v>116</v>
      </c>
      <c r="B403" s="44" t="s">
        <v>1815</v>
      </c>
      <c r="C403" s="44" t="s">
        <v>1816</v>
      </c>
      <c r="D403" s="46" t="s">
        <v>1817</v>
      </c>
      <c r="E403" s="46"/>
      <c r="F403" s="44"/>
      <c r="G403" s="44"/>
    </row>
    <row r="404" spans="1:7" ht="145.19999999999999">
      <c r="A404" s="44" t="s">
        <v>116</v>
      </c>
      <c r="B404" s="44" t="s">
        <v>1818</v>
      </c>
      <c r="C404" s="44" t="s">
        <v>1819</v>
      </c>
      <c r="D404" s="46" t="s">
        <v>1820</v>
      </c>
      <c r="E404" s="46"/>
      <c r="F404" s="44"/>
      <c r="G404" s="44"/>
    </row>
    <row r="405" spans="1:7" ht="132">
      <c r="A405" s="44" t="s">
        <v>116</v>
      </c>
      <c r="B405" s="44" t="s">
        <v>1821</v>
      </c>
      <c r="C405" s="44" t="s">
        <v>1822</v>
      </c>
      <c r="D405" s="46" t="s">
        <v>1823</v>
      </c>
      <c r="E405" s="46"/>
      <c r="F405" s="44"/>
      <c r="G405" s="44"/>
    </row>
    <row r="406" spans="1:7" ht="105.6">
      <c r="A406" s="44" t="s">
        <v>116</v>
      </c>
      <c r="B406" s="44" t="s">
        <v>1824</v>
      </c>
      <c r="C406" s="44" t="s">
        <v>1825</v>
      </c>
      <c r="D406" s="46" t="s">
        <v>1826</v>
      </c>
      <c r="E406" s="46"/>
      <c r="F406" s="44"/>
      <c r="G406" s="44"/>
    </row>
    <row r="407" spans="1:7" ht="118.8">
      <c r="A407" s="44" t="s">
        <v>116</v>
      </c>
      <c r="B407" s="44" t="s">
        <v>1827</v>
      </c>
      <c r="C407" s="44" t="s">
        <v>1828</v>
      </c>
      <c r="D407" s="46" t="s">
        <v>1829</v>
      </c>
      <c r="E407" s="46"/>
      <c r="F407" s="44"/>
      <c r="G407" s="44"/>
    </row>
    <row r="408" spans="1:7" ht="66">
      <c r="A408" s="44" t="s">
        <v>116</v>
      </c>
      <c r="B408" s="44" t="s">
        <v>1830</v>
      </c>
      <c r="C408" s="44" t="s">
        <v>1831</v>
      </c>
      <c r="D408" s="46" t="s">
        <v>1832</v>
      </c>
      <c r="E408" s="46"/>
      <c r="F408" s="44"/>
      <c r="G408" s="44"/>
    </row>
    <row r="409" spans="1:7" ht="171.6">
      <c r="A409" s="44" t="s">
        <v>116</v>
      </c>
      <c r="B409" s="44" t="s">
        <v>1833</v>
      </c>
      <c r="C409" s="44" t="s">
        <v>1834</v>
      </c>
      <c r="D409" s="46" t="s">
        <v>1835</v>
      </c>
      <c r="E409" s="46"/>
      <c r="F409" s="44"/>
      <c r="G409" s="44"/>
    </row>
    <row r="410" spans="1:7" ht="264">
      <c r="A410" s="44" t="s">
        <v>116</v>
      </c>
      <c r="B410" s="44" t="s">
        <v>1836</v>
      </c>
      <c r="C410" s="44" t="s">
        <v>1837</v>
      </c>
      <c r="D410" s="46" t="s">
        <v>1838</v>
      </c>
      <c r="E410" s="46"/>
      <c r="F410" s="44"/>
      <c r="G410" s="44"/>
    </row>
    <row r="411" spans="1:7" ht="79.2">
      <c r="A411" s="44" t="s">
        <v>116</v>
      </c>
      <c r="B411" s="44" t="s">
        <v>1839</v>
      </c>
      <c r="C411" s="44" t="s">
        <v>1840</v>
      </c>
      <c r="D411" s="46" t="s">
        <v>1841</v>
      </c>
      <c r="E411" s="46"/>
      <c r="F411" s="44"/>
      <c r="G411" s="44"/>
    </row>
    <row r="412" spans="1:7" ht="66">
      <c r="A412" s="44" t="s">
        <v>116</v>
      </c>
      <c r="B412" s="44" t="s">
        <v>1842</v>
      </c>
      <c r="C412" s="44" t="s">
        <v>1843</v>
      </c>
      <c r="D412" s="46" t="s">
        <v>1844</v>
      </c>
      <c r="E412" s="46"/>
      <c r="F412" s="44"/>
      <c r="G412" s="44"/>
    </row>
    <row r="413" spans="1:7" ht="158.4">
      <c r="A413" s="44" t="s">
        <v>116</v>
      </c>
      <c r="B413" s="44" t="s">
        <v>1845</v>
      </c>
      <c r="C413" s="44" t="s">
        <v>1846</v>
      </c>
      <c r="D413" s="46" t="s">
        <v>1847</v>
      </c>
      <c r="E413" s="46"/>
      <c r="F413" s="44"/>
      <c r="G413" s="44"/>
    </row>
    <row r="414" spans="1:7" ht="118.8">
      <c r="A414" s="44" t="s">
        <v>116</v>
      </c>
      <c r="B414" s="44" t="s">
        <v>1848</v>
      </c>
      <c r="C414" s="44" t="s">
        <v>1849</v>
      </c>
      <c r="D414" s="46" t="s">
        <v>1850</v>
      </c>
      <c r="E414" s="46"/>
      <c r="F414" s="44"/>
      <c r="G414" s="44"/>
    </row>
    <row r="415" spans="1:7" ht="303.60000000000002">
      <c r="A415" s="44" t="s">
        <v>116</v>
      </c>
      <c r="B415" s="44" t="s">
        <v>1851</v>
      </c>
      <c r="C415" s="44" t="s">
        <v>1852</v>
      </c>
      <c r="D415" s="46" t="s">
        <v>1853</v>
      </c>
      <c r="E415" s="46"/>
      <c r="F415" s="44"/>
      <c r="G415" s="44"/>
    </row>
    <row r="416" spans="1:7" ht="290.39999999999998">
      <c r="A416" s="44" t="s">
        <v>116</v>
      </c>
      <c r="B416" s="44" t="s">
        <v>1854</v>
      </c>
      <c r="C416" s="44" t="s">
        <v>1855</v>
      </c>
      <c r="D416" s="46" t="s">
        <v>1856</v>
      </c>
      <c r="E416" s="46"/>
      <c r="F416" s="44"/>
      <c r="G416" s="44"/>
    </row>
    <row r="417" spans="1:7" ht="52.8">
      <c r="A417" s="44" t="s">
        <v>116</v>
      </c>
      <c r="B417" s="44" t="s">
        <v>1857</v>
      </c>
      <c r="C417" s="44" t="s">
        <v>1858</v>
      </c>
      <c r="D417" s="46" t="s">
        <v>1859</v>
      </c>
      <c r="E417" s="46"/>
      <c r="F417" s="44"/>
      <c r="G417" s="44"/>
    </row>
    <row r="418" spans="1:7" ht="39.6">
      <c r="A418" s="44" t="s">
        <v>116</v>
      </c>
      <c r="B418" s="44" t="s">
        <v>1860</v>
      </c>
      <c r="C418" s="44" t="s">
        <v>1861</v>
      </c>
      <c r="D418" s="46" t="s">
        <v>1862</v>
      </c>
      <c r="E418" s="46"/>
      <c r="F418" s="44"/>
      <c r="G418" s="44"/>
    </row>
    <row r="419" spans="1:7" ht="66">
      <c r="A419" s="44" t="s">
        <v>116</v>
      </c>
      <c r="B419" s="44" t="s">
        <v>1863</v>
      </c>
      <c r="C419" s="44" t="s">
        <v>1864</v>
      </c>
      <c r="D419" s="46" t="s">
        <v>1865</v>
      </c>
      <c r="E419" s="46"/>
      <c r="F419" s="44"/>
      <c r="G419" s="44"/>
    </row>
    <row r="420" spans="1:7" ht="356.4">
      <c r="A420" s="44" t="s">
        <v>116</v>
      </c>
      <c r="B420" s="44" t="s">
        <v>1866</v>
      </c>
      <c r="C420" s="44" t="s">
        <v>1867</v>
      </c>
      <c r="D420" s="46" t="s">
        <v>1868</v>
      </c>
      <c r="E420" s="46"/>
      <c r="F420" s="44"/>
      <c r="G420" s="44"/>
    </row>
    <row r="421" spans="1:7" ht="66">
      <c r="A421" s="44" t="s">
        <v>116</v>
      </c>
      <c r="B421" s="44" t="s">
        <v>1869</v>
      </c>
      <c r="C421" s="44" t="s">
        <v>1870</v>
      </c>
      <c r="D421" s="46" t="s">
        <v>1871</v>
      </c>
      <c r="E421" s="46"/>
      <c r="F421" s="44"/>
      <c r="G421" s="44"/>
    </row>
    <row r="422" spans="1:7" ht="92.4">
      <c r="A422" s="44" t="s">
        <v>116</v>
      </c>
      <c r="B422" s="44" t="s">
        <v>1872</v>
      </c>
      <c r="C422" s="44" t="s">
        <v>1873</v>
      </c>
      <c r="D422" s="46" t="s">
        <v>1874</v>
      </c>
      <c r="E422" s="46"/>
      <c r="F422" s="44"/>
      <c r="G422" s="44"/>
    </row>
    <row r="423" spans="1:7" ht="145.19999999999999">
      <c r="A423" s="44" t="s">
        <v>116</v>
      </c>
      <c r="B423" s="44" t="s">
        <v>1875</v>
      </c>
      <c r="C423" s="44" t="s">
        <v>1876</v>
      </c>
      <c r="D423" s="46" t="s">
        <v>1877</v>
      </c>
      <c r="E423" s="46"/>
      <c r="F423" s="44"/>
      <c r="G423" s="44"/>
    </row>
    <row r="424" spans="1:7" ht="92.4">
      <c r="A424" s="44" t="s">
        <v>116</v>
      </c>
      <c r="B424" s="44" t="s">
        <v>1878</v>
      </c>
      <c r="C424" s="44" t="s">
        <v>1879</v>
      </c>
      <c r="D424" s="46" t="s">
        <v>1880</v>
      </c>
      <c r="E424" s="46"/>
      <c r="F424" s="44"/>
      <c r="G424" s="44"/>
    </row>
    <row r="425" spans="1:7" ht="92.4">
      <c r="A425" s="44" t="s">
        <v>116</v>
      </c>
      <c r="B425" s="44" t="s">
        <v>1881</v>
      </c>
      <c r="C425" s="44" t="s">
        <v>1882</v>
      </c>
      <c r="D425" s="46" t="s">
        <v>1883</v>
      </c>
      <c r="E425" s="46"/>
      <c r="F425" s="44"/>
      <c r="G425" s="44"/>
    </row>
    <row r="426" spans="1:7" ht="132">
      <c r="A426" s="44" t="s">
        <v>116</v>
      </c>
      <c r="B426" s="44" t="s">
        <v>1884</v>
      </c>
      <c r="C426" s="44" t="s">
        <v>1885</v>
      </c>
      <c r="D426" s="46" t="s">
        <v>1886</v>
      </c>
      <c r="E426" s="46"/>
      <c r="F426" s="44"/>
      <c r="G426" s="44"/>
    </row>
    <row r="427" spans="1:7" ht="92.4">
      <c r="A427" s="44" t="s">
        <v>116</v>
      </c>
      <c r="B427" s="44" t="s">
        <v>1887</v>
      </c>
      <c r="C427" s="44" t="s">
        <v>1888</v>
      </c>
      <c r="D427" s="46" t="s">
        <v>1889</v>
      </c>
      <c r="E427" s="46"/>
      <c r="F427" s="44"/>
      <c r="G427" s="44"/>
    </row>
    <row r="428" spans="1:7" ht="26.4">
      <c r="A428" s="44" t="s">
        <v>116</v>
      </c>
      <c r="B428" s="44" t="s">
        <v>1890</v>
      </c>
      <c r="C428" s="44" t="s">
        <v>1891</v>
      </c>
      <c r="D428" s="46" t="s">
        <v>1892</v>
      </c>
      <c r="E428" s="46"/>
      <c r="F428" s="44"/>
      <c r="G428" s="44"/>
    </row>
    <row r="429" spans="1:7" ht="171.6">
      <c r="A429" s="44" t="s">
        <v>116</v>
      </c>
      <c r="B429" s="44" t="s">
        <v>1893</v>
      </c>
      <c r="C429" s="44" t="s">
        <v>1894</v>
      </c>
      <c r="D429" s="46" t="s">
        <v>1895</v>
      </c>
      <c r="E429" s="46"/>
      <c r="F429" s="44"/>
      <c r="G429" s="44"/>
    </row>
    <row r="430" spans="1:7" ht="396">
      <c r="A430" s="44" t="s">
        <v>116</v>
      </c>
      <c r="B430" s="44" t="s">
        <v>1896</v>
      </c>
      <c r="C430" s="44" t="s">
        <v>1897</v>
      </c>
      <c r="D430" s="46" t="s">
        <v>1898</v>
      </c>
      <c r="E430" s="46"/>
      <c r="F430" s="44"/>
      <c r="G430" s="44"/>
    </row>
    <row r="431" spans="1:7" ht="211.2">
      <c r="A431" s="44" t="s">
        <v>116</v>
      </c>
      <c r="B431" s="44" t="s">
        <v>1899</v>
      </c>
      <c r="C431" s="44" t="s">
        <v>1900</v>
      </c>
      <c r="D431" s="46" t="s">
        <v>1901</v>
      </c>
      <c r="E431" s="46"/>
      <c r="F431" s="44"/>
      <c r="G431" s="44"/>
    </row>
    <row r="432" spans="1:7" ht="184.8">
      <c r="A432" s="44" t="s">
        <v>116</v>
      </c>
      <c r="B432" s="44" t="s">
        <v>1902</v>
      </c>
      <c r="C432" s="44" t="s">
        <v>1903</v>
      </c>
      <c r="D432" s="46" t="s">
        <v>1904</v>
      </c>
      <c r="E432" s="46"/>
      <c r="F432" s="44"/>
      <c r="G432" s="44"/>
    </row>
    <row r="433" spans="1:7" ht="145.19999999999999">
      <c r="A433" s="44" t="s">
        <v>116</v>
      </c>
      <c r="B433" s="44" t="s">
        <v>1905</v>
      </c>
      <c r="C433" s="44" t="s">
        <v>1906</v>
      </c>
      <c r="D433" s="46" t="s">
        <v>1907</v>
      </c>
      <c r="E433" s="46"/>
      <c r="F433" s="44"/>
      <c r="G433" s="44"/>
    </row>
    <row r="434" spans="1:7" ht="26.4">
      <c r="A434" s="44" t="s">
        <v>116</v>
      </c>
      <c r="B434" s="44" t="s">
        <v>1908</v>
      </c>
      <c r="C434" s="44" t="s">
        <v>1909</v>
      </c>
      <c r="D434" s="46" t="s">
        <v>1910</v>
      </c>
      <c r="E434" s="46"/>
      <c r="F434" s="44"/>
      <c r="G434" s="44"/>
    </row>
    <row r="435" spans="1:7" ht="211.2">
      <c r="A435" s="44" t="s">
        <v>116</v>
      </c>
      <c r="B435" s="44" t="s">
        <v>1911</v>
      </c>
      <c r="C435" s="44" t="s">
        <v>1912</v>
      </c>
      <c r="D435" s="46" t="s">
        <v>1913</v>
      </c>
      <c r="E435" s="46"/>
      <c r="F435" s="44"/>
      <c r="G435" s="44"/>
    </row>
    <row r="436" spans="1:7" ht="132">
      <c r="A436" s="44" t="s">
        <v>116</v>
      </c>
      <c r="B436" s="44" t="s">
        <v>1914</v>
      </c>
      <c r="C436" s="44" t="s">
        <v>1915</v>
      </c>
      <c r="D436" s="46" t="s">
        <v>1916</v>
      </c>
      <c r="E436" s="46"/>
      <c r="F436" s="44"/>
      <c r="G436" s="44"/>
    </row>
    <row r="437" spans="1:7" ht="158.4">
      <c r="A437" s="44" t="s">
        <v>116</v>
      </c>
      <c r="B437" s="44" t="s">
        <v>1917</v>
      </c>
      <c r="C437" s="44" t="s">
        <v>1918</v>
      </c>
      <c r="D437" s="46" t="s">
        <v>1919</v>
      </c>
      <c r="E437" s="46"/>
      <c r="F437" s="44"/>
      <c r="G437" s="44"/>
    </row>
    <row r="438" spans="1:7" ht="79.2">
      <c r="A438" s="44" t="s">
        <v>116</v>
      </c>
      <c r="B438" s="44" t="s">
        <v>1920</v>
      </c>
      <c r="C438" s="44" t="s">
        <v>1921</v>
      </c>
      <c r="D438" s="46" t="s">
        <v>1922</v>
      </c>
      <c r="E438" s="46"/>
      <c r="F438" s="44"/>
      <c r="G438" s="44"/>
    </row>
    <row r="439" spans="1:7" ht="145.19999999999999">
      <c r="A439" s="44" t="s">
        <v>116</v>
      </c>
      <c r="B439" s="44" t="s">
        <v>1923</v>
      </c>
      <c r="C439" s="44" t="s">
        <v>1924</v>
      </c>
      <c r="D439" s="46" t="s">
        <v>1925</v>
      </c>
      <c r="E439" s="46"/>
      <c r="F439" s="44"/>
      <c r="G439" s="44"/>
    </row>
    <row r="440" spans="1:7" ht="145.19999999999999">
      <c r="A440" s="44" t="s">
        <v>116</v>
      </c>
      <c r="B440" s="44" t="s">
        <v>1926</v>
      </c>
      <c r="C440" s="44" t="s">
        <v>1927</v>
      </c>
      <c r="D440" s="46" t="s">
        <v>1928</v>
      </c>
      <c r="E440" s="46"/>
      <c r="F440" s="44"/>
      <c r="G440" s="44"/>
    </row>
    <row r="441" spans="1:7" ht="277.2">
      <c r="A441" s="44" t="s">
        <v>116</v>
      </c>
      <c r="B441" s="44" t="s">
        <v>1929</v>
      </c>
      <c r="C441" s="44" t="s">
        <v>1930</v>
      </c>
      <c r="D441" s="46" t="s">
        <v>1931</v>
      </c>
      <c r="E441" s="46"/>
      <c r="F441" s="44"/>
      <c r="G441" s="44"/>
    </row>
    <row r="442" spans="1:7" ht="79.2">
      <c r="A442" s="44" t="s">
        <v>116</v>
      </c>
      <c r="B442" s="44" t="s">
        <v>1932</v>
      </c>
      <c r="C442" s="44" t="s">
        <v>1933</v>
      </c>
      <c r="D442" s="46" t="s">
        <v>1934</v>
      </c>
      <c r="E442" s="46"/>
      <c r="F442" s="44"/>
      <c r="G442" s="44"/>
    </row>
    <row r="443" spans="1:7" ht="264">
      <c r="A443" s="44" t="s">
        <v>116</v>
      </c>
      <c r="B443" s="44" t="s">
        <v>1935</v>
      </c>
      <c r="C443" s="44" t="s">
        <v>1936</v>
      </c>
      <c r="D443" s="46" t="s">
        <v>1937</v>
      </c>
      <c r="E443" s="46"/>
      <c r="F443" s="44"/>
      <c r="G443" s="44"/>
    </row>
    <row r="444" spans="1:7" ht="52.8">
      <c r="A444" s="44" t="s">
        <v>116</v>
      </c>
      <c r="B444" s="44" t="s">
        <v>1938</v>
      </c>
      <c r="C444" s="44" t="s">
        <v>1939</v>
      </c>
      <c r="D444" s="46" t="s">
        <v>1940</v>
      </c>
      <c r="E444" s="46"/>
      <c r="F444" s="44"/>
      <c r="G444" s="44"/>
    </row>
    <row r="445" spans="1:7" ht="105.6">
      <c r="A445" s="44" t="s">
        <v>116</v>
      </c>
      <c r="B445" s="44" t="s">
        <v>1941</v>
      </c>
      <c r="C445" s="44" t="s">
        <v>1942</v>
      </c>
      <c r="D445" s="46" t="s">
        <v>1943</v>
      </c>
      <c r="E445" s="46"/>
      <c r="F445" s="44"/>
      <c r="G445" s="44"/>
    </row>
    <row r="446" spans="1:7" ht="79.2">
      <c r="A446" s="44" t="s">
        <v>116</v>
      </c>
      <c r="B446" s="44" t="s">
        <v>1944</v>
      </c>
      <c r="C446" s="44" t="s">
        <v>1945</v>
      </c>
      <c r="D446" s="46" t="s">
        <v>1946</v>
      </c>
      <c r="E446" s="46"/>
      <c r="F446" s="44"/>
      <c r="G446" s="44"/>
    </row>
    <row r="447" spans="1:7" ht="105.6">
      <c r="A447" s="44" t="s">
        <v>116</v>
      </c>
      <c r="B447" s="44" t="s">
        <v>1947</v>
      </c>
      <c r="C447" s="44" t="s">
        <v>1948</v>
      </c>
      <c r="D447" s="46" t="s">
        <v>1949</v>
      </c>
      <c r="E447" s="46"/>
      <c r="F447" s="44"/>
      <c r="G447" s="44"/>
    </row>
    <row r="448" spans="1:7" ht="145.19999999999999">
      <c r="A448" s="44" t="s">
        <v>116</v>
      </c>
      <c r="B448" s="44" t="s">
        <v>1950</v>
      </c>
      <c r="C448" s="44" t="s">
        <v>1951</v>
      </c>
      <c r="D448" s="46" t="s">
        <v>1952</v>
      </c>
      <c r="E448" s="46"/>
      <c r="F448" s="44"/>
      <c r="G448" s="44"/>
    </row>
    <row r="449" spans="1:7" ht="105.6">
      <c r="A449" s="44" t="s">
        <v>116</v>
      </c>
      <c r="B449" s="44" t="s">
        <v>1953</v>
      </c>
      <c r="C449" s="44" t="s">
        <v>1954</v>
      </c>
      <c r="D449" s="46" t="s">
        <v>1955</v>
      </c>
      <c r="E449" s="46"/>
      <c r="F449" s="44"/>
      <c r="G449" s="44"/>
    </row>
    <row r="450" spans="1:7" ht="118.8">
      <c r="A450" s="44" t="s">
        <v>116</v>
      </c>
      <c r="B450" s="44" t="s">
        <v>1956</v>
      </c>
      <c r="C450" s="44" t="s">
        <v>1957</v>
      </c>
      <c r="D450" s="46" t="s">
        <v>1958</v>
      </c>
      <c r="E450" s="46"/>
      <c r="F450" s="44"/>
      <c r="G450" s="44"/>
    </row>
    <row r="451" spans="1:7" ht="79.2">
      <c r="A451" s="44" t="s">
        <v>116</v>
      </c>
      <c r="B451" s="44" t="s">
        <v>1959</v>
      </c>
      <c r="C451" s="44" t="s">
        <v>1960</v>
      </c>
      <c r="D451" s="46" t="s">
        <v>1961</v>
      </c>
      <c r="E451" s="46"/>
      <c r="F451" s="44"/>
      <c r="G451" s="44"/>
    </row>
    <row r="452" spans="1:7" ht="66">
      <c r="A452" s="44" t="s">
        <v>116</v>
      </c>
      <c r="B452" s="44" t="s">
        <v>1962</v>
      </c>
      <c r="C452" s="44" t="s">
        <v>1963</v>
      </c>
      <c r="D452" s="46" t="s">
        <v>1964</v>
      </c>
      <c r="E452" s="46"/>
      <c r="F452" s="44"/>
      <c r="G452" s="44"/>
    </row>
    <row r="453" spans="1:7" ht="92.4">
      <c r="A453" s="44" t="s">
        <v>116</v>
      </c>
      <c r="B453" s="44" t="s">
        <v>1965</v>
      </c>
      <c r="C453" s="44" t="s">
        <v>1966</v>
      </c>
      <c r="D453" s="46" t="s">
        <v>1967</v>
      </c>
      <c r="E453" s="46"/>
      <c r="F453" s="44"/>
      <c r="G453" s="44"/>
    </row>
    <row r="454" spans="1:7" ht="145.19999999999999">
      <c r="A454" s="44" t="s">
        <v>116</v>
      </c>
      <c r="B454" s="44" t="s">
        <v>1968</v>
      </c>
      <c r="C454" s="44" t="s">
        <v>1969</v>
      </c>
      <c r="D454" s="46" t="s">
        <v>1970</v>
      </c>
      <c r="E454" s="46"/>
      <c r="F454" s="44"/>
      <c r="G454" s="44"/>
    </row>
    <row r="455" spans="1:7" ht="92.4">
      <c r="A455" s="44" t="s">
        <v>116</v>
      </c>
      <c r="B455" s="44" t="s">
        <v>1971</v>
      </c>
      <c r="C455" s="44" t="s">
        <v>1972</v>
      </c>
      <c r="D455" s="46" t="s">
        <v>1973</v>
      </c>
      <c r="E455" s="46"/>
      <c r="F455" s="44"/>
      <c r="G455" s="44"/>
    </row>
    <row r="456" spans="1:7" ht="290.39999999999998">
      <c r="A456" s="44" t="s">
        <v>116</v>
      </c>
      <c r="B456" s="44" t="s">
        <v>1974</v>
      </c>
      <c r="C456" s="44" t="s">
        <v>1975</v>
      </c>
      <c r="D456" s="46" t="s">
        <v>1976</v>
      </c>
      <c r="E456" s="46"/>
      <c r="F456" s="44"/>
      <c r="G456" s="44"/>
    </row>
    <row r="457" spans="1:7" ht="158.4">
      <c r="A457" s="44" t="s">
        <v>116</v>
      </c>
      <c r="B457" s="44" t="s">
        <v>1977</v>
      </c>
      <c r="C457" s="44" t="s">
        <v>1978</v>
      </c>
      <c r="D457" s="46" t="s">
        <v>1979</v>
      </c>
      <c r="E457" s="46"/>
      <c r="F457" s="44"/>
      <c r="G457" s="44"/>
    </row>
    <row r="458" spans="1:7" ht="79.2">
      <c r="A458" s="44" t="s">
        <v>116</v>
      </c>
      <c r="B458" s="44" t="s">
        <v>1980</v>
      </c>
      <c r="C458" s="44" t="s">
        <v>1981</v>
      </c>
      <c r="D458" s="46" t="s">
        <v>1982</v>
      </c>
      <c r="E458" s="46"/>
      <c r="F458" s="44"/>
      <c r="G458" s="44"/>
    </row>
    <row r="459" spans="1:7" ht="66">
      <c r="A459" s="44" t="s">
        <v>116</v>
      </c>
      <c r="B459" s="44" t="s">
        <v>1983</v>
      </c>
      <c r="C459" s="44" t="s">
        <v>1984</v>
      </c>
      <c r="D459" s="46" t="s">
        <v>1985</v>
      </c>
      <c r="E459" s="46"/>
      <c r="F459" s="44"/>
      <c r="G459" s="44"/>
    </row>
    <row r="460" spans="1:7" ht="52.8">
      <c r="A460" s="44" t="s">
        <v>116</v>
      </c>
      <c r="B460" s="44" t="s">
        <v>1986</v>
      </c>
      <c r="C460" s="44" t="s">
        <v>1987</v>
      </c>
      <c r="D460" s="46" t="s">
        <v>1988</v>
      </c>
      <c r="E460" s="46"/>
      <c r="F460" s="44"/>
      <c r="G460" s="44"/>
    </row>
    <row r="461" spans="1:7" ht="211.2">
      <c r="A461" s="44" t="s">
        <v>116</v>
      </c>
      <c r="B461" s="44" t="s">
        <v>1989</v>
      </c>
      <c r="C461" s="44" t="s">
        <v>1990</v>
      </c>
      <c r="D461" s="46" t="s">
        <v>1991</v>
      </c>
      <c r="E461" s="46"/>
      <c r="F461" s="44"/>
      <c r="G461" s="44"/>
    </row>
    <row r="462" spans="1:7" ht="39.6">
      <c r="A462" s="44" t="s">
        <v>116</v>
      </c>
      <c r="B462" s="44" t="s">
        <v>1992</v>
      </c>
      <c r="C462" s="44" t="s">
        <v>1993</v>
      </c>
      <c r="D462" s="46" t="s">
        <v>1994</v>
      </c>
      <c r="E462" s="46"/>
      <c r="F462" s="44"/>
      <c r="G462" s="44"/>
    </row>
    <row r="463" spans="1:7" ht="198">
      <c r="A463" s="44" t="s">
        <v>116</v>
      </c>
      <c r="B463" s="44" t="s">
        <v>1995</v>
      </c>
      <c r="C463" s="44" t="s">
        <v>1996</v>
      </c>
      <c r="D463" s="46" t="s">
        <v>1997</v>
      </c>
      <c r="E463" s="46"/>
      <c r="F463" s="44"/>
      <c r="G463" s="44"/>
    </row>
    <row r="464" spans="1:7" ht="118.8">
      <c r="A464" s="44" t="s">
        <v>116</v>
      </c>
      <c r="B464" s="44" t="s">
        <v>1998</v>
      </c>
      <c r="C464" s="44" t="s">
        <v>1999</v>
      </c>
      <c r="D464" s="46" t="s">
        <v>2000</v>
      </c>
      <c r="E464" s="46"/>
      <c r="F464" s="44"/>
      <c r="G464" s="44"/>
    </row>
    <row r="465" spans="1:7" ht="118.8">
      <c r="A465" s="44" t="s">
        <v>116</v>
      </c>
      <c r="B465" s="44" t="s">
        <v>2001</v>
      </c>
      <c r="C465" s="44" t="s">
        <v>2002</v>
      </c>
      <c r="D465" s="46" t="s">
        <v>2003</v>
      </c>
      <c r="E465" s="46"/>
      <c r="F465" s="44"/>
      <c r="G465" s="44"/>
    </row>
    <row r="466" spans="1:7" ht="118.8">
      <c r="A466" s="44" t="s">
        <v>116</v>
      </c>
      <c r="B466" s="44" t="s">
        <v>2004</v>
      </c>
      <c r="C466" s="44" t="s">
        <v>2005</v>
      </c>
      <c r="D466" s="46" t="s">
        <v>2006</v>
      </c>
      <c r="E466" s="46"/>
      <c r="F466" s="44"/>
      <c r="G466" s="44"/>
    </row>
    <row r="467" spans="1:7" ht="39.6">
      <c r="A467" s="44" t="s">
        <v>116</v>
      </c>
      <c r="B467" s="44" t="s">
        <v>2007</v>
      </c>
      <c r="C467" s="44" t="s">
        <v>2008</v>
      </c>
      <c r="D467" s="46" t="s">
        <v>2009</v>
      </c>
      <c r="E467" s="46"/>
      <c r="F467" s="44"/>
      <c r="G467" s="44"/>
    </row>
    <row r="468" spans="1:7" ht="145.19999999999999">
      <c r="A468" s="44" t="s">
        <v>116</v>
      </c>
      <c r="B468" s="44" t="s">
        <v>2010</v>
      </c>
      <c r="C468" s="44" t="s">
        <v>2011</v>
      </c>
      <c r="D468" s="46" t="s">
        <v>2012</v>
      </c>
      <c r="E468" s="46"/>
      <c r="F468" s="44"/>
      <c r="G468" s="44"/>
    </row>
    <row r="469" spans="1:7" ht="145.19999999999999">
      <c r="A469" s="44" t="s">
        <v>116</v>
      </c>
      <c r="B469" s="44" t="s">
        <v>2013</v>
      </c>
      <c r="C469" s="44" t="s">
        <v>2014</v>
      </c>
      <c r="D469" s="46" t="s">
        <v>2015</v>
      </c>
      <c r="E469" s="46"/>
      <c r="F469" s="44"/>
      <c r="G469" s="44"/>
    </row>
    <row r="470" spans="1:7" ht="118.8">
      <c r="A470" s="44" t="s">
        <v>116</v>
      </c>
      <c r="B470" s="44" t="s">
        <v>2016</v>
      </c>
      <c r="C470" s="44" t="s">
        <v>2017</v>
      </c>
      <c r="D470" s="46" t="s">
        <v>2018</v>
      </c>
      <c r="E470" s="46"/>
      <c r="F470" s="44"/>
      <c r="G470" s="44"/>
    </row>
    <row r="471" spans="1:7" ht="118.8">
      <c r="A471" s="44" t="s">
        <v>116</v>
      </c>
      <c r="B471" s="44" t="s">
        <v>2019</v>
      </c>
      <c r="C471" s="44" t="s">
        <v>2020</v>
      </c>
      <c r="D471" s="46" t="s">
        <v>2021</v>
      </c>
      <c r="E471" s="46"/>
      <c r="F471" s="44"/>
      <c r="G471" s="44"/>
    </row>
    <row r="472" spans="1:7" ht="66">
      <c r="A472" s="44" t="s">
        <v>116</v>
      </c>
      <c r="B472" s="44" t="s">
        <v>2022</v>
      </c>
      <c r="C472" s="44" t="s">
        <v>2023</v>
      </c>
      <c r="D472" s="46" t="s">
        <v>2024</v>
      </c>
      <c r="E472" s="46"/>
      <c r="F472" s="44"/>
      <c r="G472" s="44"/>
    </row>
    <row r="473" spans="1:7" ht="145.19999999999999">
      <c r="A473" s="44" t="s">
        <v>116</v>
      </c>
      <c r="B473" s="44" t="s">
        <v>2025</v>
      </c>
      <c r="C473" s="44" t="s">
        <v>2026</v>
      </c>
      <c r="D473" s="46" t="s">
        <v>2027</v>
      </c>
      <c r="E473" s="46"/>
      <c r="F473" s="44"/>
      <c r="G473" s="44"/>
    </row>
    <row r="474" spans="1:7" ht="132">
      <c r="A474" s="44" t="s">
        <v>116</v>
      </c>
      <c r="B474" s="44" t="s">
        <v>2028</v>
      </c>
      <c r="C474" s="44" t="s">
        <v>2029</v>
      </c>
      <c r="D474" s="46" t="s">
        <v>2030</v>
      </c>
      <c r="E474" s="46"/>
      <c r="F474" s="44"/>
      <c r="G474" s="44"/>
    </row>
    <row r="475" spans="1:7" ht="145.19999999999999">
      <c r="A475" s="44" t="s">
        <v>116</v>
      </c>
      <c r="B475" s="44" t="s">
        <v>2031</v>
      </c>
      <c r="C475" s="44" t="s">
        <v>2032</v>
      </c>
      <c r="D475" s="46" t="s">
        <v>2033</v>
      </c>
      <c r="E475" s="46"/>
      <c r="F475" s="44"/>
      <c r="G475" s="44"/>
    </row>
    <row r="476" spans="1:7" ht="224.4">
      <c r="A476" s="44" t="s">
        <v>116</v>
      </c>
      <c r="B476" s="44" t="s">
        <v>2034</v>
      </c>
      <c r="C476" s="44" t="s">
        <v>2035</v>
      </c>
      <c r="D476" s="46" t="s">
        <v>2036</v>
      </c>
      <c r="E476" s="46"/>
      <c r="F476" s="44"/>
      <c r="G476" s="44"/>
    </row>
    <row r="477" spans="1:7" ht="66">
      <c r="A477" s="44" t="s">
        <v>116</v>
      </c>
      <c r="B477" s="44" t="s">
        <v>2037</v>
      </c>
      <c r="C477" s="44" t="s">
        <v>2038</v>
      </c>
      <c r="D477" s="46" t="s">
        <v>2039</v>
      </c>
      <c r="E477" s="46"/>
      <c r="F477" s="44"/>
      <c r="G477" s="44"/>
    </row>
    <row r="478" spans="1:7" ht="224.4">
      <c r="A478" s="44" t="s">
        <v>116</v>
      </c>
      <c r="B478" s="44" t="s">
        <v>2040</v>
      </c>
      <c r="C478" s="44" t="s">
        <v>2041</v>
      </c>
      <c r="D478" s="46" t="s">
        <v>2042</v>
      </c>
      <c r="E478" s="46"/>
      <c r="F478" s="44"/>
      <c r="G478" s="44"/>
    </row>
    <row r="479" spans="1:7" ht="198">
      <c r="A479" s="44" t="s">
        <v>116</v>
      </c>
      <c r="B479" s="44" t="s">
        <v>2043</v>
      </c>
      <c r="C479" s="44" t="s">
        <v>2044</v>
      </c>
      <c r="D479" s="46" t="s">
        <v>2045</v>
      </c>
      <c r="E479" s="46"/>
      <c r="F479" s="44"/>
      <c r="G479" s="44"/>
    </row>
    <row r="480" spans="1:7" ht="158.4">
      <c r="A480" s="44" t="s">
        <v>116</v>
      </c>
      <c r="B480" s="44" t="s">
        <v>2046</v>
      </c>
      <c r="C480" s="44" t="s">
        <v>2047</v>
      </c>
      <c r="D480" s="46" t="s">
        <v>2048</v>
      </c>
      <c r="E480" s="46"/>
      <c r="F480" s="44"/>
      <c r="G480" s="44"/>
    </row>
    <row r="481" spans="1:7" ht="211.2">
      <c r="A481" s="44" t="s">
        <v>116</v>
      </c>
      <c r="B481" s="44" t="s">
        <v>2049</v>
      </c>
      <c r="C481" s="44" t="s">
        <v>2050</v>
      </c>
      <c r="D481" s="46" t="s">
        <v>2051</v>
      </c>
      <c r="E481" s="46"/>
      <c r="F481" s="44"/>
      <c r="G481" s="44"/>
    </row>
    <row r="482" spans="1:7" ht="330">
      <c r="A482" s="44" t="s">
        <v>116</v>
      </c>
      <c r="B482" s="44" t="s">
        <v>2052</v>
      </c>
      <c r="C482" s="44" t="s">
        <v>2053</v>
      </c>
      <c r="D482" s="46" t="s">
        <v>2054</v>
      </c>
      <c r="E482" s="46"/>
      <c r="F482" s="44"/>
      <c r="G482" s="44"/>
    </row>
    <row r="483" spans="1:7" ht="52.8">
      <c r="A483" s="44" t="s">
        <v>116</v>
      </c>
      <c r="B483" s="44" t="s">
        <v>2055</v>
      </c>
      <c r="C483" s="44" t="s">
        <v>2056</v>
      </c>
      <c r="D483" s="46" t="s">
        <v>2057</v>
      </c>
      <c r="E483" s="46"/>
      <c r="F483" s="44"/>
      <c r="G483" s="44"/>
    </row>
    <row r="484" spans="1:7" ht="198">
      <c r="A484" s="44" t="s">
        <v>116</v>
      </c>
      <c r="B484" s="44" t="s">
        <v>2058</v>
      </c>
      <c r="C484" s="44" t="s">
        <v>2059</v>
      </c>
      <c r="D484" s="46" t="s">
        <v>2060</v>
      </c>
      <c r="E484" s="46"/>
      <c r="F484" s="44"/>
      <c r="G484" s="44"/>
    </row>
    <row r="485" spans="1:7" ht="224.4">
      <c r="A485" s="44" t="s">
        <v>116</v>
      </c>
      <c r="B485" s="44" t="s">
        <v>2061</v>
      </c>
      <c r="C485" s="44" t="s">
        <v>2062</v>
      </c>
      <c r="D485" s="46" t="s">
        <v>2063</v>
      </c>
      <c r="E485" s="46"/>
      <c r="F485" s="44"/>
      <c r="G485" s="44"/>
    </row>
    <row r="486" spans="1:7" ht="52.8">
      <c r="A486" s="44" t="s">
        <v>116</v>
      </c>
      <c r="B486" s="44" t="s">
        <v>2064</v>
      </c>
      <c r="C486" s="44" t="s">
        <v>2065</v>
      </c>
      <c r="D486" s="46" t="s">
        <v>2066</v>
      </c>
      <c r="E486" s="46"/>
      <c r="F486" s="44"/>
      <c r="G486" s="44"/>
    </row>
    <row r="487" spans="1:7" ht="211.2">
      <c r="A487" s="44" t="s">
        <v>116</v>
      </c>
      <c r="B487" s="44" t="s">
        <v>2067</v>
      </c>
      <c r="C487" s="44" t="s">
        <v>2068</v>
      </c>
      <c r="D487" s="46" t="s">
        <v>2069</v>
      </c>
      <c r="E487" s="46"/>
      <c r="F487" s="44"/>
      <c r="G487" s="44"/>
    </row>
    <row r="488" spans="1:7" ht="66">
      <c r="A488" s="44" t="s">
        <v>116</v>
      </c>
      <c r="B488" s="44" t="s">
        <v>2070</v>
      </c>
      <c r="C488" s="44" t="s">
        <v>2071</v>
      </c>
      <c r="D488" s="46" t="s">
        <v>2072</v>
      </c>
      <c r="E488" s="46"/>
      <c r="F488" s="44"/>
      <c r="G488" s="44"/>
    </row>
    <row r="489" spans="1:7" ht="184.8">
      <c r="A489" s="44" t="s">
        <v>116</v>
      </c>
      <c r="B489" s="44" t="s">
        <v>2073</v>
      </c>
      <c r="C489" s="44" t="s">
        <v>2074</v>
      </c>
      <c r="D489" s="46" t="s">
        <v>2075</v>
      </c>
      <c r="E489" s="46"/>
      <c r="F489" s="44"/>
      <c r="G489" s="44"/>
    </row>
    <row r="490" spans="1:7" ht="92.4">
      <c r="A490" s="44" t="s">
        <v>116</v>
      </c>
      <c r="B490" s="44" t="s">
        <v>2076</v>
      </c>
      <c r="C490" s="44" t="s">
        <v>2077</v>
      </c>
      <c r="D490" s="46" t="s">
        <v>2078</v>
      </c>
      <c r="E490" s="46"/>
      <c r="F490" s="44"/>
      <c r="G490" s="44"/>
    </row>
    <row r="491" spans="1:7" ht="198">
      <c r="A491" s="44" t="s">
        <v>116</v>
      </c>
      <c r="B491" s="44" t="s">
        <v>2079</v>
      </c>
      <c r="C491" s="44" t="s">
        <v>2080</v>
      </c>
      <c r="D491" s="46" t="s">
        <v>2081</v>
      </c>
      <c r="E491" s="46"/>
      <c r="F491" s="44"/>
      <c r="G491" s="44"/>
    </row>
    <row r="492" spans="1:7" ht="145.19999999999999">
      <c r="A492" s="44" t="s">
        <v>116</v>
      </c>
      <c r="B492" s="44" t="s">
        <v>2082</v>
      </c>
      <c r="C492" s="44" t="s">
        <v>2083</v>
      </c>
      <c r="D492" s="46" t="s">
        <v>2084</v>
      </c>
      <c r="E492" s="46"/>
      <c r="F492" s="44"/>
      <c r="G492" s="44"/>
    </row>
    <row r="493" spans="1:7" ht="52.8">
      <c r="A493" s="44" t="s">
        <v>116</v>
      </c>
      <c r="B493" s="44" t="s">
        <v>2085</v>
      </c>
      <c r="C493" s="44" t="s">
        <v>2086</v>
      </c>
      <c r="D493" s="46" t="s">
        <v>2087</v>
      </c>
      <c r="E493" s="46"/>
      <c r="F493" s="44"/>
      <c r="G493" s="44"/>
    </row>
    <row r="494" spans="1:7" ht="105.6">
      <c r="A494" s="44" t="s">
        <v>116</v>
      </c>
      <c r="B494" s="44" t="s">
        <v>2088</v>
      </c>
      <c r="C494" s="44" t="s">
        <v>2089</v>
      </c>
      <c r="D494" s="46" t="s">
        <v>2090</v>
      </c>
      <c r="E494" s="46"/>
      <c r="F494" s="44"/>
      <c r="G494" s="44"/>
    </row>
    <row r="495" spans="1:7" ht="250.8">
      <c r="A495" s="44" t="s">
        <v>116</v>
      </c>
      <c r="B495" s="44" t="s">
        <v>2091</v>
      </c>
      <c r="C495" s="44" t="s">
        <v>2092</v>
      </c>
      <c r="D495" s="46" t="s">
        <v>2093</v>
      </c>
      <c r="E495" s="46"/>
      <c r="F495" s="44"/>
      <c r="G495" s="44"/>
    </row>
    <row r="496" spans="1:7" ht="198">
      <c r="A496" s="44" t="s">
        <v>116</v>
      </c>
      <c r="B496" s="44" t="s">
        <v>2094</v>
      </c>
      <c r="C496" s="44" t="s">
        <v>2095</v>
      </c>
      <c r="D496" s="46" t="s">
        <v>2096</v>
      </c>
      <c r="E496" s="46"/>
      <c r="F496" s="44"/>
      <c r="G496" s="44"/>
    </row>
    <row r="497" spans="1:7" ht="145.19999999999999">
      <c r="A497" s="44" t="s">
        <v>116</v>
      </c>
      <c r="B497" s="44" t="s">
        <v>2097</v>
      </c>
      <c r="C497" s="44" t="s">
        <v>2098</v>
      </c>
      <c r="D497" s="46" t="s">
        <v>2099</v>
      </c>
      <c r="E497" s="46"/>
      <c r="F497" s="44"/>
      <c r="G497" s="44"/>
    </row>
    <row r="498" spans="1:7" ht="184.8">
      <c r="A498" s="44" t="s">
        <v>116</v>
      </c>
      <c r="B498" s="44" t="s">
        <v>2100</v>
      </c>
      <c r="C498" s="44" t="s">
        <v>2101</v>
      </c>
      <c r="D498" s="46" t="s">
        <v>2102</v>
      </c>
      <c r="E498" s="46"/>
      <c r="F498" s="44"/>
      <c r="G498" s="44"/>
    </row>
    <row r="499" spans="1:7" ht="158.4">
      <c r="A499" s="44" t="s">
        <v>116</v>
      </c>
      <c r="B499" s="44" t="s">
        <v>2103</v>
      </c>
      <c r="C499" s="44" t="s">
        <v>2104</v>
      </c>
      <c r="D499" s="46" t="s">
        <v>2105</v>
      </c>
      <c r="E499" s="46"/>
      <c r="F499" s="44"/>
      <c r="G499" s="44"/>
    </row>
    <row r="500" spans="1:7" ht="79.2">
      <c r="A500" s="44" t="s">
        <v>116</v>
      </c>
      <c r="B500" s="44" t="s">
        <v>2106</v>
      </c>
      <c r="C500" s="44" t="s">
        <v>2107</v>
      </c>
      <c r="D500" s="46" t="s">
        <v>2108</v>
      </c>
      <c r="E500" s="46"/>
      <c r="F500" s="44"/>
      <c r="G500" s="44"/>
    </row>
    <row r="501" spans="1:7" ht="145.19999999999999">
      <c r="A501" s="44" t="s">
        <v>116</v>
      </c>
      <c r="B501" s="44" t="s">
        <v>2109</v>
      </c>
      <c r="C501" s="44" t="s">
        <v>2110</v>
      </c>
      <c r="D501" s="46" t="s">
        <v>2111</v>
      </c>
      <c r="E501" s="46"/>
      <c r="F501" s="44"/>
      <c r="G501" s="44"/>
    </row>
    <row r="502" spans="1:7" ht="118.8">
      <c r="A502" s="44" t="s">
        <v>116</v>
      </c>
      <c r="B502" s="44" t="s">
        <v>2112</v>
      </c>
      <c r="C502" s="44" t="s">
        <v>2113</v>
      </c>
      <c r="D502" s="46" t="s">
        <v>2114</v>
      </c>
      <c r="E502" s="46"/>
      <c r="F502" s="44"/>
      <c r="G502" s="44"/>
    </row>
    <row r="503" spans="1:7" ht="158.4">
      <c r="A503" s="44" t="s">
        <v>116</v>
      </c>
      <c r="B503" s="44" t="s">
        <v>2115</v>
      </c>
      <c r="C503" s="44" t="s">
        <v>2116</v>
      </c>
      <c r="D503" s="46" t="s">
        <v>2117</v>
      </c>
      <c r="E503" s="46"/>
      <c r="F503" s="44"/>
      <c r="G503" s="44"/>
    </row>
    <row r="504" spans="1:7" ht="105.6">
      <c r="A504" s="44" t="s">
        <v>116</v>
      </c>
      <c r="B504" s="44" t="s">
        <v>2118</v>
      </c>
      <c r="C504" s="44" t="s">
        <v>2119</v>
      </c>
      <c r="D504" s="46" t="s">
        <v>2120</v>
      </c>
      <c r="E504" s="46"/>
      <c r="F504" s="44"/>
      <c r="G504" s="44"/>
    </row>
    <row r="505" spans="1:7" ht="79.2">
      <c r="A505" s="44" t="s">
        <v>116</v>
      </c>
      <c r="B505" s="44" t="s">
        <v>2121</v>
      </c>
      <c r="C505" s="44" t="s">
        <v>2122</v>
      </c>
      <c r="D505" s="46" t="s">
        <v>2123</v>
      </c>
      <c r="E505" s="46"/>
      <c r="F505" s="44"/>
      <c r="G505" s="44"/>
    </row>
    <row r="506" spans="1:7" ht="39.6">
      <c r="A506" s="44" t="s">
        <v>116</v>
      </c>
      <c r="B506" s="44" t="s">
        <v>2124</v>
      </c>
      <c r="C506" s="44" t="s">
        <v>2125</v>
      </c>
      <c r="D506" s="46" t="s">
        <v>2126</v>
      </c>
      <c r="E506" s="46"/>
      <c r="F506" s="44"/>
      <c r="G506" s="44"/>
    </row>
    <row r="507" spans="1:7" ht="184.8">
      <c r="A507" s="44" t="s">
        <v>116</v>
      </c>
      <c r="B507" s="44" t="s">
        <v>2127</v>
      </c>
      <c r="C507" s="44" t="s">
        <v>2128</v>
      </c>
      <c r="D507" s="46" t="s">
        <v>2129</v>
      </c>
      <c r="E507" s="46"/>
      <c r="F507" s="44"/>
      <c r="G507" s="44"/>
    </row>
    <row r="508" spans="1:7" ht="145.19999999999999">
      <c r="A508" s="44" t="s">
        <v>116</v>
      </c>
      <c r="B508" s="44" t="s">
        <v>2130</v>
      </c>
      <c r="C508" s="44" t="s">
        <v>2131</v>
      </c>
      <c r="D508" s="46" t="s">
        <v>2132</v>
      </c>
      <c r="E508" s="46"/>
      <c r="F508" s="44"/>
      <c r="G508" s="44"/>
    </row>
    <row r="509" spans="1:7" ht="79.2">
      <c r="A509" s="44" t="s">
        <v>116</v>
      </c>
      <c r="B509" s="44" t="s">
        <v>2133</v>
      </c>
      <c r="C509" s="44" t="s">
        <v>2134</v>
      </c>
      <c r="D509" s="46" t="s">
        <v>2135</v>
      </c>
      <c r="E509" s="46"/>
      <c r="F509" s="44"/>
      <c r="G509" s="44"/>
    </row>
    <row r="510" spans="1:7" ht="171.6">
      <c r="A510" s="44" t="s">
        <v>116</v>
      </c>
      <c r="B510" s="44" t="s">
        <v>2136</v>
      </c>
      <c r="C510" s="44" t="s">
        <v>2137</v>
      </c>
      <c r="D510" s="46" t="s">
        <v>2138</v>
      </c>
      <c r="E510" s="46"/>
      <c r="F510" s="44"/>
      <c r="G510" s="44"/>
    </row>
    <row r="511" spans="1:7" ht="105.6">
      <c r="A511" s="44" t="s">
        <v>116</v>
      </c>
      <c r="B511" s="44" t="s">
        <v>2139</v>
      </c>
      <c r="C511" s="44" t="s">
        <v>2140</v>
      </c>
      <c r="D511" s="46" t="s">
        <v>2141</v>
      </c>
      <c r="E511" s="46"/>
      <c r="F511" s="44"/>
      <c r="G511" s="44"/>
    </row>
    <row r="512" spans="1:7" ht="211.2">
      <c r="A512" s="44" t="s">
        <v>116</v>
      </c>
      <c r="B512" s="44" t="s">
        <v>2142</v>
      </c>
      <c r="C512" s="44" t="s">
        <v>2143</v>
      </c>
      <c r="D512" s="46" t="s">
        <v>2144</v>
      </c>
      <c r="E512" s="46"/>
      <c r="F512" s="44"/>
      <c r="G512" s="44"/>
    </row>
    <row r="513" spans="1:7" ht="211.2">
      <c r="A513" s="44" t="s">
        <v>116</v>
      </c>
      <c r="B513" s="44" t="s">
        <v>2145</v>
      </c>
      <c r="C513" s="44" t="s">
        <v>2146</v>
      </c>
      <c r="D513" s="46" t="s">
        <v>2147</v>
      </c>
      <c r="E513" s="46"/>
      <c r="F513" s="44"/>
      <c r="G513" s="44"/>
    </row>
    <row r="514" spans="1:7" ht="132">
      <c r="A514" s="44" t="s">
        <v>116</v>
      </c>
      <c r="B514" s="44" t="s">
        <v>2148</v>
      </c>
      <c r="C514" s="44" t="s">
        <v>2149</v>
      </c>
      <c r="D514" s="46" t="s">
        <v>2150</v>
      </c>
      <c r="E514" s="46"/>
      <c r="F514" s="44"/>
      <c r="G514" s="44"/>
    </row>
    <row r="515" spans="1:7" ht="132">
      <c r="A515" s="44" t="s">
        <v>116</v>
      </c>
      <c r="B515" s="44" t="s">
        <v>2151</v>
      </c>
      <c r="C515" s="44" t="s">
        <v>2152</v>
      </c>
      <c r="D515" s="46" t="s">
        <v>2150</v>
      </c>
      <c r="E515" s="46"/>
      <c r="F515" s="44"/>
      <c r="G515" s="44"/>
    </row>
    <row r="516" spans="1:7" ht="52.8">
      <c r="A516" s="44" t="s">
        <v>116</v>
      </c>
      <c r="B516" s="44" t="s">
        <v>2153</v>
      </c>
      <c r="C516" s="44" t="s">
        <v>2154</v>
      </c>
      <c r="D516" s="46" t="s">
        <v>2155</v>
      </c>
      <c r="E516" s="46"/>
      <c r="F516" s="44"/>
      <c r="G516" s="44"/>
    </row>
    <row r="517" spans="1:7" ht="118.8">
      <c r="A517" s="44" t="s">
        <v>116</v>
      </c>
      <c r="B517" s="44" t="s">
        <v>2156</v>
      </c>
      <c r="C517" s="44" t="s">
        <v>2157</v>
      </c>
      <c r="D517" s="46" t="s">
        <v>2158</v>
      </c>
      <c r="E517" s="46"/>
      <c r="F517" s="44"/>
      <c r="G517" s="44"/>
    </row>
    <row r="518" spans="1:7" ht="39.6">
      <c r="A518" s="44" t="s">
        <v>116</v>
      </c>
      <c r="B518" s="44" t="s">
        <v>2159</v>
      </c>
      <c r="C518" s="44" t="s">
        <v>2160</v>
      </c>
      <c r="D518" s="46" t="s">
        <v>2161</v>
      </c>
      <c r="E518" s="46"/>
      <c r="F518" s="44"/>
      <c r="G518" s="44"/>
    </row>
    <row r="519" spans="1:7" ht="118.8">
      <c r="A519" s="44" t="s">
        <v>116</v>
      </c>
      <c r="B519" s="44" t="s">
        <v>2162</v>
      </c>
      <c r="C519" s="44" t="s">
        <v>2163</v>
      </c>
      <c r="D519" s="46" t="s">
        <v>2164</v>
      </c>
      <c r="E519" s="46"/>
      <c r="F519" s="44"/>
      <c r="G519" s="44"/>
    </row>
    <row r="520" spans="1:7" ht="39.6">
      <c r="A520" s="44" t="s">
        <v>116</v>
      </c>
      <c r="B520" s="44" t="s">
        <v>2165</v>
      </c>
      <c r="C520" s="44" t="s">
        <v>2166</v>
      </c>
      <c r="D520" s="46" t="s">
        <v>2167</v>
      </c>
      <c r="E520" s="46"/>
      <c r="F520" s="44"/>
      <c r="G520" s="44"/>
    </row>
    <row r="521" spans="1:7" ht="158.4">
      <c r="A521" s="44" t="s">
        <v>116</v>
      </c>
      <c r="B521" s="44" t="s">
        <v>2168</v>
      </c>
      <c r="C521" s="44" t="s">
        <v>2169</v>
      </c>
      <c r="D521" s="46" t="s">
        <v>2170</v>
      </c>
      <c r="E521" s="46"/>
      <c r="F521" s="44"/>
      <c r="G521" s="44"/>
    </row>
    <row r="522" spans="1:7" ht="92.4">
      <c r="A522" s="44" t="s">
        <v>116</v>
      </c>
      <c r="B522" s="44" t="s">
        <v>2171</v>
      </c>
      <c r="C522" s="44" t="s">
        <v>2172</v>
      </c>
      <c r="D522" s="46" t="s">
        <v>2173</v>
      </c>
      <c r="E522" s="46"/>
      <c r="F522" s="44"/>
      <c r="G522" s="44"/>
    </row>
    <row r="523" spans="1:7" ht="66">
      <c r="A523" s="44" t="s">
        <v>116</v>
      </c>
      <c r="B523" s="44" t="s">
        <v>2174</v>
      </c>
      <c r="C523" s="44" t="s">
        <v>2175</v>
      </c>
      <c r="D523" s="46" t="s">
        <v>2176</v>
      </c>
      <c r="E523" s="46"/>
      <c r="F523" s="44"/>
      <c r="G523" s="44"/>
    </row>
    <row r="524" spans="1:7" ht="132">
      <c r="A524" s="44" t="s">
        <v>116</v>
      </c>
      <c r="B524" s="44" t="s">
        <v>2177</v>
      </c>
      <c r="C524" s="44" t="s">
        <v>2178</v>
      </c>
      <c r="D524" s="46" t="s">
        <v>2179</v>
      </c>
      <c r="E524" s="46"/>
      <c r="F524" s="44"/>
      <c r="G524" s="44"/>
    </row>
    <row r="525" spans="1:7" ht="79.2">
      <c r="A525" s="44" t="s">
        <v>116</v>
      </c>
      <c r="B525" s="44" t="s">
        <v>2180</v>
      </c>
      <c r="C525" s="44" t="s">
        <v>2181</v>
      </c>
      <c r="D525" s="46" t="s">
        <v>2182</v>
      </c>
      <c r="E525" s="46"/>
      <c r="F525" s="44"/>
      <c r="G525" s="44"/>
    </row>
    <row r="526" spans="1:7" ht="92.4">
      <c r="A526" s="44" t="s">
        <v>116</v>
      </c>
      <c r="B526" s="44" t="s">
        <v>2183</v>
      </c>
      <c r="C526" s="44" t="s">
        <v>2184</v>
      </c>
      <c r="D526" s="46" t="s">
        <v>2185</v>
      </c>
      <c r="E526" s="46"/>
      <c r="F526" s="44"/>
      <c r="G526" s="44"/>
    </row>
    <row r="527" spans="1:7" ht="290.39999999999998">
      <c r="A527" s="44" t="s">
        <v>116</v>
      </c>
      <c r="B527" s="44" t="s">
        <v>2186</v>
      </c>
      <c r="C527" s="44" t="s">
        <v>2187</v>
      </c>
      <c r="D527" s="46" t="s">
        <v>2188</v>
      </c>
      <c r="E527" s="46"/>
      <c r="F527" s="44"/>
      <c r="G527" s="44"/>
    </row>
    <row r="528" spans="1:7" ht="79.2">
      <c r="A528" s="44" t="s">
        <v>116</v>
      </c>
      <c r="B528" s="44" t="s">
        <v>2189</v>
      </c>
      <c r="C528" s="44" t="s">
        <v>2190</v>
      </c>
      <c r="D528" s="46" t="s">
        <v>2191</v>
      </c>
      <c r="E528" s="46"/>
      <c r="F528" s="44"/>
      <c r="G528" s="44"/>
    </row>
    <row r="529" spans="1:7" ht="118.8">
      <c r="A529" s="44" t="s">
        <v>116</v>
      </c>
      <c r="B529" s="44" t="s">
        <v>2192</v>
      </c>
      <c r="C529" s="44" t="s">
        <v>2193</v>
      </c>
      <c r="D529" s="46" t="s">
        <v>2194</v>
      </c>
      <c r="E529" s="46"/>
      <c r="F529" s="44"/>
      <c r="G529" s="44"/>
    </row>
    <row r="530" spans="1:7" ht="158.4">
      <c r="A530" s="44" t="s">
        <v>116</v>
      </c>
      <c r="B530" s="44" t="s">
        <v>2195</v>
      </c>
      <c r="C530" s="44" t="s">
        <v>2196</v>
      </c>
      <c r="D530" s="46" t="s">
        <v>2197</v>
      </c>
      <c r="E530" s="46"/>
      <c r="F530" s="44"/>
      <c r="G530" s="44"/>
    </row>
    <row r="531" spans="1:7" ht="39.6">
      <c r="A531" s="44" t="s">
        <v>116</v>
      </c>
      <c r="B531" s="44" t="s">
        <v>2198</v>
      </c>
      <c r="C531" s="44" t="s">
        <v>2199</v>
      </c>
      <c r="D531" s="46" t="s">
        <v>2200</v>
      </c>
      <c r="E531" s="46"/>
      <c r="F531" s="44"/>
      <c r="G531" s="44"/>
    </row>
    <row r="532" spans="1:7" ht="198">
      <c r="A532" s="44" t="s">
        <v>116</v>
      </c>
      <c r="B532" s="44" t="s">
        <v>2201</v>
      </c>
      <c r="C532" s="44" t="s">
        <v>2202</v>
      </c>
      <c r="D532" s="46" t="s">
        <v>2203</v>
      </c>
      <c r="E532" s="46"/>
      <c r="F532" s="44"/>
      <c r="G532" s="44"/>
    </row>
    <row r="533" spans="1:7" ht="198">
      <c r="A533" s="44" t="s">
        <v>116</v>
      </c>
      <c r="B533" s="44" t="s">
        <v>2204</v>
      </c>
      <c r="C533" s="44" t="s">
        <v>2205</v>
      </c>
      <c r="D533" s="46" t="s">
        <v>2206</v>
      </c>
      <c r="E533" s="46"/>
      <c r="F533" s="44"/>
      <c r="G533" s="44"/>
    </row>
    <row r="534" spans="1:7" ht="132">
      <c r="A534" s="44" t="s">
        <v>116</v>
      </c>
      <c r="B534" s="44" t="s">
        <v>2207</v>
      </c>
      <c r="C534" s="44" t="s">
        <v>2208</v>
      </c>
      <c r="D534" s="46" t="s">
        <v>2209</v>
      </c>
      <c r="E534" s="46"/>
      <c r="F534" s="44"/>
      <c r="G534" s="44"/>
    </row>
    <row r="535" spans="1:7" ht="92.4">
      <c r="A535" s="44" t="s">
        <v>116</v>
      </c>
      <c r="B535" s="44" t="s">
        <v>2210</v>
      </c>
      <c r="C535" s="44" t="s">
        <v>2211</v>
      </c>
      <c r="D535" s="46" t="s">
        <v>2212</v>
      </c>
      <c r="E535" s="46"/>
      <c r="F535" s="44"/>
      <c r="G535" s="44"/>
    </row>
    <row r="536" spans="1:7" ht="92.4">
      <c r="A536" s="44" t="s">
        <v>116</v>
      </c>
      <c r="B536" s="44" t="s">
        <v>2213</v>
      </c>
      <c r="C536" s="44" t="s">
        <v>2214</v>
      </c>
      <c r="D536" s="46" t="s">
        <v>2215</v>
      </c>
      <c r="E536" s="46"/>
      <c r="F536" s="44"/>
      <c r="G536" s="44"/>
    </row>
    <row r="537" spans="1:7" ht="79.2">
      <c r="A537" s="44" t="s">
        <v>116</v>
      </c>
      <c r="B537" s="44" t="s">
        <v>2216</v>
      </c>
      <c r="C537" s="44" t="s">
        <v>2217</v>
      </c>
      <c r="D537" s="46" t="s">
        <v>2218</v>
      </c>
      <c r="E537" s="46"/>
      <c r="F537" s="44"/>
      <c r="G537" s="44"/>
    </row>
    <row r="538" spans="1:7" ht="211.2">
      <c r="A538" s="44" t="s">
        <v>116</v>
      </c>
      <c r="B538" s="44" t="s">
        <v>2219</v>
      </c>
      <c r="C538" s="44" t="s">
        <v>2220</v>
      </c>
      <c r="D538" s="46" t="s">
        <v>2221</v>
      </c>
      <c r="E538" s="46"/>
      <c r="F538" s="44"/>
      <c r="G538" s="44"/>
    </row>
    <row r="539" spans="1:7" ht="118.8">
      <c r="A539" s="44" t="s">
        <v>116</v>
      </c>
      <c r="B539" s="44" t="s">
        <v>2222</v>
      </c>
      <c r="C539" s="44" t="s">
        <v>2223</v>
      </c>
      <c r="D539" s="46" t="s">
        <v>2224</v>
      </c>
      <c r="E539" s="46"/>
      <c r="F539" s="44"/>
      <c r="G539" s="44"/>
    </row>
    <row r="540" spans="1:7" ht="105.6">
      <c r="A540" s="44" t="s">
        <v>116</v>
      </c>
      <c r="B540" s="44" t="s">
        <v>2225</v>
      </c>
      <c r="C540" s="44" t="s">
        <v>2226</v>
      </c>
      <c r="D540" s="46" t="s">
        <v>2227</v>
      </c>
      <c r="E540" s="46"/>
      <c r="F540" s="44"/>
      <c r="G540" s="44"/>
    </row>
    <row r="541" spans="1:7" ht="79.2">
      <c r="A541" s="44" t="s">
        <v>116</v>
      </c>
      <c r="B541" s="44" t="s">
        <v>2228</v>
      </c>
      <c r="C541" s="44" t="s">
        <v>2229</v>
      </c>
      <c r="D541" s="46" t="s">
        <v>2230</v>
      </c>
      <c r="E541" s="46"/>
      <c r="F541" s="44"/>
      <c r="G541" s="44"/>
    </row>
    <row r="542" spans="1:7" ht="277.2">
      <c r="A542" s="44" t="s">
        <v>116</v>
      </c>
      <c r="B542" s="44" t="s">
        <v>2231</v>
      </c>
      <c r="C542" s="44" t="s">
        <v>2232</v>
      </c>
      <c r="D542" s="46" t="s">
        <v>2233</v>
      </c>
      <c r="E542" s="46"/>
      <c r="F542" s="44"/>
      <c r="G542" s="44"/>
    </row>
    <row r="543" spans="1:7" ht="132">
      <c r="A543" s="44" t="s">
        <v>116</v>
      </c>
      <c r="B543" s="44" t="s">
        <v>2234</v>
      </c>
      <c r="C543" s="44" t="s">
        <v>2235</v>
      </c>
      <c r="D543" s="46" t="s">
        <v>2236</v>
      </c>
      <c r="E543" s="46"/>
      <c r="F543" s="44"/>
      <c r="G543" s="44"/>
    </row>
    <row r="544" spans="1:7" ht="171.6">
      <c r="A544" s="44" t="s">
        <v>116</v>
      </c>
      <c r="B544" s="44" t="s">
        <v>2237</v>
      </c>
      <c r="C544" s="44" t="s">
        <v>2238</v>
      </c>
      <c r="D544" s="46" t="s">
        <v>2239</v>
      </c>
      <c r="E544" s="46"/>
      <c r="F544" s="44"/>
      <c r="G544" s="44"/>
    </row>
    <row r="545" spans="1:7" ht="79.2">
      <c r="A545" s="44" t="s">
        <v>116</v>
      </c>
      <c r="B545" s="44" t="s">
        <v>2240</v>
      </c>
      <c r="C545" s="44" t="s">
        <v>2241</v>
      </c>
      <c r="D545" s="46" t="s">
        <v>2242</v>
      </c>
      <c r="E545" s="46"/>
      <c r="F545" s="44"/>
      <c r="G545" s="44"/>
    </row>
    <row r="546" spans="1:7" ht="26.4">
      <c r="A546" s="44" t="s">
        <v>116</v>
      </c>
      <c r="B546" s="44" t="s">
        <v>2243</v>
      </c>
      <c r="C546" s="44" t="s">
        <v>2244</v>
      </c>
      <c r="D546" s="46" t="s">
        <v>2245</v>
      </c>
      <c r="E546" s="46"/>
      <c r="F546" s="44"/>
      <c r="G546" s="44"/>
    </row>
    <row r="547" spans="1:7" ht="132">
      <c r="A547" s="44" t="s">
        <v>116</v>
      </c>
      <c r="B547" s="44" t="s">
        <v>2246</v>
      </c>
      <c r="C547" s="44" t="s">
        <v>2247</v>
      </c>
      <c r="D547" s="46" t="s">
        <v>2248</v>
      </c>
      <c r="E547" s="46"/>
      <c r="F547" s="44"/>
      <c r="G547" s="44"/>
    </row>
    <row r="548" spans="1:7" ht="171.6">
      <c r="A548" s="44" t="s">
        <v>116</v>
      </c>
      <c r="B548" s="44" t="s">
        <v>2249</v>
      </c>
      <c r="C548" s="44" t="s">
        <v>2250</v>
      </c>
      <c r="D548" s="46" t="s">
        <v>2251</v>
      </c>
      <c r="E548" s="46"/>
      <c r="F548" s="44"/>
      <c r="G548" s="44"/>
    </row>
    <row r="549" spans="1:7" ht="39.6">
      <c r="A549" s="44" t="s">
        <v>116</v>
      </c>
      <c r="B549" s="44" t="s">
        <v>2252</v>
      </c>
      <c r="C549" s="44" t="s">
        <v>2253</v>
      </c>
      <c r="D549" s="46" t="s">
        <v>2254</v>
      </c>
      <c r="E549" s="46"/>
      <c r="F549" s="44"/>
      <c r="G549" s="44"/>
    </row>
    <row r="550" spans="1:7" ht="39.6">
      <c r="A550" s="44" t="s">
        <v>116</v>
      </c>
      <c r="B550" s="44" t="s">
        <v>2255</v>
      </c>
      <c r="C550" s="44" t="s">
        <v>2256</v>
      </c>
      <c r="D550" s="46" t="s">
        <v>2257</v>
      </c>
      <c r="E550" s="46"/>
      <c r="F550" s="44"/>
      <c r="G550" s="44"/>
    </row>
    <row r="551" spans="1:7" ht="198">
      <c r="A551" s="44" t="s">
        <v>116</v>
      </c>
      <c r="B551" s="44" t="s">
        <v>2258</v>
      </c>
      <c r="C551" s="44" t="s">
        <v>2259</v>
      </c>
      <c r="D551" s="46" t="s">
        <v>2260</v>
      </c>
      <c r="E551" s="46"/>
      <c r="F551" s="44"/>
      <c r="G551" s="44"/>
    </row>
    <row r="552" spans="1:7" ht="198">
      <c r="A552" s="44" t="s">
        <v>116</v>
      </c>
      <c r="B552" s="44" t="s">
        <v>2261</v>
      </c>
      <c r="C552" s="44" t="s">
        <v>2262</v>
      </c>
      <c r="D552" s="46" t="s">
        <v>2263</v>
      </c>
      <c r="E552" s="46"/>
      <c r="F552" s="44"/>
      <c r="G552" s="44"/>
    </row>
    <row r="553" spans="1:7" ht="264">
      <c r="A553" s="44" t="s">
        <v>116</v>
      </c>
      <c r="B553" s="44" t="s">
        <v>2264</v>
      </c>
      <c r="C553" s="44" t="s">
        <v>2265</v>
      </c>
      <c r="D553" s="46" t="s">
        <v>2266</v>
      </c>
      <c r="E553" s="46"/>
      <c r="F553" s="44"/>
      <c r="G553" s="44"/>
    </row>
    <row r="554" spans="1:7" ht="52.8">
      <c r="A554" s="44" t="s">
        <v>116</v>
      </c>
      <c r="B554" s="44" t="s">
        <v>2267</v>
      </c>
      <c r="C554" s="44" t="s">
        <v>2268</v>
      </c>
      <c r="D554" s="46" t="s">
        <v>2269</v>
      </c>
      <c r="E554" s="46"/>
      <c r="F554" s="44"/>
      <c r="G554" s="44"/>
    </row>
    <row r="555" spans="1:7" ht="250.8">
      <c r="A555" s="44" t="s">
        <v>116</v>
      </c>
      <c r="B555" s="44" t="s">
        <v>2270</v>
      </c>
      <c r="C555" s="44" t="s">
        <v>2271</v>
      </c>
      <c r="D555" s="46" t="s">
        <v>2272</v>
      </c>
      <c r="E555" s="46"/>
      <c r="F555" s="44"/>
      <c r="G555" s="44"/>
    </row>
    <row r="556" spans="1:7" ht="66">
      <c r="A556" s="44" t="s">
        <v>116</v>
      </c>
      <c r="B556" s="44" t="s">
        <v>2273</v>
      </c>
      <c r="C556" s="44" t="s">
        <v>2274</v>
      </c>
      <c r="D556" s="46" t="s">
        <v>2275</v>
      </c>
      <c r="E556" s="46"/>
      <c r="F556" s="44"/>
      <c r="G556" s="44"/>
    </row>
    <row r="557" spans="1:7" ht="39.6">
      <c r="A557" s="44" t="s">
        <v>116</v>
      </c>
      <c r="B557" s="44" t="s">
        <v>2276</v>
      </c>
      <c r="C557" s="44" t="s">
        <v>2277</v>
      </c>
      <c r="D557" s="46" t="s">
        <v>2278</v>
      </c>
      <c r="E557" s="46"/>
      <c r="F557" s="44"/>
      <c r="G557" s="44"/>
    </row>
    <row r="558" spans="1:7" ht="132">
      <c r="A558" s="44" t="s">
        <v>116</v>
      </c>
      <c r="B558" s="44" t="s">
        <v>2279</v>
      </c>
      <c r="C558" s="44" t="s">
        <v>2280</v>
      </c>
      <c r="D558" s="46" t="s">
        <v>2281</v>
      </c>
      <c r="E558" s="46"/>
      <c r="F558" s="44"/>
      <c r="G558" s="44"/>
    </row>
    <row r="559" spans="1:7" ht="250.8">
      <c r="A559" s="44" t="s">
        <v>116</v>
      </c>
      <c r="B559" s="44" t="s">
        <v>2282</v>
      </c>
      <c r="C559" s="44" t="s">
        <v>2283</v>
      </c>
      <c r="D559" s="46" t="s">
        <v>2284</v>
      </c>
      <c r="E559" s="46"/>
      <c r="F559" s="44"/>
      <c r="G559" s="44"/>
    </row>
    <row r="560" spans="1:7" ht="171.6">
      <c r="A560" s="44" t="s">
        <v>116</v>
      </c>
      <c r="B560" s="44" t="s">
        <v>2285</v>
      </c>
      <c r="C560" s="44" t="s">
        <v>2286</v>
      </c>
      <c r="D560" s="46" t="s">
        <v>2287</v>
      </c>
      <c r="E560" s="46"/>
      <c r="F560" s="44"/>
      <c r="G560" s="44"/>
    </row>
    <row r="561" spans="1:7" ht="66">
      <c r="A561" s="44" t="s">
        <v>116</v>
      </c>
      <c r="B561" s="44" t="s">
        <v>2288</v>
      </c>
      <c r="C561" s="44" t="s">
        <v>2289</v>
      </c>
      <c r="D561" s="46" t="s">
        <v>2290</v>
      </c>
      <c r="E561" s="46"/>
      <c r="F561" s="44"/>
      <c r="G561" s="44"/>
    </row>
    <row r="562" spans="1:7" ht="237.6">
      <c r="A562" s="44" t="s">
        <v>116</v>
      </c>
      <c r="B562" s="44" t="s">
        <v>2291</v>
      </c>
      <c r="C562" s="44" t="s">
        <v>2292</v>
      </c>
      <c r="D562" s="46" t="s">
        <v>2293</v>
      </c>
      <c r="E562" s="46"/>
      <c r="F562" s="44"/>
      <c r="G562" s="44"/>
    </row>
    <row r="563" spans="1:7" ht="52.8">
      <c r="A563" s="44" t="s">
        <v>116</v>
      </c>
      <c r="B563" s="44" t="s">
        <v>2294</v>
      </c>
      <c r="C563" s="44" t="s">
        <v>2295</v>
      </c>
      <c r="D563" s="46" t="s">
        <v>2296</v>
      </c>
      <c r="E563" s="46"/>
      <c r="F563" s="44"/>
      <c r="G563" s="44"/>
    </row>
    <row r="564" spans="1:7" ht="92.4">
      <c r="A564" s="44" t="s">
        <v>116</v>
      </c>
      <c r="B564" s="44" t="s">
        <v>2297</v>
      </c>
      <c r="C564" s="44" t="s">
        <v>2298</v>
      </c>
      <c r="D564" s="46" t="s">
        <v>2299</v>
      </c>
      <c r="E564" s="46"/>
      <c r="F564" s="44"/>
      <c r="G564" s="44"/>
    </row>
    <row r="565" spans="1:7" ht="118.8">
      <c r="A565" s="44" t="s">
        <v>116</v>
      </c>
      <c r="B565" s="44" t="s">
        <v>2300</v>
      </c>
      <c r="C565" s="44" t="s">
        <v>2301</v>
      </c>
      <c r="D565" s="46" t="s">
        <v>2302</v>
      </c>
      <c r="E565" s="46"/>
      <c r="F565" s="44"/>
      <c r="G565" s="44"/>
    </row>
    <row r="566" spans="1:7" ht="132">
      <c r="A566" s="44" t="s">
        <v>116</v>
      </c>
      <c r="B566" s="44" t="s">
        <v>2303</v>
      </c>
      <c r="C566" s="44" t="s">
        <v>2304</v>
      </c>
      <c r="D566" s="46" t="s">
        <v>2305</v>
      </c>
      <c r="E566" s="46"/>
      <c r="F566" s="44"/>
      <c r="G566" s="44"/>
    </row>
    <row r="567" spans="1:7" ht="39.6">
      <c r="A567" s="44" t="s">
        <v>116</v>
      </c>
      <c r="B567" s="44" t="s">
        <v>2306</v>
      </c>
      <c r="C567" s="44" t="s">
        <v>2307</v>
      </c>
      <c r="D567" s="46" t="s">
        <v>2308</v>
      </c>
      <c r="E567" s="46"/>
      <c r="F567" s="44"/>
      <c r="G567" s="44"/>
    </row>
    <row r="568" spans="1:7" ht="198">
      <c r="A568" s="44" t="s">
        <v>116</v>
      </c>
      <c r="B568" s="44" t="s">
        <v>2309</v>
      </c>
      <c r="C568" s="44" t="s">
        <v>2310</v>
      </c>
      <c r="D568" s="46" t="s">
        <v>2311</v>
      </c>
      <c r="E568" s="46"/>
      <c r="F568" s="44"/>
      <c r="G568" s="44"/>
    </row>
    <row r="569" spans="1:7" ht="66">
      <c r="A569" s="44" t="s">
        <v>116</v>
      </c>
      <c r="B569" s="44" t="s">
        <v>2312</v>
      </c>
      <c r="C569" s="44" t="s">
        <v>2313</v>
      </c>
      <c r="D569" s="46" t="s">
        <v>2314</v>
      </c>
      <c r="E569" s="46"/>
      <c r="F569" s="44"/>
      <c r="G569" s="44"/>
    </row>
    <row r="570" spans="1:7" ht="290.39999999999998">
      <c r="A570" s="44" t="s">
        <v>116</v>
      </c>
      <c r="B570" s="44" t="s">
        <v>2315</v>
      </c>
      <c r="C570" s="44" t="s">
        <v>2316</v>
      </c>
      <c r="D570" s="46" t="s">
        <v>2317</v>
      </c>
      <c r="E570" s="46"/>
      <c r="F570" s="44"/>
      <c r="G570" s="44"/>
    </row>
    <row r="571" spans="1:7" ht="105.6">
      <c r="A571" s="44" t="s">
        <v>116</v>
      </c>
      <c r="B571" s="44" t="s">
        <v>2318</v>
      </c>
      <c r="C571" s="44" t="s">
        <v>2319</v>
      </c>
      <c r="D571" s="46" t="s">
        <v>2320</v>
      </c>
      <c r="E571" s="46"/>
      <c r="F571" s="44"/>
      <c r="G571" s="44"/>
    </row>
    <row r="572" spans="1:7" ht="39.6">
      <c r="A572" s="44" t="s">
        <v>116</v>
      </c>
      <c r="B572" s="44" t="s">
        <v>2321</v>
      </c>
      <c r="C572" s="44" t="s">
        <v>2322</v>
      </c>
      <c r="D572" s="46" t="s">
        <v>2323</v>
      </c>
      <c r="E572" s="46"/>
      <c r="F572" s="44"/>
      <c r="G572" s="44"/>
    </row>
    <row r="573" spans="1:7" ht="184.8">
      <c r="A573" s="44" t="s">
        <v>116</v>
      </c>
      <c r="B573" s="44" t="s">
        <v>2324</v>
      </c>
      <c r="C573" s="44" t="s">
        <v>2325</v>
      </c>
      <c r="D573" s="46" t="s">
        <v>2326</v>
      </c>
      <c r="E573" s="46"/>
      <c r="F573" s="44"/>
      <c r="G573" s="44"/>
    </row>
    <row r="574" spans="1:7" ht="39.6">
      <c r="A574" s="44" t="s">
        <v>116</v>
      </c>
      <c r="B574" s="44" t="s">
        <v>2327</v>
      </c>
      <c r="C574" s="44" t="s">
        <v>2328</v>
      </c>
      <c r="D574" s="46" t="s">
        <v>2329</v>
      </c>
      <c r="E574" s="46"/>
      <c r="F574" s="44"/>
      <c r="G574" s="44"/>
    </row>
    <row r="575" spans="1:7" ht="118.8">
      <c r="A575" s="44" t="s">
        <v>116</v>
      </c>
      <c r="B575" s="44" t="s">
        <v>2330</v>
      </c>
      <c r="C575" s="44" t="s">
        <v>2331</v>
      </c>
      <c r="D575" s="46" t="s">
        <v>2332</v>
      </c>
      <c r="E575" s="46"/>
      <c r="F575" s="44"/>
      <c r="G575" s="44"/>
    </row>
    <row r="576" spans="1:7" ht="105.6">
      <c r="A576" s="44" t="s">
        <v>116</v>
      </c>
      <c r="B576" s="44" t="s">
        <v>2333</v>
      </c>
      <c r="C576" s="44" t="s">
        <v>2334</v>
      </c>
      <c r="D576" s="46" t="s">
        <v>2335</v>
      </c>
      <c r="E576" s="46"/>
      <c r="F576" s="44"/>
      <c r="G576" s="44"/>
    </row>
    <row r="577" spans="1:7" ht="26.4">
      <c r="A577" s="44" t="s">
        <v>116</v>
      </c>
      <c r="B577" s="44" t="s">
        <v>2336</v>
      </c>
      <c r="C577" s="44" t="s">
        <v>2337</v>
      </c>
      <c r="D577" s="46" t="s">
        <v>2338</v>
      </c>
      <c r="E577" s="46"/>
      <c r="F577" s="44"/>
      <c r="G577" s="44"/>
    </row>
    <row r="578" spans="1:7" ht="52.8">
      <c r="A578" s="44" t="s">
        <v>116</v>
      </c>
      <c r="B578" s="44" t="s">
        <v>2339</v>
      </c>
      <c r="C578" s="44" t="s">
        <v>2340</v>
      </c>
      <c r="D578" s="46" t="s">
        <v>2341</v>
      </c>
      <c r="E578" s="46"/>
      <c r="F578" s="44"/>
      <c r="G578" s="44"/>
    </row>
    <row r="579" spans="1:7" ht="132">
      <c r="A579" s="44" t="s">
        <v>116</v>
      </c>
      <c r="B579" s="44" t="s">
        <v>2342</v>
      </c>
      <c r="C579" s="44" t="s">
        <v>2343</v>
      </c>
      <c r="D579" s="46" t="s">
        <v>2344</v>
      </c>
      <c r="E579" s="46"/>
      <c r="F579" s="44"/>
      <c r="G579" s="44"/>
    </row>
    <row r="580" spans="1:7" ht="171.6">
      <c r="A580" s="44" t="s">
        <v>116</v>
      </c>
      <c r="B580" s="44" t="s">
        <v>2345</v>
      </c>
      <c r="C580" s="44" t="s">
        <v>2346</v>
      </c>
      <c r="D580" s="46" t="s">
        <v>2347</v>
      </c>
      <c r="E580" s="46"/>
      <c r="F580" s="44"/>
      <c r="G580" s="44"/>
    </row>
    <row r="581" spans="1:7" ht="145.19999999999999">
      <c r="A581" s="44" t="s">
        <v>116</v>
      </c>
      <c r="B581" s="44" t="s">
        <v>2348</v>
      </c>
      <c r="C581" s="44" t="s">
        <v>2349</v>
      </c>
      <c r="D581" s="46" t="s">
        <v>2350</v>
      </c>
      <c r="E581" s="46"/>
      <c r="F581" s="44"/>
      <c r="G581" s="44"/>
    </row>
    <row r="582" spans="1:7" ht="224.4">
      <c r="A582" s="44" t="s">
        <v>116</v>
      </c>
      <c r="B582" s="44" t="s">
        <v>2351</v>
      </c>
      <c r="C582" s="44" t="s">
        <v>2352</v>
      </c>
      <c r="D582" s="46" t="s">
        <v>2353</v>
      </c>
      <c r="E582" s="46"/>
      <c r="F582" s="44"/>
      <c r="G582" s="44"/>
    </row>
    <row r="583" spans="1:7" ht="224.4">
      <c r="A583" s="44" t="s">
        <v>116</v>
      </c>
      <c r="B583" s="44" t="s">
        <v>2354</v>
      </c>
      <c r="C583" s="44" t="s">
        <v>2355</v>
      </c>
      <c r="D583" s="46" t="s">
        <v>2356</v>
      </c>
      <c r="E583" s="46"/>
      <c r="F583" s="44"/>
      <c r="G583" s="44"/>
    </row>
    <row r="584" spans="1:7" ht="39.6">
      <c r="A584" s="44" t="s">
        <v>116</v>
      </c>
      <c r="B584" s="44" t="s">
        <v>2357</v>
      </c>
      <c r="C584" s="44" t="s">
        <v>2358</v>
      </c>
      <c r="D584" s="46" t="s">
        <v>2359</v>
      </c>
      <c r="E584" s="46"/>
      <c r="F584" s="44"/>
      <c r="G584" s="44"/>
    </row>
    <row r="585" spans="1:7" ht="118.8">
      <c r="A585" s="44" t="s">
        <v>116</v>
      </c>
      <c r="B585" s="44" t="s">
        <v>2360</v>
      </c>
      <c r="C585" s="44" t="s">
        <v>2361</v>
      </c>
      <c r="D585" s="46" t="s">
        <v>2362</v>
      </c>
      <c r="E585" s="46"/>
      <c r="F585" s="44"/>
      <c r="G585" s="44"/>
    </row>
    <row r="586" spans="1:7" ht="198">
      <c r="A586" s="44" t="s">
        <v>116</v>
      </c>
      <c r="B586" s="44" t="s">
        <v>2363</v>
      </c>
      <c r="C586" s="44" t="s">
        <v>2364</v>
      </c>
      <c r="D586" s="46" t="s">
        <v>2365</v>
      </c>
      <c r="E586" s="46"/>
      <c r="F586" s="44"/>
      <c r="G586" s="44"/>
    </row>
    <row r="587" spans="1:7" ht="52.8">
      <c r="A587" s="44" t="s">
        <v>116</v>
      </c>
      <c r="B587" s="44" t="s">
        <v>2366</v>
      </c>
      <c r="C587" s="44" t="s">
        <v>2367</v>
      </c>
      <c r="D587" s="46" t="s">
        <v>2368</v>
      </c>
      <c r="E587" s="46"/>
      <c r="F587" s="44"/>
      <c r="G587" s="44"/>
    </row>
    <row r="588" spans="1:7" ht="158.4">
      <c r="A588" s="44" t="s">
        <v>116</v>
      </c>
      <c r="B588" s="44" t="s">
        <v>2369</v>
      </c>
      <c r="C588" s="44" t="s">
        <v>2370</v>
      </c>
      <c r="D588" s="46" t="s">
        <v>2371</v>
      </c>
      <c r="E588" s="46"/>
      <c r="F588" s="44"/>
      <c r="G588" s="44"/>
    </row>
    <row r="589" spans="1:7" ht="145.19999999999999">
      <c r="A589" s="44" t="s">
        <v>116</v>
      </c>
      <c r="B589" s="44" t="s">
        <v>2372</v>
      </c>
      <c r="C589" s="44" t="s">
        <v>2373</v>
      </c>
      <c r="D589" s="46" t="s">
        <v>2374</v>
      </c>
      <c r="E589" s="46"/>
      <c r="F589" s="44"/>
      <c r="G589" s="44"/>
    </row>
    <row r="590" spans="1:7" ht="79.2">
      <c r="A590" s="44" t="s">
        <v>116</v>
      </c>
      <c r="B590" s="44" t="s">
        <v>2375</v>
      </c>
      <c r="C590" s="44" t="s">
        <v>2376</v>
      </c>
      <c r="D590" s="46" t="s">
        <v>2377</v>
      </c>
      <c r="E590" s="46"/>
      <c r="F590" s="44"/>
      <c r="G590" s="44"/>
    </row>
    <row r="591" spans="1:7" ht="171.6">
      <c r="A591" s="44" t="s">
        <v>116</v>
      </c>
      <c r="B591" s="44" t="s">
        <v>2378</v>
      </c>
      <c r="C591" s="44" t="s">
        <v>2379</v>
      </c>
      <c r="D591" s="46" t="s">
        <v>2380</v>
      </c>
      <c r="E591" s="46"/>
      <c r="F591" s="44"/>
      <c r="G591" s="44"/>
    </row>
    <row r="592" spans="1:7" ht="237.6">
      <c r="A592" s="44" t="s">
        <v>116</v>
      </c>
      <c r="B592" s="44" t="s">
        <v>2381</v>
      </c>
      <c r="C592" s="44" t="s">
        <v>2382</v>
      </c>
      <c r="D592" s="46" t="s">
        <v>2383</v>
      </c>
      <c r="E592" s="46"/>
      <c r="F592" s="44"/>
      <c r="G592" s="44"/>
    </row>
    <row r="593" spans="1:7" ht="52.8">
      <c r="A593" s="44" t="s">
        <v>116</v>
      </c>
      <c r="B593" s="44" t="s">
        <v>2384</v>
      </c>
      <c r="C593" s="44" t="s">
        <v>2385</v>
      </c>
      <c r="D593" s="46" t="s">
        <v>2386</v>
      </c>
      <c r="E593" s="46"/>
      <c r="F593" s="44"/>
      <c r="G593" s="44"/>
    </row>
    <row r="594" spans="1:7" ht="158.4">
      <c r="A594" s="44" t="s">
        <v>116</v>
      </c>
      <c r="B594" s="44" t="s">
        <v>2387</v>
      </c>
      <c r="C594" s="44" t="s">
        <v>2388</v>
      </c>
      <c r="D594" s="46" t="s">
        <v>2389</v>
      </c>
      <c r="E594" s="46"/>
      <c r="F594" s="44"/>
      <c r="G594" s="44"/>
    </row>
    <row r="595" spans="1:7" ht="118.8">
      <c r="A595" s="44" t="s">
        <v>116</v>
      </c>
      <c r="B595" s="44" t="s">
        <v>2390</v>
      </c>
      <c r="C595" s="44" t="s">
        <v>2391</v>
      </c>
      <c r="D595" s="46" t="s">
        <v>2392</v>
      </c>
      <c r="E595" s="46"/>
      <c r="F595" s="44"/>
      <c r="G595" s="44"/>
    </row>
    <row r="596" spans="1:7" ht="132">
      <c r="A596" s="44" t="s">
        <v>116</v>
      </c>
      <c r="B596" s="44" t="s">
        <v>2393</v>
      </c>
      <c r="C596" s="44" t="s">
        <v>2394</v>
      </c>
      <c r="D596" s="46" t="s">
        <v>2395</v>
      </c>
      <c r="E596" s="46"/>
      <c r="F596" s="44"/>
      <c r="G596" s="44"/>
    </row>
    <row r="597" spans="1:7" ht="66">
      <c r="A597" s="44" t="s">
        <v>116</v>
      </c>
      <c r="B597" s="44" t="s">
        <v>2396</v>
      </c>
      <c r="C597" s="44" t="s">
        <v>2397</v>
      </c>
      <c r="D597" s="46" t="s">
        <v>2398</v>
      </c>
      <c r="E597" s="46"/>
      <c r="F597" s="44"/>
      <c r="G597" s="44"/>
    </row>
    <row r="598" spans="1:7" ht="66">
      <c r="A598" s="44" t="s">
        <v>116</v>
      </c>
      <c r="B598" s="44" t="s">
        <v>2399</v>
      </c>
      <c r="C598" s="44" t="s">
        <v>2400</v>
      </c>
      <c r="D598" s="46" t="s">
        <v>2401</v>
      </c>
      <c r="E598" s="46"/>
      <c r="F598" s="44"/>
      <c r="G598" s="44"/>
    </row>
    <row r="599" spans="1:7" ht="66">
      <c r="A599" s="44" t="s">
        <v>116</v>
      </c>
      <c r="B599" s="44" t="s">
        <v>2402</v>
      </c>
      <c r="C599" s="44" t="s">
        <v>2403</v>
      </c>
      <c r="D599" s="46" t="s">
        <v>2404</v>
      </c>
      <c r="E599" s="46"/>
      <c r="F599" s="44"/>
      <c r="G599" s="44"/>
    </row>
    <row r="600" spans="1:7" ht="145.19999999999999">
      <c r="A600" s="44" t="s">
        <v>116</v>
      </c>
      <c r="B600" s="44" t="s">
        <v>2405</v>
      </c>
      <c r="C600" s="44" t="s">
        <v>2406</v>
      </c>
      <c r="D600" s="46" t="s">
        <v>2407</v>
      </c>
      <c r="E600" s="46"/>
      <c r="F600" s="44"/>
      <c r="G600" s="44"/>
    </row>
    <row r="601" spans="1:7" ht="132">
      <c r="A601" s="44" t="s">
        <v>116</v>
      </c>
      <c r="B601" s="44" t="s">
        <v>2408</v>
      </c>
      <c r="C601" s="44" t="s">
        <v>2409</v>
      </c>
      <c r="D601" s="46" t="s">
        <v>2410</v>
      </c>
      <c r="E601" s="46"/>
      <c r="F601" s="44"/>
      <c r="G601" s="44"/>
    </row>
    <row r="602" spans="1:7" ht="52.8">
      <c r="A602" s="44" t="s">
        <v>116</v>
      </c>
      <c r="B602" s="44" t="s">
        <v>2411</v>
      </c>
      <c r="C602" s="44" t="s">
        <v>2412</v>
      </c>
      <c r="D602" s="46" t="s">
        <v>2413</v>
      </c>
      <c r="E602" s="46"/>
      <c r="F602" s="44"/>
      <c r="G602" s="44"/>
    </row>
    <row r="603" spans="1:7" ht="79.2">
      <c r="A603" s="44" t="s">
        <v>116</v>
      </c>
      <c r="B603" s="57" t="s">
        <v>2414</v>
      </c>
      <c r="C603" s="44" t="s">
        <v>1933</v>
      </c>
      <c r="D603" s="46" t="s">
        <v>1934</v>
      </c>
      <c r="E603" s="46"/>
      <c r="F603" s="44"/>
      <c r="G603" s="44"/>
    </row>
    <row r="604" spans="1:7" ht="118.8">
      <c r="A604" s="44" t="s">
        <v>116</v>
      </c>
      <c r="B604" s="44" t="s">
        <v>2415</v>
      </c>
      <c r="C604" s="44" t="s">
        <v>2416</v>
      </c>
      <c r="D604" s="46" t="s">
        <v>2417</v>
      </c>
      <c r="E604" s="46"/>
      <c r="F604" s="44"/>
      <c r="G604" s="44"/>
    </row>
    <row r="605" spans="1:7" ht="118.8">
      <c r="A605" s="44" t="s">
        <v>116</v>
      </c>
      <c r="B605" s="44" t="s">
        <v>2418</v>
      </c>
      <c r="C605" s="44" t="s">
        <v>2419</v>
      </c>
      <c r="D605" s="46" t="s">
        <v>2420</v>
      </c>
      <c r="E605" s="46"/>
      <c r="F605" s="44"/>
      <c r="G605" s="44"/>
    </row>
    <row r="606" spans="1:7" ht="145.19999999999999">
      <c r="A606" s="44" t="s">
        <v>116</v>
      </c>
      <c r="B606" s="44" t="s">
        <v>2421</v>
      </c>
      <c r="C606" s="44" t="s">
        <v>2422</v>
      </c>
      <c r="D606" s="46" t="s">
        <v>2423</v>
      </c>
      <c r="E606" s="46"/>
      <c r="F606" s="44"/>
      <c r="G606" s="44"/>
    </row>
    <row r="607" spans="1:7" ht="92.4">
      <c r="A607" s="44" t="s">
        <v>116</v>
      </c>
      <c r="B607" s="44" t="s">
        <v>2424</v>
      </c>
      <c r="C607" s="44" t="s">
        <v>2425</v>
      </c>
      <c r="D607" s="46" t="s">
        <v>2426</v>
      </c>
      <c r="E607" s="46"/>
      <c r="F607" s="44"/>
      <c r="G607" s="44"/>
    </row>
    <row r="608" spans="1:7" ht="198">
      <c r="A608" s="44" t="s">
        <v>116</v>
      </c>
      <c r="B608" s="44" t="s">
        <v>2427</v>
      </c>
      <c r="C608" s="44" t="s">
        <v>2428</v>
      </c>
      <c r="D608" s="46" t="s">
        <v>2429</v>
      </c>
      <c r="E608" s="46"/>
      <c r="F608" s="44"/>
      <c r="G608" s="44"/>
    </row>
    <row r="609" spans="1:7" ht="316.8">
      <c r="A609" s="44" t="s">
        <v>116</v>
      </c>
      <c r="B609" s="44" t="s">
        <v>2430</v>
      </c>
      <c r="C609" s="44" t="s">
        <v>2431</v>
      </c>
      <c r="D609" s="46" t="s">
        <v>2432</v>
      </c>
      <c r="E609" s="46"/>
      <c r="F609" s="44"/>
      <c r="G609" s="44"/>
    </row>
    <row r="610" spans="1:7" ht="171.6">
      <c r="A610" s="44" t="s">
        <v>116</v>
      </c>
      <c r="B610" s="44" t="s">
        <v>2433</v>
      </c>
      <c r="C610" s="44" t="s">
        <v>2434</v>
      </c>
      <c r="D610" s="46" t="s">
        <v>2435</v>
      </c>
      <c r="E610" s="46"/>
      <c r="F610" s="44"/>
      <c r="G610" s="44"/>
    </row>
    <row r="611" spans="1:7" ht="158.4">
      <c r="A611" s="44" t="s">
        <v>116</v>
      </c>
      <c r="B611" s="44" t="s">
        <v>2436</v>
      </c>
      <c r="C611" s="44" t="s">
        <v>2437</v>
      </c>
      <c r="D611" s="46" t="s">
        <v>2438</v>
      </c>
      <c r="E611" s="46"/>
      <c r="F611" s="44"/>
      <c r="G611" s="44"/>
    </row>
    <row r="612" spans="1:7" ht="66">
      <c r="A612" s="44" t="s">
        <v>116</v>
      </c>
      <c r="B612" s="44" t="s">
        <v>2439</v>
      </c>
      <c r="C612" s="44" t="s">
        <v>2440</v>
      </c>
      <c r="D612" s="46" t="s">
        <v>2441</v>
      </c>
      <c r="E612" s="46"/>
      <c r="F612" s="44"/>
      <c r="G612" s="44"/>
    </row>
    <row r="613" spans="1:7" ht="66">
      <c r="A613" s="44" t="s">
        <v>116</v>
      </c>
      <c r="B613" s="44" t="s">
        <v>2442</v>
      </c>
      <c r="C613" s="44" t="s">
        <v>2443</v>
      </c>
      <c r="D613" s="46" t="s">
        <v>2444</v>
      </c>
      <c r="E613" s="46"/>
      <c r="F613" s="44"/>
      <c r="G613" s="44"/>
    </row>
    <row r="614" spans="1:7" ht="105.6">
      <c r="A614" s="44" t="s">
        <v>116</v>
      </c>
      <c r="B614" s="44" t="s">
        <v>2445</v>
      </c>
      <c r="C614" s="44" t="s">
        <v>2446</v>
      </c>
      <c r="D614" s="46" t="s">
        <v>2447</v>
      </c>
      <c r="E614" s="46"/>
      <c r="F614" s="44"/>
      <c r="G614" s="44"/>
    </row>
    <row r="615" spans="1:7" ht="132">
      <c r="A615" s="44" t="s">
        <v>116</v>
      </c>
      <c r="B615" s="44" t="s">
        <v>2448</v>
      </c>
      <c r="C615" s="44" t="s">
        <v>2449</v>
      </c>
      <c r="D615" s="46" t="s">
        <v>2450</v>
      </c>
      <c r="E615" s="46"/>
      <c r="F615" s="44"/>
      <c r="G615" s="44"/>
    </row>
    <row r="616" spans="1:7" ht="92.4">
      <c r="A616" s="44" t="s">
        <v>116</v>
      </c>
      <c r="B616" s="44" t="s">
        <v>2451</v>
      </c>
      <c r="C616" s="44" t="s">
        <v>2452</v>
      </c>
      <c r="D616" s="46" t="s">
        <v>2453</v>
      </c>
      <c r="E616" s="46"/>
      <c r="F616" s="44"/>
      <c r="G616" s="44"/>
    </row>
    <row r="617" spans="1:7" ht="105.6">
      <c r="A617" s="44" t="s">
        <v>116</v>
      </c>
      <c r="B617" s="44" t="s">
        <v>2454</v>
      </c>
      <c r="C617" s="44" t="s">
        <v>2455</v>
      </c>
      <c r="D617" s="46" t="s">
        <v>2456</v>
      </c>
      <c r="E617" s="46"/>
      <c r="F617" s="44"/>
      <c r="G617" s="44"/>
    </row>
    <row r="618" spans="1:7" ht="343.2">
      <c r="A618" s="44" t="s">
        <v>116</v>
      </c>
      <c r="B618" s="44" t="s">
        <v>2457</v>
      </c>
      <c r="C618" s="44" t="s">
        <v>2458</v>
      </c>
      <c r="D618" s="46" t="s">
        <v>2459</v>
      </c>
      <c r="E618" s="46"/>
      <c r="F618" s="44"/>
      <c r="G618" s="44"/>
    </row>
    <row r="619" spans="1:7" ht="132">
      <c r="A619" s="44" t="s">
        <v>116</v>
      </c>
      <c r="B619" s="44" t="s">
        <v>2460</v>
      </c>
      <c r="C619" s="44" t="s">
        <v>2461</v>
      </c>
      <c r="D619" s="46" t="s">
        <v>2462</v>
      </c>
      <c r="E619" s="46"/>
      <c r="F619" s="44"/>
      <c r="G619" s="44"/>
    </row>
    <row r="620" spans="1:7" ht="79.2">
      <c r="A620" s="44" t="s">
        <v>116</v>
      </c>
      <c r="B620" s="44" t="s">
        <v>2463</v>
      </c>
      <c r="C620" s="44" t="s">
        <v>2464</v>
      </c>
      <c r="D620" s="46" t="s">
        <v>2465</v>
      </c>
      <c r="E620" s="46"/>
      <c r="F620" s="44"/>
      <c r="G620" s="44"/>
    </row>
    <row r="621" spans="1:7" ht="39.6">
      <c r="A621" s="44" t="s">
        <v>116</v>
      </c>
      <c r="B621" s="44" t="s">
        <v>2466</v>
      </c>
      <c r="C621" s="44" t="s">
        <v>2467</v>
      </c>
      <c r="D621" s="46" t="s">
        <v>2468</v>
      </c>
      <c r="E621" s="46"/>
      <c r="F621" s="44"/>
      <c r="G621" s="44"/>
    </row>
    <row r="622" spans="1:7" ht="409.6">
      <c r="A622" s="44" t="s">
        <v>116</v>
      </c>
      <c r="B622" s="44" t="s">
        <v>2469</v>
      </c>
      <c r="C622" s="44" t="s">
        <v>2470</v>
      </c>
      <c r="D622" s="46" t="s">
        <v>2471</v>
      </c>
      <c r="E622" s="46"/>
      <c r="F622" s="44"/>
      <c r="G622" s="44"/>
    </row>
    <row r="623" spans="1:7" ht="184.8">
      <c r="A623" s="44" t="s">
        <v>116</v>
      </c>
      <c r="B623" s="44" t="s">
        <v>2472</v>
      </c>
      <c r="C623" s="44" t="s">
        <v>2473</v>
      </c>
      <c r="D623" s="46" t="s">
        <v>2474</v>
      </c>
      <c r="E623" s="46"/>
      <c r="F623" s="44"/>
      <c r="G623" s="44"/>
    </row>
    <row r="624" spans="1:7" ht="184.8">
      <c r="A624" s="44" t="s">
        <v>116</v>
      </c>
      <c r="B624" s="44" t="s">
        <v>2475</v>
      </c>
      <c r="C624" s="44" t="s">
        <v>2476</v>
      </c>
      <c r="D624" s="46" t="s">
        <v>2477</v>
      </c>
      <c r="E624" s="46"/>
      <c r="F624" s="44"/>
      <c r="G624" s="44"/>
    </row>
    <row r="625" spans="1:7" ht="105.6">
      <c r="A625" s="44" t="s">
        <v>116</v>
      </c>
      <c r="B625" s="44" t="s">
        <v>2478</v>
      </c>
      <c r="C625" s="44" t="s">
        <v>2479</v>
      </c>
      <c r="D625" s="46" t="s">
        <v>2480</v>
      </c>
      <c r="E625" s="46"/>
      <c r="F625" s="44"/>
      <c r="G625" s="44"/>
    </row>
    <row r="626" spans="1:7" ht="171.6">
      <c r="A626" s="44" t="s">
        <v>116</v>
      </c>
      <c r="B626" s="44" t="s">
        <v>2481</v>
      </c>
      <c r="C626" s="44" t="s">
        <v>2482</v>
      </c>
      <c r="D626" s="46" t="s">
        <v>2483</v>
      </c>
      <c r="E626" s="46"/>
      <c r="F626" s="44"/>
      <c r="G626" s="44"/>
    </row>
    <row r="627" spans="1:7" ht="132">
      <c r="A627" s="44" t="s">
        <v>116</v>
      </c>
      <c r="B627" s="44" t="s">
        <v>2484</v>
      </c>
      <c r="C627" s="44" t="s">
        <v>2485</v>
      </c>
      <c r="D627" s="46" t="s">
        <v>2486</v>
      </c>
      <c r="E627" s="46"/>
      <c r="F627" s="44"/>
      <c r="G627" s="44"/>
    </row>
    <row r="628" spans="1:7" ht="132">
      <c r="A628" s="44" t="s">
        <v>116</v>
      </c>
      <c r="B628" s="44" t="s">
        <v>2487</v>
      </c>
      <c r="C628" s="44" t="s">
        <v>2488</v>
      </c>
      <c r="D628" s="46" t="s">
        <v>2489</v>
      </c>
      <c r="E628" s="46"/>
      <c r="F628" s="44"/>
      <c r="G628" s="44"/>
    </row>
    <row r="629" spans="1:7" ht="105.6">
      <c r="A629" s="44" t="s">
        <v>116</v>
      </c>
      <c r="B629" s="44" t="s">
        <v>2490</v>
      </c>
      <c r="C629" s="44" t="s">
        <v>2491</v>
      </c>
      <c r="D629" s="46" t="s">
        <v>2492</v>
      </c>
      <c r="E629" s="46"/>
      <c r="F629" s="44"/>
      <c r="G629" s="44"/>
    </row>
    <row r="630" spans="1:7" ht="316.8">
      <c r="A630" s="44" t="s">
        <v>116</v>
      </c>
      <c r="B630" s="44" t="s">
        <v>2493</v>
      </c>
      <c r="C630" s="44" t="s">
        <v>2494</v>
      </c>
      <c r="D630" s="46" t="s">
        <v>2495</v>
      </c>
      <c r="E630" s="46"/>
      <c r="F630" s="44"/>
      <c r="G630" s="44"/>
    </row>
    <row r="631" spans="1:7" ht="66">
      <c r="A631" s="44" t="s">
        <v>116</v>
      </c>
      <c r="B631" s="44" t="s">
        <v>2496</v>
      </c>
      <c r="C631" s="44" t="s">
        <v>2497</v>
      </c>
      <c r="D631" s="46" t="s">
        <v>2498</v>
      </c>
      <c r="E631" s="46"/>
      <c r="F631" s="44"/>
      <c r="G631" s="44"/>
    </row>
    <row r="632" spans="1:7" ht="145.19999999999999">
      <c r="A632" s="44" t="s">
        <v>116</v>
      </c>
      <c r="B632" s="44" t="s">
        <v>2499</v>
      </c>
      <c r="C632" s="44" t="s">
        <v>2500</v>
      </c>
      <c r="D632" s="46" t="s">
        <v>2501</v>
      </c>
      <c r="E632" s="46"/>
      <c r="F632" s="44"/>
      <c r="G632" s="44"/>
    </row>
    <row r="633" spans="1:7" ht="66">
      <c r="A633" s="44" t="s">
        <v>116</v>
      </c>
      <c r="B633" s="44" t="s">
        <v>2502</v>
      </c>
      <c r="C633" s="44" t="s">
        <v>2503</v>
      </c>
      <c r="D633" s="46" t="s">
        <v>2504</v>
      </c>
      <c r="E633" s="46"/>
      <c r="F633" s="44"/>
      <c r="G633" s="44"/>
    </row>
    <row r="634" spans="1:7" ht="79.2">
      <c r="A634" s="44" t="s">
        <v>116</v>
      </c>
      <c r="B634" s="44" t="s">
        <v>2505</v>
      </c>
      <c r="C634" s="44" t="s">
        <v>2506</v>
      </c>
      <c r="D634" s="46" t="s">
        <v>2507</v>
      </c>
      <c r="E634" s="46"/>
      <c r="F634" s="44"/>
      <c r="G634" s="44"/>
    </row>
    <row r="635" spans="1:7" ht="132">
      <c r="A635" s="44" t="s">
        <v>116</v>
      </c>
      <c r="B635" s="44" t="s">
        <v>2508</v>
      </c>
      <c r="C635" s="44" t="s">
        <v>2509</v>
      </c>
      <c r="D635" s="46" t="s">
        <v>2510</v>
      </c>
      <c r="E635" s="46"/>
      <c r="F635" s="44"/>
      <c r="G635" s="44"/>
    </row>
    <row r="636" spans="1:7" ht="79.2">
      <c r="A636" s="44" t="s">
        <v>116</v>
      </c>
      <c r="B636" s="44" t="s">
        <v>2511</v>
      </c>
      <c r="C636" s="44" t="s">
        <v>2512</v>
      </c>
      <c r="D636" s="46" t="s">
        <v>2513</v>
      </c>
      <c r="E636" s="46"/>
      <c r="F636" s="44"/>
      <c r="G636" s="44"/>
    </row>
    <row r="637" spans="1:7" ht="237.6">
      <c r="A637" s="44" t="s">
        <v>116</v>
      </c>
      <c r="B637" s="44" t="s">
        <v>2514</v>
      </c>
      <c r="C637" s="44" t="s">
        <v>2515</v>
      </c>
      <c r="D637" s="46" t="s">
        <v>2516</v>
      </c>
      <c r="E637" s="46"/>
      <c r="F637" s="44"/>
      <c r="G637" s="44"/>
    </row>
    <row r="638" spans="1:7" ht="145.19999999999999">
      <c r="A638" s="44" t="s">
        <v>116</v>
      </c>
      <c r="B638" s="44" t="s">
        <v>2517</v>
      </c>
      <c r="C638" s="44" t="s">
        <v>2518</v>
      </c>
      <c r="D638" s="46" t="s">
        <v>2519</v>
      </c>
      <c r="E638" s="46"/>
      <c r="F638" s="44"/>
      <c r="G638" s="44"/>
    </row>
    <row r="639" spans="1:7" ht="132">
      <c r="A639" s="44" t="s">
        <v>116</v>
      </c>
      <c r="B639" s="44" t="s">
        <v>2520</v>
      </c>
      <c r="C639" s="44" t="s">
        <v>2521</v>
      </c>
      <c r="D639" s="46" t="s">
        <v>2522</v>
      </c>
      <c r="E639" s="46"/>
      <c r="F639" s="44"/>
      <c r="G639" s="44"/>
    </row>
    <row r="640" spans="1:7" ht="13.2">
      <c r="A640" s="56" t="s">
        <v>2523</v>
      </c>
      <c r="B640" s="41"/>
      <c r="C640" s="41"/>
      <c r="D640" s="42"/>
      <c r="E640" s="42"/>
      <c r="F640" s="41"/>
      <c r="G640" s="41"/>
    </row>
    <row r="641" spans="1:7" ht="250.8">
      <c r="A641" s="44" t="s">
        <v>2523</v>
      </c>
      <c r="B641" s="44" t="s">
        <v>2524</v>
      </c>
      <c r="C641" s="44" t="s">
        <v>2525</v>
      </c>
      <c r="D641" s="46" t="s">
        <v>2526</v>
      </c>
      <c r="E641" s="46"/>
      <c r="F641" s="44"/>
      <c r="G641" s="44"/>
    </row>
    <row r="642" spans="1:7" ht="303.60000000000002">
      <c r="A642" s="44" t="s">
        <v>2523</v>
      </c>
      <c r="B642" s="44" t="s">
        <v>2527</v>
      </c>
      <c r="C642" s="44" t="s">
        <v>2528</v>
      </c>
      <c r="D642" s="46" t="s">
        <v>2529</v>
      </c>
      <c r="E642" s="46"/>
      <c r="F642" s="44"/>
      <c r="G642" s="44"/>
    </row>
    <row r="643" spans="1:7" ht="158.4">
      <c r="A643" s="44" t="s">
        <v>2523</v>
      </c>
      <c r="B643" s="44" t="s">
        <v>2530</v>
      </c>
      <c r="C643" s="44" t="s">
        <v>2531</v>
      </c>
      <c r="D643" s="46" t="s">
        <v>2532</v>
      </c>
      <c r="E643" s="46"/>
      <c r="F643" s="44"/>
      <c r="G643" s="44"/>
    </row>
    <row r="644" spans="1:7" ht="250.8">
      <c r="A644" s="44" t="s">
        <v>2523</v>
      </c>
      <c r="B644" s="44" t="s">
        <v>2533</v>
      </c>
      <c r="C644" s="44" t="s">
        <v>2534</v>
      </c>
      <c r="D644" s="46" t="s">
        <v>2535</v>
      </c>
      <c r="E644" s="46"/>
      <c r="F644" s="44"/>
      <c r="G644" s="44"/>
    </row>
    <row r="645" spans="1:7" ht="79.2">
      <c r="A645" s="44" t="s">
        <v>2523</v>
      </c>
      <c r="B645" s="44" t="s">
        <v>2536</v>
      </c>
      <c r="C645" s="44" t="s">
        <v>2537</v>
      </c>
      <c r="D645" s="46" t="s">
        <v>2538</v>
      </c>
      <c r="E645" s="46"/>
      <c r="F645" s="44"/>
      <c r="G645" s="44"/>
    </row>
    <row r="646" spans="1:7" ht="158.4">
      <c r="A646" s="44" t="s">
        <v>2523</v>
      </c>
      <c r="B646" s="44" t="s">
        <v>2539</v>
      </c>
      <c r="C646" s="44" t="s">
        <v>2540</v>
      </c>
      <c r="D646" s="46" t="s">
        <v>2541</v>
      </c>
      <c r="E646" s="46"/>
      <c r="F646" s="44"/>
      <c r="G646" s="44"/>
    </row>
    <row r="647" spans="1:7" ht="145.19999999999999">
      <c r="A647" s="44" t="s">
        <v>2523</v>
      </c>
      <c r="B647" s="44" t="s">
        <v>2542</v>
      </c>
      <c r="C647" s="44" t="s">
        <v>2543</v>
      </c>
      <c r="D647" s="46" t="s">
        <v>2544</v>
      </c>
      <c r="E647" s="46"/>
      <c r="F647" s="44"/>
      <c r="G647" s="44"/>
    </row>
    <row r="648" spans="1:7" ht="250.8">
      <c r="A648" s="44" t="s">
        <v>2523</v>
      </c>
      <c r="B648" s="44" t="s">
        <v>2545</v>
      </c>
      <c r="C648" s="44" t="s">
        <v>2546</v>
      </c>
      <c r="D648" s="46" t="s">
        <v>2547</v>
      </c>
      <c r="E648" s="46"/>
      <c r="F648" s="44"/>
      <c r="G648" s="44"/>
    </row>
    <row r="649" spans="1:7" ht="250.8">
      <c r="A649" s="44" t="s">
        <v>2523</v>
      </c>
      <c r="B649" s="44" t="s">
        <v>2548</v>
      </c>
      <c r="C649" s="44" t="s">
        <v>2549</v>
      </c>
      <c r="D649" s="46" t="s">
        <v>2550</v>
      </c>
      <c r="E649" s="46"/>
      <c r="F649" s="44"/>
      <c r="G649" s="44"/>
    </row>
    <row r="650" spans="1:7" ht="39.6">
      <c r="A650" s="44" t="s">
        <v>2523</v>
      </c>
      <c r="B650" s="44" t="s">
        <v>2551</v>
      </c>
      <c r="C650" s="44" t="s">
        <v>2552</v>
      </c>
      <c r="D650" s="46" t="s">
        <v>2553</v>
      </c>
      <c r="E650" s="46"/>
      <c r="F650" s="44"/>
      <c r="G650" s="44"/>
    </row>
    <row r="651" spans="1:7" ht="224.4">
      <c r="A651" s="44" t="s">
        <v>2523</v>
      </c>
      <c r="B651" s="44" t="s">
        <v>262</v>
      </c>
      <c r="C651" s="44" t="s">
        <v>2554</v>
      </c>
      <c r="D651" s="46" t="s">
        <v>2555</v>
      </c>
      <c r="E651" s="46"/>
      <c r="F651" s="44"/>
      <c r="G651" s="44"/>
    </row>
    <row r="652" spans="1:7" ht="105.6">
      <c r="A652" s="44" t="s">
        <v>2523</v>
      </c>
      <c r="B652" s="44" t="s">
        <v>2556</v>
      </c>
      <c r="C652" s="44" t="s">
        <v>2557</v>
      </c>
      <c r="D652" s="46" t="s">
        <v>2558</v>
      </c>
      <c r="E652" s="46"/>
      <c r="F652" s="44"/>
      <c r="G652" s="44"/>
    </row>
    <row r="653" spans="1:7" ht="171.6">
      <c r="A653" s="44" t="s">
        <v>2523</v>
      </c>
      <c r="B653" s="44" t="s">
        <v>2559</v>
      </c>
      <c r="C653" s="44" t="s">
        <v>2560</v>
      </c>
      <c r="D653" s="46" t="s">
        <v>2561</v>
      </c>
      <c r="E653" s="46"/>
      <c r="F653" s="44"/>
      <c r="G653" s="44"/>
    </row>
    <row r="654" spans="1:7" ht="13.2">
      <c r="A654" s="40" t="s">
        <v>218</v>
      </c>
      <c r="B654" s="41"/>
      <c r="C654" s="41"/>
      <c r="D654" s="42"/>
      <c r="E654" s="42"/>
      <c r="F654" s="41"/>
      <c r="G654" s="41"/>
    </row>
    <row r="655" spans="1:7" ht="79.2">
      <c r="A655" s="44" t="s">
        <v>218</v>
      </c>
      <c r="B655" s="44" t="s">
        <v>2562</v>
      </c>
      <c r="C655" s="44" t="s">
        <v>2563</v>
      </c>
      <c r="D655" s="46" t="s">
        <v>2564</v>
      </c>
      <c r="E655" s="46"/>
      <c r="F655" s="44"/>
      <c r="G655" s="44"/>
    </row>
    <row r="656" spans="1:7" ht="52.8">
      <c r="A656" s="44" t="s">
        <v>218</v>
      </c>
      <c r="B656" s="44" t="s">
        <v>2565</v>
      </c>
      <c r="C656" s="44" t="s">
        <v>2566</v>
      </c>
      <c r="D656" s="46" t="s">
        <v>2567</v>
      </c>
      <c r="E656" s="46"/>
      <c r="F656" s="44"/>
      <c r="G656" s="44"/>
    </row>
    <row r="657" spans="1:7" ht="66">
      <c r="A657" s="44" t="s">
        <v>218</v>
      </c>
      <c r="B657" s="44" t="s">
        <v>2568</v>
      </c>
      <c r="C657" s="44" t="s">
        <v>2569</v>
      </c>
      <c r="D657" s="46" t="s">
        <v>2570</v>
      </c>
      <c r="E657" s="46"/>
      <c r="F657" s="44"/>
      <c r="G657" s="44"/>
    </row>
    <row r="658" spans="1:7" ht="52.8">
      <c r="A658" s="44" t="s">
        <v>218</v>
      </c>
      <c r="B658" s="44" t="s">
        <v>2571</v>
      </c>
      <c r="C658" s="44" t="s">
        <v>2572</v>
      </c>
      <c r="D658" s="46" t="s">
        <v>2573</v>
      </c>
      <c r="E658" s="46"/>
      <c r="F658" s="44"/>
      <c r="G658" s="44"/>
    </row>
    <row r="659" spans="1:7" ht="92.4">
      <c r="A659" s="44" t="s">
        <v>218</v>
      </c>
      <c r="B659" s="44" t="s">
        <v>2574</v>
      </c>
      <c r="C659" s="44" t="s">
        <v>2575</v>
      </c>
      <c r="D659" s="46" t="s">
        <v>2576</v>
      </c>
      <c r="E659" s="46"/>
      <c r="F659" s="44"/>
      <c r="G659" s="44"/>
    </row>
    <row r="660" spans="1:7" ht="92.4">
      <c r="A660" s="44" t="s">
        <v>218</v>
      </c>
      <c r="B660" s="44" t="s">
        <v>2577</v>
      </c>
      <c r="C660" s="44" t="s">
        <v>2578</v>
      </c>
      <c r="D660" s="46" t="s">
        <v>2579</v>
      </c>
      <c r="E660" s="46"/>
      <c r="F660" s="44"/>
      <c r="G660" s="44"/>
    </row>
    <row r="661" spans="1:7" ht="52.8">
      <c r="A661" s="44" t="s">
        <v>218</v>
      </c>
      <c r="B661" s="44" t="s">
        <v>2580</v>
      </c>
      <c r="C661" s="44" t="s">
        <v>2581</v>
      </c>
      <c r="D661" s="46" t="s">
        <v>2582</v>
      </c>
      <c r="E661" s="46"/>
      <c r="F661" s="44"/>
      <c r="G661" s="44"/>
    </row>
    <row r="662" spans="1:7" ht="66">
      <c r="A662" s="44" t="s">
        <v>218</v>
      </c>
      <c r="B662" s="44" t="s">
        <v>2583</v>
      </c>
      <c r="C662" s="44" t="s">
        <v>2584</v>
      </c>
      <c r="D662" s="46" t="s">
        <v>2585</v>
      </c>
      <c r="E662" s="46"/>
      <c r="F662" s="44"/>
      <c r="G662" s="44"/>
    </row>
    <row r="663" spans="1:7" ht="79.2">
      <c r="A663" s="44" t="s">
        <v>218</v>
      </c>
      <c r="B663" s="44" t="s">
        <v>2586</v>
      </c>
      <c r="C663" s="44" t="s">
        <v>2587</v>
      </c>
      <c r="D663" s="46" t="s">
        <v>2588</v>
      </c>
      <c r="E663" s="46"/>
      <c r="F663" s="44"/>
      <c r="G663" s="44"/>
    </row>
    <row r="664" spans="1:7" ht="52.8">
      <c r="A664" s="44" t="s">
        <v>218</v>
      </c>
      <c r="B664" s="44" t="s">
        <v>593</v>
      </c>
      <c r="C664" s="44" t="s">
        <v>2589</v>
      </c>
      <c r="D664" s="46" t="s">
        <v>2590</v>
      </c>
      <c r="E664" s="46"/>
      <c r="F664" s="44"/>
      <c r="G664" s="44"/>
    </row>
    <row r="665" spans="1:7" ht="66">
      <c r="A665" s="44" t="s">
        <v>218</v>
      </c>
      <c r="B665" s="44" t="s">
        <v>2591</v>
      </c>
      <c r="C665" s="44" t="s">
        <v>2592</v>
      </c>
      <c r="D665" s="46" t="s">
        <v>2593</v>
      </c>
      <c r="E665" s="46"/>
      <c r="F665" s="44"/>
      <c r="G665" s="44"/>
    </row>
    <row r="666" spans="1:7" ht="79.2">
      <c r="A666" s="44" t="s">
        <v>218</v>
      </c>
      <c r="B666" s="44" t="s">
        <v>2594</v>
      </c>
      <c r="C666" s="44" t="s">
        <v>2595</v>
      </c>
      <c r="D666" s="46" t="s">
        <v>2596</v>
      </c>
      <c r="E666" s="46"/>
      <c r="F666" s="44"/>
      <c r="G666" s="44"/>
    </row>
    <row r="667" spans="1:7" ht="66">
      <c r="A667" s="44" t="s">
        <v>218</v>
      </c>
      <c r="B667" s="44" t="s">
        <v>2597</v>
      </c>
      <c r="C667" s="44" t="s">
        <v>2598</v>
      </c>
      <c r="D667" s="46" t="s">
        <v>2599</v>
      </c>
      <c r="E667" s="46"/>
      <c r="F667" s="44"/>
      <c r="G667" s="44"/>
    </row>
    <row r="668" spans="1:7" ht="13.2">
      <c r="A668" s="40" t="s">
        <v>222</v>
      </c>
      <c r="B668" s="41"/>
      <c r="C668" s="41"/>
      <c r="D668" s="42"/>
      <c r="E668" s="42"/>
      <c r="F668" s="41"/>
      <c r="G668" s="41"/>
    </row>
    <row r="669" spans="1:7" ht="79.2">
      <c r="A669" s="44" t="s">
        <v>222</v>
      </c>
      <c r="B669" s="44" t="s">
        <v>2600</v>
      </c>
      <c r="C669" s="44" t="s">
        <v>2563</v>
      </c>
      <c r="D669" s="46" t="s">
        <v>2564</v>
      </c>
      <c r="E669" s="46"/>
      <c r="F669" s="44"/>
      <c r="G669" s="44"/>
    </row>
    <row r="670" spans="1:7" ht="92.4">
      <c r="A670" s="44" t="s">
        <v>222</v>
      </c>
      <c r="B670" s="44" t="s">
        <v>2601</v>
      </c>
      <c r="C670" s="44" t="s">
        <v>2578</v>
      </c>
      <c r="D670" s="46" t="s">
        <v>2579</v>
      </c>
      <c r="E670" s="46"/>
      <c r="F670" s="44"/>
      <c r="G670" s="44"/>
    </row>
    <row r="671" spans="1:7" ht="52.8">
      <c r="A671" s="44" t="s">
        <v>222</v>
      </c>
      <c r="B671" s="44" t="s">
        <v>2602</v>
      </c>
      <c r="C671" s="44" t="s">
        <v>2581</v>
      </c>
      <c r="D671" s="46" t="s">
        <v>2582</v>
      </c>
      <c r="E671" s="46"/>
      <c r="F671" s="44"/>
      <c r="G671" s="44"/>
    </row>
    <row r="672" spans="1:7" ht="66">
      <c r="A672" s="44" t="s">
        <v>222</v>
      </c>
      <c r="B672" s="44" t="s">
        <v>2603</v>
      </c>
      <c r="C672" s="44" t="s">
        <v>2566</v>
      </c>
      <c r="D672" s="46" t="s">
        <v>2604</v>
      </c>
      <c r="E672" s="46"/>
      <c r="F672" s="44"/>
      <c r="G672" s="44"/>
    </row>
    <row r="673" spans="1:7" ht="79.2">
      <c r="A673" s="44" t="s">
        <v>222</v>
      </c>
      <c r="B673" s="44" t="s">
        <v>2605</v>
      </c>
      <c r="C673" s="44" t="s">
        <v>2595</v>
      </c>
      <c r="D673" s="46" t="s">
        <v>2596</v>
      </c>
      <c r="E673" s="46"/>
      <c r="F673" s="44"/>
      <c r="G673" s="44"/>
    </row>
    <row r="674" spans="1:7" ht="66">
      <c r="A674" s="44" t="s">
        <v>222</v>
      </c>
      <c r="B674" s="44" t="s">
        <v>2606</v>
      </c>
      <c r="C674" s="44" t="s">
        <v>2569</v>
      </c>
      <c r="D674" s="46" t="s">
        <v>2570</v>
      </c>
      <c r="E674" s="46"/>
      <c r="F674" s="44"/>
      <c r="G674" s="44"/>
    </row>
    <row r="675" spans="1:7" ht="52.8">
      <c r="A675" s="44" t="s">
        <v>222</v>
      </c>
      <c r="B675" s="44" t="s">
        <v>2607</v>
      </c>
      <c r="C675" s="44" t="s">
        <v>2572</v>
      </c>
      <c r="D675" s="46" t="s">
        <v>2573</v>
      </c>
      <c r="E675" s="46"/>
      <c r="F675" s="44"/>
      <c r="G675" s="44"/>
    </row>
    <row r="676" spans="1:7" ht="52.8">
      <c r="A676" s="44" t="s">
        <v>222</v>
      </c>
      <c r="B676" s="44" t="s">
        <v>2608</v>
      </c>
      <c r="C676" s="44" t="s">
        <v>2589</v>
      </c>
      <c r="D676" s="46" t="s">
        <v>2590</v>
      </c>
      <c r="E676" s="46"/>
      <c r="F676" s="44"/>
      <c r="G676" s="44"/>
    </row>
    <row r="677" spans="1:7" ht="52.8">
      <c r="A677" s="44" t="s">
        <v>222</v>
      </c>
      <c r="B677" s="44" t="s">
        <v>2609</v>
      </c>
      <c r="C677" s="44" t="s">
        <v>2610</v>
      </c>
      <c r="D677" s="46" t="s">
        <v>2611</v>
      </c>
      <c r="E677" s="46"/>
      <c r="F677" s="44"/>
      <c r="G677" s="44"/>
    </row>
    <row r="678" spans="1:7" ht="79.2">
      <c r="A678" s="44" t="s">
        <v>222</v>
      </c>
      <c r="B678" s="44" t="s">
        <v>2612</v>
      </c>
      <c r="C678" s="44" t="s">
        <v>2587</v>
      </c>
      <c r="D678" s="46" t="s">
        <v>2613</v>
      </c>
      <c r="E678" s="46"/>
      <c r="F678" s="44"/>
      <c r="G678" s="44"/>
    </row>
    <row r="679" spans="1:7" ht="66">
      <c r="A679" s="44" t="s">
        <v>222</v>
      </c>
      <c r="B679" s="44" t="s">
        <v>2614</v>
      </c>
      <c r="C679" s="44" t="s">
        <v>2584</v>
      </c>
      <c r="D679" s="46" t="s">
        <v>2585</v>
      </c>
      <c r="E679" s="46"/>
      <c r="F679" s="44"/>
      <c r="G679" s="44"/>
    </row>
    <row r="680" spans="1:7" ht="66">
      <c r="A680" s="44" t="s">
        <v>222</v>
      </c>
      <c r="B680" s="44" t="s">
        <v>2615</v>
      </c>
      <c r="C680" s="44" t="s">
        <v>2598</v>
      </c>
      <c r="D680" s="46" t="s">
        <v>2599</v>
      </c>
      <c r="E680" s="46"/>
      <c r="F680" s="44"/>
      <c r="G680" s="44"/>
    </row>
    <row r="681" spans="1:7" ht="52.8">
      <c r="A681" s="44" t="s">
        <v>222</v>
      </c>
      <c r="B681" s="44" t="s">
        <v>2616</v>
      </c>
      <c r="C681" s="44" t="s">
        <v>2617</v>
      </c>
      <c r="D681" s="46" t="s">
        <v>2618</v>
      </c>
      <c r="E681" s="46"/>
      <c r="F681" s="44"/>
      <c r="G681" s="44"/>
    </row>
    <row r="682" spans="1:7" ht="79.2">
      <c r="A682" s="44" t="s">
        <v>222</v>
      </c>
      <c r="B682" s="44" t="s">
        <v>2619</v>
      </c>
      <c r="C682" s="44" t="s">
        <v>2620</v>
      </c>
      <c r="D682" s="46" t="s">
        <v>2621</v>
      </c>
      <c r="E682" s="46"/>
      <c r="F682" s="44"/>
      <c r="G682" s="44"/>
    </row>
    <row r="683" spans="1:7" ht="66">
      <c r="A683" s="44" t="s">
        <v>222</v>
      </c>
      <c r="B683" s="44" t="s">
        <v>2622</v>
      </c>
      <c r="C683" s="44" t="s">
        <v>2592</v>
      </c>
      <c r="D683" s="46" t="s">
        <v>2593</v>
      </c>
      <c r="E683" s="46"/>
      <c r="F683" s="44"/>
      <c r="G683" s="44"/>
    </row>
    <row r="684" spans="1:7" ht="92.4">
      <c r="A684" s="44" t="s">
        <v>222</v>
      </c>
      <c r="B684" s="44" t="s">
        <v>2623</v>
      </c>
      <c r="C684" s="44" t="s">
        <v>2575</v>
      </c>
      <c r="D684" s="46" t="s">
        <v>2576</v>
      </c>
      <c r="E684" s="46"/>
      <c r="F684" s="44"/>
      <c r="G684" s="44"/>
    </row>
    <row r="685" spans="1:7" ht="13.2">
      <c r="A685" s="40" t="s">
        <v>248</v>
      </c>
      <c r="B685" s="41"/>
      <c r="C685" s="41"/>
      <c r="D685" s="42"/>
      <c r="E685" s="42"/>
      <c r="F685" s="41"/>
      <c r="G685" s="41"/>
    </row>
    <row r="686" spans="1:7" ht="39.6">
      <c r="A686" s="44" t="s">
        <v>248</v>
      </c>
      <c r="B686" s="44" t="s">
        <v>2624</v>
      </c>
      <c r="C686" s="44" t="s">
        <v>2625</v>
      </c>
      <c r="D686" s="46" t="s">
        <v>2626</v>
      </c>
      <c r="E686" s="46"/>
      <c r="F686" s="44"/>
      <c r="G686" s="44"/>
    </row>
    <row r="687" spans="1:7" ht="39.6">
      <c r="A687" s="44" t="s">
        <v>248</v>
      </c>
      <c r="B687" s="58" t="s">
        <v>2627</v>
      </c>
      <c r="C687" s="44" t="s">
        <v>2628</v>
      </c>
      <c r="D687" s="46" t="s">
        <v>2629</v>
      </c>
      <c r="E687" s="46"/>
      <c r="F687" s="44"/>
      <c r="G687" s="44"/>
    </row>
    <row r="688" spans="1:7" ht="39.6">
      <c r="A688" s="44" t="s">
        <v>248</v>
      </c>
      <c r="B688" s="44" t="s">
        <v>2630</v>
      </c>
      <c r="C688" s="44" t="s">
        <v>2631</v>
      </c>
      <c r="D688" s="46" t="s">
        <v>2632</v>
      </c>
      <c r="E688" s="46"/>
      <c r="F688" s="44"/>
      <c r="G688" s="44"/>
    </row>
    <row r="689" spans="1:7" ht="39.6">
      <c r="A689" s="44" t="s">
        <v>248</v>
      </c>
      <c r="B689" s="44" t="s">
        <v>2633</v>
      </c>
      <c r="C689" s="44" t="s">
        <v>2634</v>
      </c>
      <c r="D689" s="46" t="s">
        <v>2635</v>
      </c>
      <c r="E689" s="46"/>
      <c r="F689" s="44"/>
      <c r="G689" s="44"/>
    </row>
    <row r="690" spans="1:7" ht="39.6">
      <c r="A690" s="44" t="s">
        <v>248</v>
      </c>
      <c r="B690" s="44" t="s">
        <v>2636</v>
      </c>
      <c r="C690" s="44" t="s">
        <v>2637</v>
      </c>
      <c r="D690" s="46" t="s">
        <v>2638</v>
      </c>
      <c r="E690" s="46"/>
      <c r="F690" s="44"/>
      <c r="G690" s="44"/>
    </row>
    <row r="691" spans="1:7" ht="39.6">
      <c r="A691" s="44" t="s">
        <v>248</v>
      </c>
      <c r="B691" s="44" t="s">
        <v>2639</v>
      </c>
      <c r="C691" s="44" t="s">
        <v>2640</v>
      </c>
      <c r="D691" s="46" t="s">
        <v>2641</v>
      </c>
      <c r="E691" s="46"/>
      <c r="F691" s="44"/>
      <c r="G691" s="44"/>
    </row>
    <row r="692" spans="1:7" ht="39.6">
      <c r="A692" s="44" t="s">
        <v>248</v>
      </c>
      <c r="B692" s="44" t="s">
        <v>2642</v>
      </c>
      <c r="C692" s="44" t="s">
        <v>2643</v>
      </c>
      <c r="D692" s="46" t="s">
        <v>2644</v>
      </c>
      <c r="E692" s="46"/>
      <c r="F692" s="44"/>
      <c r="G692" s="44"/>
    </row>
    <row r="693" spans="1:7" ht="39.6">
      <c r="A693" s="44" t="s">
        <v>248</v>
      </c>
      <c r="B693" s="44" t="s">
        <v>2645</v>
      </c>
      <c r="C693" s="44" t="s">
        <v>2646</v>
      </c>
      <c r="D693" s="46" t="s">
        <v>2647</v>
      </c>
      <c r="E693" s="46"/>
      <c r="F693" s="44"/>
      <c r="G693" s="44"/>
    </row>
    <row r="694" spans="1:7" ht="39.6">
      <c r="A694" s="44" t="s">
        <v>248</v>
      </c>
      <c r="B694" s="44" t="s">
        <v>2648</v>
      </c>
      <c r="C694" s="44" t="s">
        <v>2649</v>
      </c>
      <c r="D694" s="46" t="s">
        <v>2650</v>
      </c>
      <c r="E694" s="46"/>
      <c r="F694" s="44"/>
      <c r="G694" s="44"/>
    </row>
    <row r="695" spans="1:7" ht="39.6">
      <c r="A695" s="44" t="s">
        <v>248</v>
      </c>
      <c r="B695" s="44" t="s">
        <v>2651</v>
      </c>
      <c r="C695" s="44" t="s">
        <v>2652</v>
      </c>
      <c r="D695" s="46" t="s">
        <v>2653</v>
      </c>
      <c r="E695" s="46"/>
      <c r="F695" s="44"/>
      <c r="G695" s="44"/>
    </row>
    <row r="696" spans="1:7" ht="39.6">
      <c r="A696" s="44" t="s">
        <v>248</v>
      </c>
      <c r="B696" s="44" t="s">
        <v>2654</v>
      </c>
      <c r="C696" s="44" t="s">
        <v>2655</v>
      </c>
      <c r="D696" s="46" t="s">
        <v>2656</v>
      </c>
      <c r="E696" s="46"/>
      <c r="F696" s="44"/>
      <c r="G696" s="44"/>
    </row>
    <row r="697" spans="1:7" ht="13.2">
      <c r="A697" s="40" t="s">
        <v>244</v>
      </c>
      <c r="B697" s="41"/>
      <c r="C697" s="41"/>
      <c r="D697" s="42"/>
      <c r="E697" s="42"/>
      <c r="F697" s="41"/>
      <c r="G697" s="41"/>
    </row>
    <row r="698" spans="1:7" ht="52.8">
      <c r="A698" s="44" t="s">
        <v>244</v>
      </c>
      <c r="B698" s="44" t="s">
        <v>2657</v>
      </c>
      <c r="C698" s="44" t="s">
        <v>2658</v>
      </c>
      <c r="D698" s="46" t="s">
        <v>2659</v>
      </c>
      <c r="E698" s="46"/>
      <c r="F698" s="44"/>
      <c r="G698" s="44"/>
    </row>
    <row r="699" spans="1:7" ht="39.6">
      <c r="A699" s="44" t="s">
        <v>244</v>
      </c>
      <c r="B699" s="44" t="s">
        <v>111</v>
      </c>
      <c r="C699" s="44" t="s">
        <v>2660</v>
      </c>
      <c r="D699" s="46" t="s">
        <v>2661</v>
      </c>
      <c r="E699" s="46"/>
      <c r="F699" s="44"/>
      <c r="G699" s="44"/>
    </row>
    <row r="700" spans="1:7" ht="13.2">
      <c r="A700" s="40" t="s">
        <v>236</v>
      </c>
      <c r="B700" s="41"/>
      <c r="C700" s="41"/>
      <c r="D700" s="42"/>
      <c r="E700" s="42"/>
      <c r="F700" s="41"/>
      <c r="G700" s="41"/>
    </row>
    <row r="701" spans="1:7" ht="39.6">
      <c r="A701" s="44" t="s">
        <v>236</v>
      </c>
      <c r="B701" s="44" t="s">
        <v>2662</v>
      </c>
      <c r="C701" s="44" t="s">
        <v>2663</v>
      </c>
      <c r="D701" s="46" t="s">
        <v>2664</v>
      </c>
      <c r="E701" s="46"/>
      <c r="F701" s="44"/>
      <c r="G701" s="44"/>
    </row>
    <row r="702" spans="1:7" ht="13.2">
      <c r="A702" s="40" t="s">
        <v>252</v>
      </c>
      <c r="B702" s="41"/>
      <c r="C702" s="41"/>
      <c r="D702" s="42"/>
      <c r="E702" s="42"/>
      <c r="F702" s="41"/>
      <c r="G702" s="41"/>
    </row>
    <row r="703" spans="1:7" ht="26.4">
      <c r="A703" s="44" t="s">
        <v>252</v>
      </c>
      <c r="B703" s="44" t="s">
        <v>2665</v>
      </c>
      <c r="C703" s="44" t="s">
        <v>2666</v>
      </c>
      <c r="D703" s="46" t="s">
        <v>2667</v>
      </c>
      <c r="E703" s="46"/>
      <c r="F703" s="44"/>
      <c r="G703" s="44"/>
    </row>
    <row r="704" spans="1:7" ht="26.4">
      <c r="A704" s="44" t="s">
        <v>252</v>
      </c>
      <c r="B704" s="44" t="s">
        <v>2668</v>
      </c>
      <c r="C704" s="44" t="s">
        <v>2669</v>
      </c>
      <c r="D704" s="46" t="s">
        <v>2670</v>
      </c>
      <c r="E704" s="46"/>
      <c r="F704" s="44"/>
      <c r="G704" s="44"/>
    </row>
    <row r="705" spans="1:7" ht="52.8">
      <c r="A705" s="44" t="s">
        <v>252</v>
      </c>
      <c r="B705" s="44" t="s">
        <v>2671</v>
      </c>
      <c r="C705" s="44" t="s">
        <v>2672</v>
      </c>
      <c r="D705" s="46" t="s">
        <v>2673</v>
      </c>
      <c r="E705" s="46"/>
      <c r="F705" s="44"/>
      <c r="G705" s="44"/>
    </row>
    <row r="706" spans="1:7" ht="39.6">
      <c r="A706" s="44" t="s">
        <v>252</v>
      </c>
      <c r="B706" s="44" t="s">
        <v>2674</v>
      </c>
      <c r="C706" s="44" t="s">
        <v>2675</v>
      </c>
      <c r="D706" s="46" t="s">
        <v>2676</v>
      </c>
      <c r="E706" s="46"/>
      <c r="F706" s="44"/>
      <c r="G706" s="44"/>
    </row>
    <row r="707" spans="1:7" ht="39.6">
      <c r="A707" s="44" t="s">
        <v>252</v>
      </c>
      <c r="B707" s="44" t="s">
        <v>2677</v>
      </c>
      <c r="C707" s="44" t="s">
        <v>2678</v>
      </c>
      <c r="D707" s="46" t="s">
        <v>2679</v>
      </c>
      <c r="E707" s="46"/>
      <c r="F707" s="44"/>
      <c r="G707" s="44"/>
    </row>
    <row r="708" spans="1:7" ht="39.6">
      <c r="A708" s="44" t="s">
        <v>252</v>
      </c>
      <c r="B708" s="44" t="s">
        <v>2680</v>
      </c>
      <c r="C708" s="44" t="s">
        <v>2681</v>
      </c>
      <c r="D708" s="46" t="s">
        <v>2682</v>
      </c>
      <c r="E708" s="46"/>
      <c r="F708" s="44"/>
      <c r="G708" s="44"/>
    </row>
    <row r="709" spans="1:7" ht="13.2">
      <c r="A709" s="40" t="s">
        <v>233</v>
      </c>
      <c r="B709" s="41"/>
      <c r="C709" s="41"/>
      <c r="D709" s="42"/>
      <c r="E709" s="42"/>
      <c r="F709" s="41"/>
      <c r="G709" s="41"/>
    </row>
    <row r="710" spans="1:7" ht="13.2">
      <c r="A710" s="44" t="s">
        <v>233</v>
      </c>
      <c r="B710" s="44" t="s">
        <v>2683</v>
      </c>
      <c r="C710" s="44" t="s">
        <v>2684</v>
      </c>
      <c r="D710" s="46" t="s">
        <v>2685</v>
      </c>
      <c r="E710" s="46"/>
      <c r="F710" s="44"/>
      <c r="G710" s="44"/>
    </row>
    <row r="711" spans="1:7" ht="13.2">
      <c r="A711" s="44" t="s">
        <v>233</v>
      </c>
      <c r="B711" s="44" t="s">
        <v>2686</v>
      </c>
      <c r="C711" s="44" t="s">
        <v>2687</v>
      </c>
      <c r="D711" s="46" t="s">
        <v>2688</v>
      </c>
      <c r="E711" s="46"/>
      <c r="F711" s="44"/>
      <c r="G711" s="44"/>
    </row>
    <row r="712" spans="1:7" ht="39.6">
      <c r="A712" s="44" t="s">
        <v>233</v>
      </c>
      <c r="B712" s="44" t="s">
        <v>2689</v>
      </c>
      <c r="C712" s="44" t="s">
        <v>2690</v>
      </c>
      <c r="D712" s="46" t="s">
        <v>2691</v>
      </c>
      <c r="E712" s="46"/>
      <c r="F712" s="44"/>
      <c r="G712" s="44"/>
    </row>
    <row r="713" spans="1:7" ht="26.4">
      <c r="A713" s="44" t="s">
        <v>233</v>
      </c>
      <c r="B713" s="44" t="s">
        <v>2692</v>
      </c>
      <c r="C713" s="44" t="s">
        <v>2693</v>
      </c>
      <c r="D713" s="46" t="s">
        <v>2694</v>
      </c>
      <c r="E713" s="46"/>
      <c r="F713" s="44"/>
      <c r="G713" s="44"/>
    </row>
    <row r="714" spans="1:7" ht="13.2">
      <c r="A714" s="40" t="s">
        <v>226</v>
      </c>
      <c r="B714" s="41"/>
      <c r="C714" s="41"/>
      <c r="D714" s="42"/>
      <c r="E714" s="42"/>
      <c r="F714" s="41"/>
      <c r="G714" s="41"/>
    </row>
    <row r="715" spans="1:7" ht="39.6">
      <c r="A715" s="44" t="s">
        <v>226</v>
      </c>
      <c r="B715" s="44" t="s">
        <v>2695</v>
      </c>
      <c r="C715" s="44" t="s">
        <v>2696</v>
      </c>
      <c r="D715" s="46" t="s">
        <v>2697</v>
      </c>
      <c r="E715" s="46"/>
      <c r="F715" s="44"/>
      <c r="G715" s="44"/>
    </row>
    <row r="716" spans="1:7" ht="13.2">
      <c r="A716" s="44" t="s">
        <v>226</v>
      </c>
      <c r="B716" s="44" t="s">
        <v>2683</v>
      </c>
      <c r="C716" s="44" t="s">
        <v>2684</v>
      </c>
      <c r="D716" s="46" t="s">
        <v>2685</v>
      </c>
      <c r="E716" s="46"/>
      <c r="F716" s="44"/>
      <c r="G716" s="44"/>
    </row>
    <row r="717" spans="1:7" ht="26.4">
      <c r="A717" s="44" t="s">
        <v>226</v>
      </c>
      <c r="B717" s="44" t="s">
        <v>2698</v>
      </c>
      <c r="C717" s="44" t="s">
        <v>2699</v>
      </c>
      <c r="D717" s="46" t="s">
        <v>2700</v>
      </c>
      <c r="E717" s="46"/>
      <c r="F717" s="44"/>
      <c r="G717" s="44"/>
    </row>
    <row r="718" spans="1:7" ht="39.6">
      <c r="A718" s="44" t="s">
        <v>226</v>
      </c>
      <c r="B718" s="44" t="s">
        <v>2689</v>
      </c>
      <c r="C718" s="44" t="s">
        <v>2690</v>
      </c>
      <c r="D718" s="46" t="s">
        <v>2691</v>
      </c>
      <c r="E718" s="46"/>
      <c r="F718" s="44"/>
      <c r="G718" s="44"/>
    </row>
    <row r="719" spans="1:7" ht="26.4">
      <c r="A719" s="44" t="s">
        <v>226</v>
      </c>
      <c r="B719" s="44" t="s">
        <v>2701</v>
      </c>
      <c r="C719" s="44" t="s">
        <v>2702</v>
      </c>
      <c r="D719" s="46" t="s">
        <v>2703</v>
      </c>
      <c r="E719" s="46"/>
      <c r="F719" s="44"/>
      <c r="G719" s="44"/>
    </row>
    <row r="720" spans="1:7" ht="13.2">
      <c r="A720" s="40" t="s">
        <v>230</v>
      </c>
      <c r="B720" s="41"/>
      <c r="C720" s="41"/>
      <c r="D720" s="42"/>
      <c r="E720" s="42"/>
      <c r="F720" s="41"/>
      <c r="G720" s="41"/>
    </row>
    <row r="721" spans="1:7" ht="26.4">
      <c r="A721" s="44" t="s">
        <v>230</v>
      </c>
      <c r="B721" s="44" t="s">
        <v>2704</v>
      </c>
      <c r="C721" s="44" t="s">
        <v>2705</v>
      </c>
      <c r="D721" s="46" t="s">
        <v>2706</v>
      </c>
      <c r="E721" s="46"/>
      <c r="F721" s="44"/>
      <c r="G721" s="44"/>
    </row>
    <row r="722" spans="1:7" ht="39.6">
      <c r="A722" s="44" t="s">
        <v>230</v>
      </c>
      <c r="B722" s="44" t="s">
        <v>2707</v>
      </c>
      <c r="C722" s="44" t="s">
        <v>2708</v>
      </c>
      <c r="D722" s="46" t="s">
        <v>2709</v>
      </c>
      <c r="E722" s="46"/>
      <c r="F722" s="44"/>
      <c r="G722" s="44"/>
    </row>
    <row r="723" spans="1:7" ht="39.6">
      <c r="A723" s="44" t="s">
        <v>230</v>
      </c>
      <c r="B723" s="44" t="s">
        <v>2710</v>
      </c>
      <c r="C723" s="44" t="s">
        <v>2711</v>
      </c>
      <c r="D723" s="46" t="s">
        <v>2712</v>
      </c>
      <c r="E723" s="46"/>
      <c r="F723" s="44"/>
      <c r="G723" s="44"/>
    </row>
    <row r="724" spans="1:7" ht="52.8">
      <c r="A724" s="44" t="s">
        <v>230</v>
      </c>
      <c r="B724" s="44" t="s">
        <v>2713</v>
      </c>
      <c r="C724" s="44" t="s">
        <v>2714</v>
      </c>
      <c r="D724" s="46" t="s">
        <v>2715</v>
      </c>
      <c r="E724" s="46"/>
      <c r="F724" s="44"/>
      <c r="G724" s="44"/>
    </row>
    <row r="725" spans="1:7" ht="39.6">
      <c r="A725" s="44" t="s">
        <v>230</v>
      </c>
      <c r="B725" s="44" t="s">
        <v>2716</v>
      </c>
      <c r="C725" s="44" t="s">
        <v>2717</v>
      </c>
      <c r="D725" s="46" t="s">
        <v>2718</v>
      </c>
      <c r="E725" s="46" t="s">
        <v>2719</v>
      </c>
      <c r="F725" s="44"/>
      <c r="G725" s="44"/>
    </row>
    <row r="726" spans="1:7" ht="66">
      <c r="A726" s="44" t="s">
        <v>230</v>
      </c>
      <c r="B726" s="44" t="s">
        <v>2720</v>
      </c>
      <c r="C726" s="44" t="s">
        <v>2721</v>
      </c>
      <c r="D726" s="46" t="s">
        <v>2722</v>
      </c>
      <c r="E726" s="46"/>
      <c r="F726" s="44"/>
      <c r="G726" s="44"/>
    </row>
    <row r="727" spans="1:7" ht="66">
      <c r="A727" s="44" t="s">
        <v>230</v>
      </c>
      <c r="B727" s="44" t="s">
        <v>2723</v>
      </c>
      <c r="C727" s="44" t="s">
        <v>2724</v>
      </c>
      <c r="D727" s="46" t="s">
        <v>2725</v>
      </c>
      <c r="E727" s="46"/>
      <c r="F727" s="44"/>
      <c r="G727" s="44"/>
    </row>
    <row r="728" spans="1:7" ht="13.2">
      <c r="A728" s="40" t="s">
        <v>384</v>
      </c>
      <c r="B728" s="41"/>
      <c r="C728" s="41"/>
      <c r="D728" s="42"/>
      <c r="E728" s="42"/>
      <c r="F728" s="41"/>
      <c r="G728" s="41"/>
    </row>
    <row r="729" spans="1:7" ht="39.6">
      <c r="A729" s="51" t="s">
        <v>384</v>
      </c>
      <c r="B729" s="51" t="s">
        <v>2726</v>
      </c>
      <c r="C729" s="51" t="s">
        <v>2727</v>
      </c>
      <c r="D729" s="50" t="s">
        <v>2728</v>
      </c>
      <c r="E729" s="50"/>
      <c r="F729" s="51"/>
      <c r="G729" s="51"/>
    </row>
    <row r="730" spans="1:7" ht="39.6">
      <c r="A730" s="51" t="s">
        <v>384</v>
      </c>
      <c r="B730" s="51" t="s">
        <v>2729</v>
      </c>
      <c r="C730" s="51" t="s">
        <v>2730</v>
      </c>
      <c r="D730" s="50" t="s">
        <v>2731</v>
      </c>
      <c r="E730" s="50"/>
      <c r="F730" s="51"/>
      <c r="G730" s="51"/>
    </row>
    <row r="731" spans="1:7" ht="26.4">
      <c r="A731" s="51" t="s">
        <v>384</v>
      </c>
      <c r="B731" s="51" t="s">
        <v>2732</v>
      </c>
      <c r="C731" s="51" t="s">
        <v>2733</v>
      </c>
      <c r="D731" s="50" t="s">
        <v>2734</v>
      </c>
      <c r="E731" s="50"/>
      <c r="F731" s="51"/>
      <c r="G731" s="51"/>
    </row>
    <row r="732" spans="1:7" ht="26.4">
      <c r="A732" s="51" t="s">
        <v>384</v>
      </c>
      <c r="B732" s="51" t="s">
        <v>2735</v>
      </c>
      <c r="C732" s="51" t="s">
        <v>2736</v>
      </c>
      <c r="D732" s="50" t="s">
        <v>2737</v>
      </c>
      <c r="E732" s="50"/>
      <c r="F732" s="51"/>
      <c r="G732" s="51"/>
    </row>
    <row r="733" spans="1:7" ht="39.6">
      <c r="A733" s="51" t="s">
        <v>384</v>
      </c>
      <c r="B733" s="51" t="s">
        <v>2738</v>
      </c>
      <c r="C733" s="51" t="s">
        <v>2739</v>
      </c>
      <c r="D733" s="50" t="s">
        <v>2740</v>
      </c>
      <c r="E733" s="50"/>
      <c r="F733" s="51"/>
      <c r="G733" s="51"/>
    </row>
    <row r="734" spans="1:7" ht="66">
      <c r="A734" s="51" t="s">
        <v>384</v>
      </c>
      <c r="B734" s="51" t="s">
        <v>2741</v>
      </c>
      <c r="C734" s="51" t="s">
        <v>2742</v>
      </c>
      <c r="D734" s="50" t="s">
        <v>2743</v>
      </c>
      <c r="E734" s="50"/>
      <c r="F734" s="51"/>
      <c r="G734" s="51"/>
    </row>
    <row r="735" spans="1:7" ht="39.6">
      <c r="A735" s="51" t="s">
        <v>384</v>
      </c>
      <c r="B735" s="51" t="s">
        <v>2744</v>
      </c>
      <c r="C735" s="51" t="s">
        <v>2745</v>
      </c>
      <c r="D735" s="50" t="s">
        <v>2746</v>
      </c>
      <c r="E735" s="50"/>
      <c r="F735" s="51"/>
      <c r="G735" s="51"/>
    </row>
    <row r="736" spans="1:7" ht="39.6">
      <c r="A736" s="51" t="s">
        <v>384</v>
      </c>
      <c r="B736" s="51" t="s">
        <v>2747</v>
      </c>
      <c r="C736" s="51" t="s">
        <v>2748</v>
      </c>
      <c r="D736" s="50" t="s">
        <v>2749</v>
      </c>
      <c r="E736" s="50"/>
      <c r="F736" s="51"/>
      <c r="G736" s="51"/>
    </row>
    <row r="737" spans="1:7" ht="39.6">
      <c r="A737" s="51" t="s">
        <v>384</v>
      </c>
      <c r="B737" s="51" t="s">
        <v>2750</v>
      </c>
      <c r="C737" s="51" t="s">
        <v>2751</v>
      </c>
      <c r="D737" s="50" t="s">
        <v>2752</v>
      </c>
      <c r="E737" s="50"/>
      <c r="F737" s="51"/>
      <c r="G737" s="51"/>
    </row>
    <row r="738" spans="1:7" ht="39.6">
      <c r="A738" s="51" t="s">
        <v>384</v>
      </c>
      <c r="B738" s="51" t="s">
        <v>2753</v>
      </c>
      <c r="C738" s="51" t="s">
        <v>2754</v>
      </c>
      <c r="D738" s="50" t="s">
        <v>2755</v>
      </c>
      <c r="E738" s="50"/>
      <c r="F738" s="51"/>
      <c r="G738" s="51"/>
    </row>
    <row r="739" spans="1:7" ht="39.6">
      <c r="A739" s="51" t="s">
        <v>384</v>
      </c>
      <c r="B739" s="51" t="s">
        <v>2756</v>
      </c>
      <c r="C739" s="51" t="s">
        <v>2757</v>
      </c>
      <c r="D739" s="50" t="s">
        <v>2758</v>
      </c>
      <c r="E739" s="50"/>
      <c r="F739" s="51"/>
      <c r="G739" s="51"/>
    </row>
    <row r="740" spans="1:7" ht="39.6">
      <c r="A740" s="51" t="s">
        <v>384</v>
      </c>
      <c r="B740" s="44" t="s">
        <v>2759</v>
      </c>
      <c r="C740" s="43" t="s">
        <v>2760</v>
      </c>
      <c r="D740" s="59" t="s">
        <v>2761</v>
      </c>
      <c r="E740" s="50"/>
      <c r="F740" s="51"/>
      <c r="G740" s="51"/>
    </row>
    <row r="741" spans="1:7" ht="66">
      <c r="A741" s="51" t="s">
        <v>384</v>
      </c>
      <c r="B741" s="44" t="s">
        <v>2762</v>
      </c>
      <c r="C741" s="43" t="s">
        <v>2763</v>
      </c>
      <c r="D741" s="50" t="s">
        <v>2764</v>
      </c>
      <c r="E741" s="50"/>
      <c r="F741" s="51"/>
      <c r="G741" s="51"/>
    </row>
    <row r="742" spans="1:7" ht="66">
      <c r="A742" s="51" t="s">
        <v>384</v>
      </c>
      <c r="B742" s="51" t="s">
        <v>2765</v>
      </c>
      <c r="C742" s="51" t="s">
        <v>2766</v>
      </c>
      <c r="D742" s="50" t="s">
        <v>2767</v>
      </c>
      <c r="E742" s="50"/>
      <c r="F742" s="51"/>
      <c r="G742" s="51"/>
    </row>
    <row r="743" spans="1:7" ht="39.6">
      <c r="A743" s="51" t="s">
        <v>384</v>
      </c>
      <c r="B743" s="51" t="s">
        <v>2768</v>
      </c>
      <c r="C743" s="51" t="s">
        <v>2769</v>
      </c>
      <c r="D743" s="50" t="s">
        <v>2770</v>
      </c>
      <c r="E743" s="50"/>
      <c r="F743" s="51"/>
      <c r="G743" s="51"/>
    </row>
    <row r="744" spans="1:7" ht="66">
      <c r="A744" s="51" t="s">
        <v>384</v>
      </c>
      <c r="B744" s="51" t="s">
        <v>2771</v>
      </c>
      <c r="C744" s="51" t="s">
        <v>2772</v>
      </c>
      <c r="D744" s="50" t="s">
        <v>2773</v>
      </c>
      <c r="E744" s="50"/>
      <c r="F744" s="51"/>
      <c r="G744" s="51"/>
    </row>
    <row r="745" spans="1:7" ht="39.6">
      <c r="A745" s="51" t="s">
        <v>384</v>
      </c>
      <c r="B745" s="51" t="s">
        <v>2774</v>
      </c>
      <c r="C745" s="51" t="s">
        <v>2775</v>
      </c>
      <c r="D745" s="50" t="s">
        <v>2776</v>
      </c>
      <c r="E745" s="50"/>
      <c r="F745" s="51"/>
      <c r="G745" s="51"/>
    </row>
    <row r="746" spans="1:7" ht="52.8">
      <c r="A746" s="51" t="s">
        <v>384</v>
      </c>
      <c r="B746" s="54" t="s">
        <v>2777</v>
      </c>
      <c r="C746" s="51" t="s">
        <v>2778</v>
      </c>
      <c r="D746" s="50" t="s">
        <v>2779</v>
      </c>
      <c r="E746" s="50"/>
      <c r="F746" s="51"/>
      <c r="G746" s="51"/>
    </row>
    <row r="747" spans="1:7" ht="39.75" customHeight="1">
      <c r="A747" s="51" t="s">
        <v>384</v>
      </c>
      <c r="B747" s="51" t="s">
        <v>2780</v>
      </c>
      <c r="C747" s="49" t="s">
        <v>2781</v>
      </c>
      <c r="D747" s="50" t="s">
        <v>2782</v>
      </c>
      <c r="E747" s="50"/>
      <c r="F747" s="51"/>
      <c r="G747" s="51"/>
    </row>
    <row r="748" spans="1:7" ht="39.6">
      <c r="A748" s="51" t="s">
        <v>384</v>
      </c>
      <c r="B748" s="51" t="s">
        <v>2783</v>
      </c>
      <c r="C748" s="51" t="s">
        <v>2784</v>
      </c>
      <c r="D748" s="50" t="s">
        <v>2785</v>
      </c>
      <c r="E748" s="50"/>
      <c r="F748" s="51"/>
      <c r="G748" s="51"/>
    </row>
    <row r="749" spans="1:7" ht="66">
      <c r="A749" s="51" t="s">
        <v>384</v>
      </c>
      <c r="B749" s="51" t="s">
        <v>2786</v>
      </c>
      <c r="C749" s="51" t="s">
        <v>2787</v>
      </c>
      <c r="D749" s="50" t="s">
        <v>2788</v>
      </c>
      <c r="E749" s="50"/>
      <c r="F749" s="51"/>
      <c r="G749" s="51"/>
    </row>
    <row r="750" spans="1:7" ht="52.8">
      <c r="A750" s="51" t="s">
        <v>384</v>
      </c>
      <c r="B750" s="51" t="s">
        <v>2789</v>
      </c>
      <c r="C750" s="51" t="s">
        <v>2790</v>
      </c>
      <c r="D750" s="50" t="s">
        <v>2791</v>
      </c>
      <c r="E750" s="50"/>
      <c r="F750" s="51"/>
      <c r="G750" s="51"/>
    </row>
    <row r="751" spans="1:7" ht="66">
      <c r="A751" s="51" t="s">
        <v>384</v>
      </c>
      <c r="B751" s="51" t="s">
        <v>2792</v>
      </c>
      <c r="C751" s="51" t="s">
        <v>2793</v>
      </c>
      <c r="D751" s="50" t="s">
        <v>2794</v>
      </c>
      <c r="E751" s="50"/>
      <c r="F751" s="51"/>
      <c r="G751" s="51"/>
    </row>
    <row r="752" spans="1:7" ht="79.2">
      <c r="A752" s="51" t="s">
        <v>384</v>
      </c>
      <c r="B752" s="51" t="s">
        <v>2795</v>
      </c>
      <c r="C752" s="51" t="s">
        <v>2796</v>
      </c>
      <c r="D752" s="50" t="s">
        <v>2797</v>
      </c>
      <c r="E752" s="50"/>
      <c r="F752" s="51"/>
      <c r="G752" s="51"/>
    </row>
    <row r="753" spans="1:7" ht="66">
      <c r="A753" s="51" t="s">
        <v>384</v>
      </c>
      <c r="B753" s="51" t="s">
        <v>2798</v>
      </c>
      <c r="C753" s="51" t="s">
        <v>2799</v>
      </c>
      <c r="D753" s="50" t="s">
        <v>2800</v>
      </c>
      <c r="E753" s="50"/>
      <c r="F753" s="51"/>
      <c r="G753" s="51"/>
    </row>
    <row r="754" spans="1:7" ht="39.6">
      <c r="A754" s="51" t="s">
        <v>384</v>
      </c>
      <c r="B754" s="54" t="s">
        <v>2801</v>
      </c>
      <c r="C754" s="60" t="s">
        <v>2802</v>
      </c>
      <c r="D754" s="50" t="s">
        <v>2803</v>
      </c>
      <c r="E754" s="50"/>
      <c r="F754" s="51"/>
      <c r="G754" s="51"/>
    </row>
    <row r="755" spans="1:7" ht="39.6">
      <c r="A755" s="51" t="s">
        <v>384</v>
      </c>
      <c r="B755" s="51" t="s">
        <v>2804</v>
      </c>
      <c r="C755" s="51" t="s">
        <v>2805</v>
      </c>
      <c r="D755" s="50" t="s">
        <v>2806</v>
      </c>
      <c r="E755" s="50"/>
      <c r="F755" s="51"/>
      <c r="G755" s="51"/>
    </row>
    <row r="756" spans="1:7" ht="66">
      <c r="A756" s="51" t="s">
        <v>384</v>
      </c>
      <c r="B756" s="44" t="s">
        <v>2807</v>
      </c>
      <c r="C756" s="51" t="s">
        <v>2808</v>
      </c>
      <c r="D756" s="50" t="s">
        <v>2809</v>
      </c>
      <c r="E756" s="50"/>
      <c r="F756" s="51"/>
      <c r="G756" s="51"/>
    </row>
    <row r="757" spans="1:7" ht="52.8">
      <c r="A757" s="51" t="s">
        <v>384</v>
      </c>
      <c r="B757" s="44" t="s">
        <v>2810</v>
      </c>
      <c r="C757" s="51" t="s">
        <v>2811</v>
      </c>
      <c r="D757" s="50" t="s">
        <v>2812</v>
      </c>
      <c r="E757" s="50"/>
      <c r="F757" s="51"/>
      <c r="G757" s="51"/>
    </row>
    <row r="758" spans="1:7" ht="39.6">
      <c r="A758" s="51" t="s">
        <v>384</v>
      </c>
      <c r="B758" s="44" t="s">
        <v>2813</v>
      </c>
      <c r="C758" s="8" t="s">
        <v>2814</v>
      </c>
      <c r="D758" s="59" t="s">
        <v>2815</v>
      </c>
      <c r="E758" s="50"/>
      <c r="F758" s="51"/>
      <c r="G758" s="51"/>
    </row>
    <row r="759" spans="1:7" ht="39.6">
      <c r="A759" s="51" t="s">
        <v>384</v>
      </c>
      <c r="B759" s="44" t="s">
        <v>2816</v>
      </c>
      <c r="C759" s="8" t="s">
        <v>2817</v>
      </c>
      <c r="D759" s="50" t="s">
        <v>2818</v>
      </c>
      <c r="E759" s="50"/>
      <c r="F759" s="51"/>
      <c r="G759" s="51"/>
    </row>
    <row r="760" spans="1:7" ht="52.8">
      <c r="A760" s="51" t="s">
        <v>384</v>
      </c>
      <c r="B760" s="51" t="s">
        <v>2819</v>
      </c>
      <c r="C760" s="51" t="s">
        <v>2820</v>
      </c>
      <c r="D760" s="50" t="s">
        <v>2821</v>
      </c>
      <c r="E760" s="50"/>
      <c r="F760" s="51"/>
      <c r="G760" s="51"/>
    </row>
    <row r="761" spans="1:7" ht="13.2">
      <c r="A761" s="51" t="s">
        <v>384</v>
      </c>
      <c r="B761" s="51" t="s">
        <v>2822</v>
      </c>
      <c r="C761" s="51" t="s">
        <v>2823</v>
      </c>
      <c r="D761" s="50" t="s">
        <v>2824</v>
      </c>
      <c r="E761" s="50"/>
      <c r="F761" s="51"/>
      <c r="G761" s="51"/>
    </row>
    <row r="762" spans="1:7" ht="39.6">
      <c r="A762" s="51" t="s">
        <v>384</v>
      </c>
      <c r="B762" s="51" t="s">
        <v>2825</v>
      </c>
      <c r="C762" s="51" t="s">
        <v>2826</v>
      </c>
      <c r="D762" s="50" t="s">
        <v>2827</v>
      </c>
      <c r="E762" s="50"/>
      <c r="F762" s="51"/>
      <c r="G762" s="51"/>
    </row>
    <row r="763" spans="1:7" ht="39.6">
      <c r="A763" s="51" t="s">
        <v>384</v>
      </c>
      <c r="B763" s="51" t="s">
        <v>2828</v>
      </c>
      <c r="C763" s="51" t="s">
        <v>2829</v>
      </c>
      <c r="D763" s="50" t="s">
        <v>2830</v>
      </c>
      <c r="E763" s="50"/>
      <c r="F763" s="51"/>
      <c r="G763" s="51"/>
    </row>
    <row r="764" spans="1:7" ht="39.6">
      <c r="A764" s="51" t="s">
        <v>384</v>
      </c>
      <c r="B764" s="51" t="s">
        <v>2831</v>
      </c>
      <c r="C764" s="51" t="s">
        <v>2832</v>
      </c>
      <c r="D764" s="50" t="s">
        <v>2833</v>
      </c>
      <c r="E764" s="50"/>
      <c r="F764" s="51"/>
      <c r="G764" s="51"/>
    </row>
    <row r="765" spans="1:7" ht="39.6">
      <c r="A765" s="51" t="s">
        <v>384</v>
      </c>
      <c r="B765" s="51" t="s">
        <v>2834</v>
      </c>
      <c r="C765" s="51" t="s">
        <v>2835</v>
      </c>
      <c r="D765" s="50" t="s">
        <v>2836</v>
      </c>
      <c r="E765" s="50"/>
      <c r="F765" s="51"/>
      <c r="G765" s="51"/>
    </row>
    <row r="766" spans="1:7" ht="39.6">
      <c r="A766" s="51" t="s">
        <v>384</v>
      </c>
      <c r="B766" s="51" t="s">
        <v>2837</v>
      </c>
      <c r="C766" s="51" t="s">
        <v>2838</v>
      </c>
      <c r="D766" s="50" t="s">
        <v>2839</v>
      </c>
      <c r="E766" s="50"/>
      <c r="F766" s="51"/>
      <c r="G766" s="51"/>
    </row>
    <row r="767" spans="1:7" ht="39.6">
      <c r="A767" s="51" t="s">
        <v>384</v>
      </c>
      <c r="B767" s="51" t="s">
        <v>2840</v>
      </c>
      <c r="C767" s="51" t="s">
        <v>2841</v>
      </c>
      <c r="D767" s="50" t="s">
        <v>2842</v>
      </c>
      <c r="E767" s="50"/>
      <c r="F767" s="51"/>
      <c r="G767" s="51"/>
    </row>
    <row r="768" spans="1:7" ht="52.8">
      <c r="A768" s="51" t="s">
        <v>384</v>
      </c>
      <c r="B768" s="51" t="s">
        <v>2843</v>
      </c>
      <c r="C768" s="51" t="s">
        <v>2844</v>
      </c>
      <c r="D768" s="50" t="s">
        <v>2845</v>
      </c>
      <c r="E768" s="50"/>
      <c r="F768" s="51"/>
      <c r="G768" s="51"/>
    </row>
    <row r="769" spans="1:7" ht="26.4">
      <c r="A769" s="51" t="s">
        <v>384</v>
      </c>
      <c r="B769" s="54" t="s">
        <v>2846</v>
      </c>
      <c r="C769" s="55"/>
      <c r="D769" s="50" t="s">
        <v>2847</v>
      </c>
      <c r="E769" s="50"/>
      <c r="F769" s="51"/>
      <c r="G769" s="51"/>
    </row>
    <row r="770" spans="1:7" ht="13.2">
      <c r="A770" s="40" t="s">
        <v>287</v>
      </c>
      <c r="B770" s="41"/>
      <c r="C770" s="41"/>
      <c r="D770" s="42"/>
      <c r="E770" s="42"/>
      <c r="F770" s="41"/>
      <c r="G770" s="41"/>
    </row>
    <row r="771" spans="1:7" ht="39.6">
      <c r="A771" s="44" t="s">
        <v>287</v>
      </c>
      <c r="B771" s="44" t="s">
        <v>2848</v>
      </c>
      <c r="C771" s="44" t="s">
        <v>2849</v>
      </c>
      <c r="D771" s="46" t="s">
        <v>2850</v>
      </c>
      <c r="E771" s="46"/>
      <c r="F771" s="44"/>
      <c r="G771" s="44"/>
    </row>
    <row r="772" spans="1:7" ht="52.8">
      <c r="A772" s="44" t="s">
        <v>287</v>
      </c>
      <c r="B772" s="44" t="s">
        <v>2851</v>
      </c>
      <c r="C772" s="44" t="s">
        <v>2852</v>
      </c>
      <c r="D772" s="46" t="s">
        <v>2853</v>
      </c>
      <c r="E772" s="46" t="s">
        <v>2854</v>
      </c>
      <c r="F772" s="44"/>
      <c r="G772" s="44"/>
    </row>
    <row r="773" spans="1:7" ht="66">
      <c r="A773" s="44" t="s">
        <v>287</v>
      </c>
      <c r="B773" s="44" t="s">
        <v>2855</v>
      </c>
      <c r="C773" s="44" t="s">
        <v>2856</v>
      </c>
      <c r="D773" s="46" t="s">
        <v>2857</v>
      </c>
      <c r="E773" s="46" t="s">
        <v>2858</v>
      </c>
      <c r="F773" s="44"/>
      <c r="G773" s="44"/>
    </row>
    <row r="774" spans="1:7" ht="13.2">
      <c r="A774" s="40" t="s">
        <v>200</v>
      </c>
      <c r="B774" s="6"/>
      <c r="C774" s="6"/>
      <c r="D774" s="48"/>
      <c r="E774" s="48"/>
      <c r="F774" s="6"/>
      <c r="G774" s="6"/>
    </row>
    <row r="775" spans="1:7" ht="39.6">
      <c r="A775" s="43" t="s">
        <v>200</v>
      </c>
      <c r="B775" s="43" t="s">
        <v>2859</v>
      </c>
      <c r="C775" s="43" t="s">
        <v>2860</v>
      </c>
      <c r="D775" s="49" t="s">
        <v>2861</v>
      </c>
      <c r="E775" s="49"/>
      <c r="F775" s="43"/>
      <c r="G775" s="43"/>
    </row>
    <row r="776" spans="1:7" ht="52.8">
      <c r="A776" s="43" t="s">
        <v>200</v>
      </c>
      <c r="B776" s="43" t="s">
        <v>2862</v>
      </c>
      <c r="C776" s="43" t="s">
        <v>2863</v>
      </c>
      <c r="D776" s="49" t="s">
        <v>2864</v>
      </c>
      <c r="E776" s="49"/>
      <c r="F776" s="43"/>
      <c r="G776" s="43"/>
    </row>
    <row r="777" spans="1:7" ht="39.6">
      <c r="A777" s="43" t="s">
        <v>200</v>
      </c>
      <c r="B777" s="43" t="s">
        <v>2865</v>
      </c>
      <c r="C777" s="43" t="s">
        <v>2866</v>
      </c>
      <c r="D777" s="49" t="s">
        <v>2867</v>
      </c>
      <c r="E777" s="49"/>
      <c r="F777" s="43"/>
      <c r="G777" s="43"/>
    </row>
    <row r="778" spans="1:7" ht="26.4">
      <c r="A778" s="43" t="s">
        <v>200</v>
      </c>
      <c r="B778" s="43" t="s">
        <v>2868</v>
      </c>
      <c r="C778" s="43" t="s">
        <v>2869</v>
      </c>
      <c r="D778" s="49" t="s">
        <v>2870</v>
      </c>
      <c r="E778" s="49"/>
      <c r="F778" s="43"/>
      <c r="G778" s="43"/>
    </row>
    <row r="779" spans="1:7" ht="52.8">
      <c r="A779" s="43" t="s">
        <v>200</v>
      </c>
      <c r="B779" s="43" t="s">
        <v>2871</v>
      </c>
      <c r="C779" s="43" t="s">
        <v>2872</v>
      </c>
      <c r="D779" s="49" t="s">
        <v>2873</v>
      </c>
      <c r="E779" s="49"/>
      <c r="F779" s="43"/>
      <c r="G779" s="43"/>
    </row>
    <row r="780" spans="1:7" ht="26.4">
      <c r="A780" s="43" t="s">
        <v>200</v>
      </c>
      <c r="B780" s="43" t="s">
        <v>2874</v>
      </c>
      <c r="C780" s="43" t="s">
        <v>2875</v>
      </c>
      <c r="D780" s="49" t="s">
        <v>2876</v>
      </c>
      <c r="E780" s="59" t="s">
        <v>2877</v>
      </c>
      <c r="F780" s="61"/>
      <c r="G780" s="61"/>
    </row>
    <row r="781" spans="1:7" ht="13.2">
      <c r="A781" s="43" t="s">
        <v>200</v>
      </c>
      <c r="B781" s="43" t="s">
        <v>2878</v>
      </c>
      <c r="C781" s="43" t="s">
        <v>2879</v>
      </c>
      <c r="D781" s="49" t="s">
        <v>2880</v>
      </c>
      <c r="E781" s="49"/>
      <c r="F781" s="43"/>
      <c r="G781" s="43"/>
    </row>
    <row r="782" spans="1:7" ht="26.4">
      <c r="A782" s="43" t="s">
        <v>200</v>
      </c>
      <c r="B782" s="43" t="s">
        <v>2881</v>
      </c>
      <c r="C782" s="43" t="s">
        <v>2882</v>
      </c>
      <c r="D782" s="49" t="s">
        <v>2883</v>
      </c>
      <c r="E782" s="49"/>
      <c r="F782" s="43"/>
      <c r="G782" s="43"/>
    </row>
    <row r="783" spans="1:7" ht="52.8">
      <c r="A783" s="43" t="s">
        <v>200</v>
      </c>
      <c r="B783" s="43" t="s">
        <v>2884</v>
      </c>
      <c r="C783" s="43" t="s">
        <v>2885</v>
      </c>
      <c r="D783" s="49" t="s">
        <v>2886</v>
      </c>
      <c r="E783" s="49"/>
      <c r="F783" s="43"/>
      <c r="G783" s="43"/>
    </row>
    <row r="784" spans="1:7" ht="26.4">
      <c r="A784" s="43" t="s">
        <v>200</v>
      </c>
      <c r="B784" s="43" t="s">
        <v>2887</v>
      </c>
      <c r="C784" s="43" t="s">
        <v>2888</v>
      </c>
      <c r="D784" s="49" t="s">
        <v>2889</v>
      </c>
      <c r="E784" s="49"/>
      <c r="F784" s="43"/>
      <c r="G784" s="43"/>
    </row>
    <row r="785" spans="1:7" ht="39.6">
      <c r="A785" s="43" t="s">
        <v>200</v>
      </c>
      <c r="B785" s="43" t="s">
        <v>2890</v>
      </c>
      <c r="C785" s="43" t="s">
        <v>2891</v>
      </c>
      <c r="D785" s="49" t="s">
        <v>2892</v>
      </c>
      <c r="E785" s="49"/>
      <c r="F785" s="43"/>
      <c r="G785" s="43"/>
    </row>
    <row r="786" spans="1:7" ht="13.2">
      <c r="A786" s="43" t="s">
        <v>200</v>
      </c>
      <c r="B786" s="43" t="s">
        <v>2893</v>
      </c>
      <c r="C786" s="43" t="s">
        <v>2894</v>
      </c>
      <c r="D786" s="49" t="s">
        <v>2895</v>
      </c>
      <c r="E786" s="49"/>
      <c r="F786" s="43"/>
      <c r="G786" s="43"/>
    </row>
    <row r="787" spans="1:7" ht="26.4">
      <c r="A787" s="43" t="s">
        <v>200</v>
      </c>
      <c r="B787" s="43" t="s">
        <v>2896</v>
      </c>
      <c r="C787" s="43" t="s">
        <v>2897</v>
      </c>
      <c r="D787" s="49" t="s">
        <v>2898</v>
      </c>
      <c r="E787" s="49"/>
      <c r="F787" s="43"/>
      <c r="G787" s="43"/>
    </row>
    <row r="788" spans="1:7" ht="13.2">
      <c r="A788" s="43" t="s">
        <v>200</v>
      </c>
      <c r="B788" s="43" t="s">
        <v>2899</v>
      </c>
      <c r="C788" s="43" t="s">
        <v>2900</v>
      </c>
      <c r="D788" s="93" t="s">
        <v>2901</v>
      </c>
      <c r="E788" s="91"/>
      <c r="F788" s="43"/>
      <c r="G788" s="43"/>
    </row>
    <row r="789" spans="1:7" ht="13.2">
      <c r="A789" s="43" t="s">
        <v>200</v>
      </c>
      <c r="B789" s="43" t="s">
        <v>2902</v>
      </c>
      <c r="C789" s="43" t="s">
        <v>2903</v>
      </c>
      <c r="D789" s="49" t="s">
        <v>2904</v>
      </c>
      <c r="E789" s="49"/>
      <c r="F789" s="43"/>
      <c r="G789" s="43"/>
    </row>
    <row r="790" spans="1:7" ht="39.6">
      <c r="A790" s="43" t="s">
        <v>200</v>
      </c>
      <c r="B790" s="43" t="s">
        <v>2905</v>
      </c>
      <c r="C790" s="43" t="s">
        <v>2906</v>
      </c>
      <c r="D790" s="49" t="s">
        <v>2907</v>
      </c>
      <c r="E790" s="49"/>
      <c r="F790" s="43"/>
      <c r="G790" s="43"/>
    </row>
    <row r="791" spans="1:7" ht="13.2">
      <c r="A791" s="40" t="s">
        <v>148</v>
      </c>
      <c r="B791" s="41"/>
      <c r="C791" s="41"/>
      <c r="D791" s="42"/>
      <c r="E791" s="42"/>
      <c r="F791" s="41"/>
      <c r="G791" s="41"/>
    </row>
    <row r="792" spans="1:7" ht="52.8">
      <c r="A792" s="44" t="s">
        <v>148</v>
      </c>
      <c r="B792" s="44" t="s">
        <v>871</v>
      </c>
      <c r="C792" s="44" t="s">
        <v>2908</v>
      </c>
      <c r="D792" s="46" t="s">
        <v>2909</v>
      </c>
      <c r="E792" s="46"/>
      <c r="F792" s="44"/>
      <c r="G792" s="44"/>
    </row>
    <row r="793" spans="1:7" ht="39.6">
      <c r="A793" s="44" t="s">
        <v>148</v>
      </c>
      <c r="B793" s="44" t="s">
        <v>2910</v>
      </c>
      <c r="C793" s="44" t="s">
        <v>2911</v>
      </c>
      <c r="D793" s="46" t="s">
        <v>2912</v>
      </c>
      <c r="E793" s="46"/>
      <c r="F793" s="44"/>
      <c r="G793" s="44"/>
    </row>
    <row r="794" spans="1:7" ht="66">
      <c r="A794" s="44" t="s">
        <v>148</v>
      </c>
      <c r="B794" s="44" t="s">
        <v>791</v>
      </c>
      <c r="C794" s="44" t="s">
        <v>792</v>
      </c>
      <c r="D794" s="46" t="s">
        <v>793</v>
      </c>
      <c r="E794" s="46"/>
      <c r="F794" s="44"/>
      <c r="G794" s="44"/>
    </row>
    <row r="795" spans="1:7" ht="39.6">
      <c r="A795" s="44" t="s">
        <v>148</v>
      </c>
      <c r="B795" s="44" t="s">
        <v>2913</v>
      </c>
      <c r="C795" s="44" t="s">
        <v>2914</v>
      </c>
      <c r="D795" s="46" t="s">
        <v>2915</v>
      </c>
      <c r="E795" s="46"/>
      <c r="F795" s="44"/>
      <c r="G795" s="44"/>
    </row>
    <row r="796" spans="1:7" ht="26.4">
      <c r="A796" s="44" t="s">
        <v>148</v>
      </c>
      <c r="B796" s="44" t="s">
        <v>659</v>
      </c>
      <c r="C796" s="44" t="s">
        <v>660</v>
      </c>
      <c r="D796" s="46" t="s">
        <v>661</v>
      </c>
      <c r="E796" s="46"/>
      <c r="F796" s="44"/>
      <c r="G796" s="44"/>
    </row>
    <row r="797" spans="1:7" ht="13.2">
      <c r="A797" s="40" t="s">
        <v>130</v>
      </c>
      <c r="B797" s="41"/>
      <c r="C797" s="41"/>
      <c r="D797" s="42"/>
      <c r="E797" s="42"/>
      <c r="F797" s="41"/>
      <c r="G797" s="41"/>
    </row>
    <row r="798" spans="1:7" ht="13.2">
      <c r="A798" s="44" t="s">
        <v>130</v>
      </c>
      <c r="B798" s="44" t="s">
        <v>2916</v>
      </c>
      <c r="C798" s="44" t="s">
        <v>2917</v>
      </c>
      <c r="D798" s="94" t="s">
        <v>2918</v>
      </c>
      <c r="E798" s="91"/>
      <c r="F798" s="44"/>
      <c r="G798" s="44"/>
    </row>
    <row r="799" spans="1:7" ht="66">
      <c r="A799" s="44" t="s">
        <v>130</v>
      </c>
      <c r="B799" s="44" t="s">
        <v>2919</v>
      </c>
      <c r="C799" s="44" t="s">
        <v>2920</v>
      </c>
      <c r="D799" s="46" t="s">
        <v>2921</v>
      </c>
      <c r="E799" s="46"/>
      <c r="F799" s="44"/>
      <c r="G799" s="44"/>
    </row>
    <row r="800" spans="1:7" ht="13.2">
      <c r="A800" s="44" t="s">
        <v>130</v>
      </c>
      <c r="B800" s="44" t="s">
        <v>2922</v>
      </c>
      <c r="C800" s="62" t="s">
        <v>2923</v>
      </c>
      <c r="D800" s="94" t="s">
        <v>2924</v>
      </c>
      <c r="E800" s="91"/>
      <c r="F800" s="44"/>
      <c r="G800" s="44"/>
    </row>
    <row r="801" spans="1:7" ht="13.2">
      <c r="A801" s="40" t="s">
        <v>277</v>
      </c>
      <c r="B801" s="40"/>
      <c r="C801" s="41"/>
      <c r="D801" s="42"/>
      <c r="E801" s="42"/>
      <c r="F801" s="41"/>
      <c r="G801" s="41"/>
    </row>
    <row r="802" spans="1:7" ht="13.2">
      <c r="A802" s="44" t="s">
        <v>277</v>
      </c>
      <c r="B802" s="43" t="s">
        <v>2925</v>
      </c>
      <c r="C802" s="44" t="s">
        <v>2926</v>
      </c>
      <c r="D802" s="46" t="s">
        <v>2927</v>
      </c>
      <c r="E802" s="46"/>
      <c r="F802" s="44"/>
      <c r="G802" s="44"/>
    </row>
    <row r="803" spans="1:7" ht="26.4">
      <c r="A803" s="44" t="s">
        <v>277</v>
      </c>
      <c r="B803" s="43" t="s">
        <v>2928</v>
      </c>
      <c r="C803" s="44" t="s">
        <v>2929</v>
      </c>
      <c r="D803" s="46" t="s">
        <v>2930</v>
      </c>
      <c r="E803" s="46"/>
      <c r="F803" s="44"/>
      <c r="G803" s="44"/>
    </row>
    <row r="804" spans="1:7" ht="26.4">
      <c r="A804" s="44" t="s">
        <v>277</v>
      </c>
      <c r="B804" s="43" t="s">
        <v>2931</v>
      </c>
      <c r="C804" s="44" t="s">
        <v>2932</v>
      </c>
      <c r="D804" s="46" t="s">
        <v>2933</v>
      </c>
      <c r="E804" s="46"/>
      <c r="F804" s="44"/>
      <c r="G804" s="44"/>
    </row>
    <row r="805" spans="1:7" ht="26.4">
      <c r="A805" s="44" t="s">
        <v>277</v>
      </c>
      <c r="B805" s="63" t="s">
        <v>2934</v>
      </c>
      <c r="C805" s="44" t="s">
        <v>2935</v>
      </c>
      <c r="D805" s="46" t="s">
        <v>2936</v>
      </c>
      <c r="E805" s="46"/>
      <c r="F805" s="44"/>
      <c r="G805" s="44"/>
    </row>
    <row r="806" spans="1:7" ht="26.4">
      <c r="A806" s="44" t="s">
        <v>277</v>
      </c>
      <c r="B806" s="63" t="s">
        <v>2937</v>
      </c>
      <c r="C806" s="44" t="s">
        <v>2938</v>
      </c>
      <c r="D806" s="46" t="s">
        <v>2939</v>
      </c>
      <c r="E806" s="46"/>
      <c r="F806" s="44"/>
      <c r="G806" s="44"/>
    </row>
    <row r="807" spans="1:7" ht="132">
      <c r="A807" s="44" t="s">
        <v>277</v>
      </c>
      <c r="B807" s="63" t="s">
        <v>2940</v>
      </c>
      <c r="C807" s="44" t="s">
        <v>2941</v>
      </c>
      <c r="D807" s="46" t="s">
        <v>2942</v>
      </c>
      <c r="E807" s="46"/>
      <c r="F807" s="44"/>
      <c r="G807" s="44"/>
    </row>
    <row r="808" spans="1:7" ht="79.2">
      <c r="A808" s="44" t="s">
        <v>277</v>
      </c>
      <c r="B808" s="63" t="s">
        <v>2943</v>
      </c>
      <c r="C808" s="44" t="s">
        <v>2944</v>
      </c>
      <c r="D808" s="46" t="s">
        <v>2945</v>
      </c>
      <c r="E808" s="46"/>
      <c r="F808" s="44"/>
      <c r="G808" s="44"/>
    </row>
    <row r="809" spans="1:7" ht="52.8">
      <c r="A809" s="44" t="s">
        <v>277</v>
      </c>
      <c r="B809" s="63" t="s">
        <v>2946</v>
      </c>
      <c r="C809" s="44" t="s">
        <v>2947</v>
      </c>
      <c r="D809" s="46" t="s">
        <v>2948</v>
      </c>
      <c r="E809" s="46"/>
      <c r="F809" s="44"/>
      <c r="G809" s="44"/>
    </row>
    <row r="810" spans="1:7" ht="66">
      <c r="A810" s="44" t="s">
        <v>277</v>
      </c>
      <c r="B810" s="63" t="s">
        <v>2949</v>
      </c>
      <c r="C810" s="44" t="s">
        <v>2950</v>
      </c>
      <c r="D810" s="46" t="s">
        <v>2951</v>
      </c>
      <c r="E810" s="46"/>
      <c r="F810" s="44"/>
      <c r="G810" s="44"/>
    </row>
    <row r="811" spans="1:7" ht="13.2">
      <c r="A811" s="44" t="s">
        <v>277</v>
      </c>
      <c r="B811" s="63" t="s">
        <v>2952</v>
      </c>
      <c r="C811" s="44" t="s">
        <v>2953</v>
      </c>
      <c r="D811" s="46" t="s">
        <v>2954</v>
      </c>
      <c r="E811" s="46"/>
      <c r="F811" s="44"/>
      <c r="G811" s="44"/>
    </row>
    <row r="812" spans="1:7" ht="52.8">
      <c r="A812" s="44" t="s">
        <v>277</v>
      </c>
      <c r="B812" s="63" t="s">
        <v>2955</v>
      </c>
      <c r="C812" s="44" t="s">
        <v>2956</v>
      </c>
      <c r="D812" s="46" t="s">
        <v>2957</v>
      </c>
      <c r="E812" s="46"/>
      <c r="F812" s="44"/>
      <c r="G812" s="44"/>
    </row>
    <row r="813" spans="1:7" ht="26.4">
      <c r="A813" s="44" t="s">
        <v>277</v>
      </c>
      <c r="B813" s="63" t="s">
        <v>2958</v>
      </c>
      <c r="C813" s="44" t="s">
        <v>2959</v>
      </c>
      <c r="D813" s="46" t="s">
        <v>2960</v>
      </c>
      <c r="E813" s="46"/>
      <c r="F813" s="44"/>
      <c r="G813" s="44"/>
    </row>
    <row r="814" spans="1:7" ht="39.6">
      <c r="A814" s="44" t="s">
        <v>277</v>
      </c>
      <c r="B814" s="63" t="s">
        <v>2961</v>
      </c>
      <c r="C814" s="44" t="s">
        <v>2962</v>
      </c>
      <c r="D814" s="46" t="s">
        <v>2963</v>
      </c>
      <c r="E814" s="46"/>
      <c r="F814" s="44"/>
      <c r="G814" s="44"/>
    </row>
    <row r="815" spans="1:7" ht="39.6">
      <c r="A815" s="44" t="s">
        <v>277</v>
      </c>
      <c r="B815" s="63" t="s">
        <v>2964</v>
      </c>
      <c r="C815" s="44" t="s">
        <v>2965</v>
      </c>
      <c r="D815" s="46" t="s">
        <v>2966</v>
      </c>
      <c r="E815" s="46"/>
      <c r="F815" s="44"/>
      <c r="G815" s="44"/>
    </row>
    <row r="816" spans="1:7" ht="39.6">
      <c r="A816" s="44" t="s">
        <v>277</v>
      </c>
      <c r="B816" s="63" t="s">
        <v>2967</v>
      </c>
      <c r="C816" s="44" t="s">
        <v>2968</v>
      </c>
      <c r="D816" s="46" t="s">
        <v>2969</v>
      </c>
      <c r="E816" s="46"/>
      <c r="F816" s="44"/>
      <c r="G816" s="44"/>
    </row>
    <row r="817" spans="1:7" ht="79.2">
      <c r="A817" s="44" t="s">
        <v>277</v>
      </c>
      <c r="B817" s="63" t="s">
        <v>2970</v>
      </c>
      <c r="C817" s="44" t="s">
        <v>2971</v>
      </c>
      <c r="D817" s="46" t="s">
        <v>2972</v>
      </c>
      <c r="E817" s="46"/>
      <c r="F817" s="44"/>
      <c r="G817" s="44"/>
    </row>
    <row r="818" spans="1:7" ht="79.2">
      <c r="A818" s="44" t="s">
        <v>277</v>
      </c>
      <c r="B818" s="43" t="s">
        <v>2973</v>
      </c>
      <c r="C818" s="44" t="s">
        <v>960</v>
      </c>
      <c r="D818" s="46" t="s">
        <v>961</v>
      </c>
      <c r="E818" s="46"/>
      <c r="F818" s="44"/>
      <c r="G818" s="44"/>
    </row>
    <row r="819" spans="1:7" ht="26.4">
      <c r="A819" s="44" t="s">
        <v>277</v>
      </c>
      <c r="B819" s="63" t="s">
        <v>2974</v>
      </c>
      <c r="C819" s="44" t="s">
        <v>2975</v>
      </c>
      <c r="D819" s="46" t="s">
        <v>2976</v>
      </c>
      <c r="E819" s="46"/>
      <c r="F819" s="44"/>
      <c r="G819" s="44"/>
    </row>
    <row r="820" spans="1:7" ht="92.4">
      <c r="A820" s="44" t="s">
        <v>277</v>
      </c>
      <c r="B820" s="44" t="s">
        <v>2977</v>
      </c>
      <c r="C820" s="44" t="s">
        <v>993</v>
      </c>
      <c r="D820" s="46" t="s">
        <v>994</v>
      </c>
      <c r="E820" s="46"/>
      <c r="F820" s="44"/>
      <c r="G820" s="44"/>
    </row>
    <row r="821" spans="1:7" ht="13.2">
      <c r="A821" s="44" t="s">
        <v>277</v>
      </c>
      <c r="B821" s="63" t="s">
        <v>2978</v>
      </c>
      <c r="C821" s="44" t="s">
        <v>972</v>
      </c>
      <c r="D821" s="46" t="s">
        <v>973</v>
      </c>
      <c r="E821" s="46"/>
      <c r="F821" s="44"/>
      <c r="G821" s="44"/>
    </row>
    <row r="822" spans="1:7" ht="26.4">
      <c r="A822" s="44" t="s">
        <v>277</v>
      </c>
      <c r="B822" s="63" t="s">
        <v>2979</v>
      </c>
      <c r="C822" s="44" t="s">
        <v>2980</v>
      </c>
      <c r="D822" s="46" t="s">
        <v>2981</v>
      </c>
      <c r="E822" s="46"/>
      <c r="F822" s="44"/>
      <c r="G822" s="44"/>
    </row>
    <row r="823" spans="1:7" ht="26.4">
      <c r="A823" s="44" t="s">
        <v>277</v>
      </c>
      <c r="B823" s="43" t="s">
        <v>2982</v>
      </c>
      <c r="C823" s="44" t="s">
        <v>2983</v>
      </c>
      <c r="D823" s="46" t="s">
        <v>2984</v>
      </c>
      <c r="E823" s="46"/>
      <c r="F823" s="44"/>
      <c r="G823" s="44"/>
    </row>
    <row r="824" spans="1:7" ht="52.8">
      <c r="A824" s="44" t="s">
        <v>277</v>
      </c>
      <c r="B824" s="63" t="s">
        <v>2985</v>
      </c>
      <c r="C824" s="44" t="s">
        <v>2986</v>
      </c>
      <c r="D824" s="46" t="s">
        <v>2987</v>
      </c>
      <c r="E824" s="46"/>
      <c r="F824" s="44"/>
      <c r="G824" s="44"/>
    </row>
    <row r="825" spans="1:7" ht="39.6">
      <c r="A825" s="44" t="s">
        <v>277</v>
      </c>
      <c r="B825" s="63" t="s">
        <v>2988</v>
      </c>
      <c r="C825" s="44" t="s">
        <v>2989</v>
      </c>
      <c r="D825" s="46" t="s">
        <v>2990</v>
      </c>
      <c r="E825" s="46"/>
      <c r="F825" s="44"/>
      <c r="G825" s="44"/>
    </row>
    <row r="826" spans="1:7" ht="26.4">
      <c r="A826" s="44" t="s">
        <v>277</v>
      </c>
      <c r="B826" s="63" t="s">
        <v>2991</v>
      </c>
      <c r="C826" s="44" t="s">
        <v>2992</v>
      </c>
      <c r="D826" s="46" t="s">
        <v>2993</v>
      </c>
      <c r="E826" s="46"/>
      <c r="F826" s="44"/>
      <c r="G826" s="44"/>
    </row>
    <row r="827" spans="1:7" ht="158.4">
      <c r="A827" s="44" t="s">
        <v>277</v>
      </c>
      <c r="B827" s="63" t="s">
        <v>2994</v>
      </c>
      <c r="C827" s="44" t="s">
        <v>2995</v>
      </c>
      <c r="D827" s="46" t="s">
        <v>2996</v>
      </c>
      <c r="E827" s="46"/>
      <c r="F827" s="44"/>
      <c r="G827" s="44"/>
    </row>
    <row r="828" spans="1:7" ht="39.6">
      <c r="A828" s="44" t="s">
        <v>277</v>
      </c>
      <c r="B828" s="43" t="s">
        <v>2997</v>
      </c>
      <c r="C828" s="44" t="s">
        <v>2998</v>
      </c>
      <c r="D828" s="46" t="s">
        <v>2999</v>
      </c>
      <c r="E828" s="46"/>
      <c r="F828" s="44"/>
      <c r="G828" s="44"/>
    </row>
    <row r="829" spans="1:7" ht="92.4">
      <c r="A829" s="44" t="s">
        <v>277</v>
      </c>
      <c r="B829" s="43" t="s">
        <v>3000</v>
      </c>
      <c r="C829" s="44" t="s">
        <v>3001</v>
      </c>
      <c r="D829" s="46" t="s">
        <v>3002</v>
      </c>
      <c r="E829" s="46"/>
      <c r="F829" s="44"/>
      <c r="G829" s="44"/>
    </row>
    <row r="830" spans="1:7" ht="66">
      <c r="A830" s="44" t="s">
        <v>277</v>
      </c>
      <c r="B830" s="43" t="s">
        <v>3003</v>
      </c>
      <c r="C830" s="44" t="s">
        <v>3004</v>
      </c>
      <c r="D830" s="46" t="s">
        <v>3005</v>
      </c>
      <c r="E830" s="46"/>
      <c r="F830" s="44"/>
      <c r="G830" s="44"/>
    </row>
    <row r="831" spans="1:7" ht="118.8">
      <c r="A831" s="44" t="s">
        <v>277</v>
      </c>
      <c r="B831" s="63" t="s">
        <v>3006</v>
      </c>
      <c r="C831" s="44" t="s">
        <v>3007</v>
      </c>
      <c r="D831" s="46" t="s">
        <v>3008</v>
      </c>
      <c r="E831" s="46"/>
      <c r="F831" s="44"/>
      <c r="G831" s="44"/>
    </row>
    <row r="832" spans="1:7" ht="26.4">
      <c r="A832" s="44" t="s">
        <v>277</v>
      </c>
      <c r="B832" s="43" t="s">
        <v>3009</v>
      </c>
      <c r="C832" s="44" t="s">
        <v>3010</v>
      </c>
      <c r="D832" s="46" t="s">
        <v>3011</v>
      </c>
      <c r="E832" s="46"/>
      <c r="F832" s="44"/>
      <c r="G832" s="44"/>
    </row>
    <row r="833" spans="1:7" ht="26.4">
      <c r="A833" s="44" t="s">
        <v>277</v>
      </c>
      <c r="B833" s="43" t="s">
        <v>3012</v>
      </c>
      <c r="C833" s="44" t="s">
        <v>3013</v>
      </c>
      <c r="D833" s="46" t="s">
        <v>3014</v>
      </c>
      <c r="E833" s="46"/>
      <c r="F833" s="44"/>
      <c r="G833" s="44"/>
    </row>
    <row r="834" spans="1:7" ht="26.4">
      <c r="A834" s="44" t="s">
        <v>277</v>
      </c>
      <c r="B834" s="43" t="s">
        <v>3015</v>
      </c>
      <c r="C834" s="44" t="s">
        <v>3016</v>
      </c>
      <c r="D834" s="46" t="s">
        <v>3017</v>
      </c>
      <c r="E834" s="46"/>
      <c r="F834" s="44"/>
      <c r="G834" s="44"/>
    </row>
    <row r="835" spans="1:7" ht="26.4">
      <c r="A835" s="44" t="s">
        <v>277</v>
      </c>
      <c r="B835" s="43" t="s">
        <v>3018</v>
      </c>
      <c r="C835" s="44" t="s">
        <v>3019</v>
      </c>
      <c r="D835" s="46" t="s">
        <v>3020</v>
      </c>
      <c r="E835" s="46"/>
      <c r="F835" s="44"/>
      <c r="G835" s="44"/>
    </row>
    <row r="836" spans="1:7" ht="79.2">
      <c r="A836" s="44" t="s">
        <v>277</v>
      </c>
      <c r="B836" s="43" t="s">
        <v>3021</v>
      </c>
      <c r="C836" s="44" t="s">
        <v>3022</v>
      </c>
      <c r="D836" s="46" t="s">
        <v>3023</v>
      </c>
      <c r="E836" s="46"/>
      <c r="F836" s="44"/>
      <c r="G836" s="44"/>
    </row>
    <row r="837" spans="1:7" ht="105.6">
      <c r="A837" s="44" t="s">
        <v>277</v>
      </c>
      <c r="B837" s="43" t="s">
        <v>3024</v>
      </c>
      <c r="C837" s="44" t="s">
        <v>3025</v>
      </c>
      <c r="D837" s="46" t="s">
        <v>3026</v>
      </c>
      <c r="E837" s="46"/>
      <c r="F837" s="44"/>
      <c r="G837" s="44"/>
    </row>
    <row r="838" spans="1:7" ht="79.2">
      <c r="A838" s="44" t="s">
        <v>277</v>
      </c>
      <c r="B838" s="63" t="s">
        <v>3027</v>
      </c>
      <c r="C838" s="44" t="s">
        <v>3028</v>
      </c>
      <c r="D838" s="46" t="s">
        <v>3029</v>
      </c>
      <c r="E838" s="46"/>
      <c r="F838" s="44"/>
      <c r="G838" s="44"/>
    </row>
    <row r="839" spans="1:7" ht="52.8">
      <c r="A839" s="44" t="s">
        <v>277</v>
      </c>
      <c r="B839" s="63" t="s">
        <v>3030</v>
      </c>
      <c r="C839" s="44" t="s">
        <v>3031</v>
      </c>
      <c r="D839" s="46" t="s">
        <v>3032</v>
      </c>
      <c r="E839" s="46"/>
      <c r="F839" s="44"/>
      <c r="G839" s="44"/>
    </row>
    <row r="840" spans="1:7" ht="26.4">
      <c r="A840" s="44" t="s">
        <v>277</v>
      </c>
      <c r="B840" s="63" t="s">
        <v>3033</v>
      </c>
      <c r="C840" s="44" t="s">
        <v>3034</v>
      </c>
      <c r="D840" s="46" t="s">
        <v>3035</v>
      </c>
      <c r="E840" s="46"/>
      <c r="F840" s="44"/>
      <c r="G840" s="44"/>
    </row>
    <row r="841" spans="1:7" ht="277.2">
      <c r="A841" s="44" t="s">
        <v>277</v>
      </c>
      <c r="B841" s="43" t="s">
        <v>3036</v>
      </c>
      <c r="C841" s="44" t="s">
        <v>3037</v>
      </c>
      <c r="D841" s="46" t="s">
        <v>3038</v>
      </c>
      <c r="E841" s="46"/>
      <c r="F841" s="44"/>
      <c r="G841" s="44"/>
    </row>
    <row r="842" spans="1:7" ht="66">
      <c r="A842" s="44" t="s">
        <v>277</v>
      </c>
      <c r="B842" s="63" t="s">
        <v>3039</v>
      </c>
      <c r="C842" s="44" t="s">
        <v>3040</v>
      </c>
      <c r="D842" s="46" t="s">
        <v>3041</v>
      </c>
      <c r="E842" s="46"/>
      <c r="F842" s="44"/>
      <c r="G842" s="44"/>
    </row>
    <row r="843" spans="1:7" ht="105.6">
      <c r="A843" s="44" t="s">
        <v>277</v>
      </c>
      <c r="B843" s="63" t="s">
        <v>3042</v>
      </c>
      <c r="C843" s="44" t="s">
        <v>3043</v>
      </c>
      <c r="D843" s="46" t="s">
        <v>3044</v>
      </c>
      <c r="E843" s="46"/>
      <c r="F843" s="44"/>
      <c r="G843" s="44"/>
    </row>
    <row r="844" spans="1:7" ht="92.4">
      <c r="A844" s="44" t="s">
        <v>277</v>
      </c>
      <c r="B844" s="63" t="s">
        <v>3045</v>
      </c>
      <c r="C844" s="44" t="s">
        <v>3046</v>
      </c>
      <c r="D844" s="46" t="s">
        <v>3047</v>
      </c>
      <c r="E844" s="46"/>
      <c r="F844" s="44"/>
      <c r="G844" s="44"/>
    </row>
    <row r="845" spans="1:7" ht="66">
      <c r="A845" s="44" t="s">
        <v>277</v>
      </c>
      <c r="B845" s="63" t="s">
        <v>3048</v>
      </c>
      <c r="C845" s="44" t="s">
        <v>3049</v>
      </c>
      <c r="D845" s="46" t="s">
        <v>3050</v>
      </c>
      <c r="E845" s="46"/>
      <c r="F845" s="44"/>
      <c r="G845" s="44"/>
    </row>
    <row r="846" spans="1:7" ht="92.4">
      <c r="A846" s="44" t="s">
        <v>277</v>
      </c>
      <c r="B846" s="63" t="s">
        <v>3051</v>
      </c>
      <c r="C846" s="44" t="s">
        <v>3052</v>
      </c>
      <c r="D846" s="46" t="s">
        <v>3053</v>
      </c>
      <c r="E846" s="46"/>
      <c r="F846" s="44"/>
      <c r="G846" s="44"/>
    </row>
    <row r="847" spans="1:7" ht="171.6">
      <c r="A847" s="44" t="s">
        <v>277</v>
      </c>
      <c r="B847" s="63" t="s">
        <v>3054</v>
      </c>
      <c r="C847" s="44" t="s">
        <v>3055</v>
      </c>
      <c r="D847" s="46" t="s">
        <v>3056</v>
      </c>
      <c r="E847" s="46"/>
      <c r="F847" s="44"/>
      <c r="G847" s="44"/>
    </row>
    <row r="848" spans="1:7" ht="211.2">
      <c r="A848" s="44" t="s">
        <v>277</v>
      </c>
      <c r="B848" s="63" t="s">
        <v>3057</v>
      </c>
      <c r="C848" s="44" t="s">
        <v>3058</v>
      </c>
      <c r="D848" s="46" t="s">
        <v>3059</v>
      </c>
      <c r="E848" s="46"/>
      <c r="F848" s="44"/>
      <c r="G848" s="44"/>
    </row>
    <row r="849" spans="1:7" ht="132">
      <c r="A849" s="44" t="s">
        <v>277</v>
      </c>
      <c r="B849" s="63" t="s">
        <v>3060</v>
      </c>
      <c r="C849" s="44" t="s">
        <v>3061</v>
      </c>
      <c r="D849" s="46" t="s">
        <v>3062</v>
      </c>
      <c r="E849" s="46"/>
      <c r="F849" s="44"/>
      <c r="G849" s="44"/>
    </row>
    <row r="850" spans="1:7" ht="13.2">
      <c r="A850" s="44" t="s">
        <v>277</v>
      </c>
      <c r="B850" s="63" t="s">
        <v>3063</v>
      </c>
      <c r="C850" s="44" t="s">
        <v>3064</v>
      </c>
      <c r="D850" s="46" t="s">
        <v>3065</v>
      </c>
      <c r="E850" s="46"/>
      <c r="F850" s="44"/>
      <c r="G850" s="44"/>
    </row>
    <row r="851" spans="1:7" ht="26.4">
      <c r="A851" s="44" t="s">
        <v>277</v>
      </c>
      <c r="B851" s="63" t="s">
        <v>3066</v>
      </c>
      <c r="C851" s="44" t="s">
        <v>3067</v>
      </c>
      <c r="D851" s="46" t="s">
        <v>3068</v>
      </c>
      <c r="E851" s="46"/>
      <c r="F851" s="44"/>
      <c r="G851" s="44"/>
    </row>
    <row r="852" spans="1:7" ht="79.2">
      <c r="A852" s="44" t="s">
        <v>277</v>
      </c>
      <c r="B852" s="63" t="s">
        <v>3069</v>
      </c>
      <c r="C852" s="44" t="s">
        <v>3070</v>
      </c>
      <c r="D852" s="46" t="s">
        <v>3071</v>
      </c>
      <c r="E852" s="46"/>
      <c r="F852" s="44"/>
      <c r="G852" s="44"/>
    </row>
    <row r="853" spans="1:7" ht="13.2">
      <c r="A853" s="44" t="s">
        <v>277</v>
      </c>
      <c r="B853" s="63" t="s">
        <v>3072</v>
      </c>
      <c r="C853" s="44" t="s">
        <v>3073</v>
      </c>
      <c r="D853" s="46" t="s">
        <v>3074</v>
      </c>
      <c r="E853" s="46"/>
      <c r="F853" s="44"/>
      <c r="G853" s="44"/>
    </row>
    <row r="854" spans="1:7" ht="79.2">
      <c r="A854" s="44" t="s">
        <v>277</v>
      </c>
      <c r="B854" s="63" t="s">
        <v>3075</v>
      </c>
      <c r="C854" s="44" t="s">
        <v>3076</v>
      </c>
      <c r="D854" s="46" t="s">
        <v>3077</v>
      </c>
      <c r="E854" s="46"/>
      <c r="F854" s="44"/>
      <c r="G854" s="44"/>
    </row>
    <row r="855" spans="1:7" ht="26.4">
      <c r="A855" s="44" t="s">
        <v>277</v>
      </c>
      <c r="B855" s="63" t="s">
        <v>3078</v>
      </c>
      <c r="C855" s="44" t="s">
        <v>3079</v>
      </c>
      <c r="D855" s="46" t="s">
        <v>3080</v>
      </c>
      <c r="E855" s="46"/>
      <c r="F855" s="44"/>
      <c r="G855" s="44"/>
    </row>
    <row r="856" spans="1:7" ht="13.2">
      <c r="A856" s="44" t="s">
        <v>277</v>
      </c>
      <c r="B856" s="43" t="s">
        <v>3081</v>
      </c>
      <c r="C856" s="44" t="s">
        <v>3082</v>
      </c>
      <c r="D856" s="46" t="s">
        <v>3083</v>
      </c>
      <c r="E856" s="46"/>
      <c r="F856" s="44"/>
      <c r="G856" s="44"/>
    </row>
    <row r="857" spans="1:7" ht="52.8">
      <c r="A857" s="44" t="s">
        <v>277</v>
      </c>
      <c r="B857" s="44" t="s">
        <v>1076</v>
      </c>
      <c r="C857" s="44" t="s">
        <v>1077</v>
      </c>
      <c r="D857" s="46" t="s">
        <v>1078</v>
      </c>
      <c r="E857" s="46"/>
      <c r="F857" s="44"/>
      <c r="G857" s="44"/>
    </row>
    <row r="858" spans="1:7" ht="39.6">
      <c r="A858" s="44" t="s">
        <v>277</v>
      </c>
      <c r="B858" s="43" t="s">
        <v>3084</v>
      </c>
      <c r="C858" s="44" t="s">
        <v>3085</v>
      </c>
      <c r="D858" s="46" t="s">
        <v>3086</v>
      </c>
      <c r="E858" s="46"/>
      <c r="F858" s="44"/>
      <c r="G858" s="44"/>
    </row>
    <row r="859" spans="1:7" ht="66">
      <c r="A859" s="44" t="s">
        <v>277</v>
      </c>
      <c r="B859" s="43" t="s">
        <v>3087</v>
      </c>
      <c r="C859" s="44" t="s">
        <v>3088</v>
      </c>
      <c r="D859" s="46" t="s">
        <v>3089</v>
      </c>
      <c r="E859" s="46"/>
      <c r="F859" s="44"/>
      <c r="G859" s="44"/>
    </row>
    <row r="860" spans="1:7" ht="26.4">
      <c r="A860" s="44" t="s">
        <v>277</v>
      </c>
      <c r="B860" s="63" t="s">
        <v>3090</v>
      </c>
      <c r="C860" s="44" t="s">
        <v>3091</v>
      </c>
      <c r="D860" s="46" t="s">
        <v>3092</v>
      </c>
      <c r="E860" s="46"/>
      <c r="F860" s="44"/>
      <c r="G860" s="44"/>
    </row>
    <row r="861" spans="1:7" ht="66">
      <c r="A861" s="44" t="s">
        <v>277</v>
      </c>
      <c r="B861" s="63" t="s">
        <v>3093</v>
      </c>
      <c r="C861" s="44" t="s">
        <v>3094</v>
      </c>
      <c r="D861" s="46" t="s">
        <v>3095</v>
      </c>
      <c r="E861" s="46"/>
      <c r="F861" s="44"/>
      <c r="G861" s="44"/>
    </row>
    <row r="862" spans="1:7" ht="92.4">
      <c r="A862" s="44" t="s">
        <v>277</v>
      </c>
      <c r="B862" s="63" t="s">
        <v>3096</v>
      </c>
      <c r="C862" s="44" t="s">
        <v>3097</v>
      </c>
      <c r="D862" s="46" t="s">
        <v>3098</v>
      </c>
      <c r="E862" s="46"/>
      <c r="F862" s="44"/>
      <c r="G862" s="44"/>
    </row>
    <row r="863" spans="1:7" ht="66">
      <c r="A863" s="44" t="s">
        <v>277</v>
      </c>
      <c r="B863" s="63" t="s">
        <v>3099</v>
      </c>
      <c r="C863" s="44" t="s">
        <v>3100</v>
      </c>
      <c r="D863" s="46" t="s">
        <v>3101</v>
      </c>
      <c r="E863" s="46"/>
      <c r="F863" s="44"/>
      <c r="G863" s="44"/>
    </row>
    <row r="864" spans="1:7" ht="13.2">
      <c r="A864" s="44" t="s">
        <v>277</v>
      </c>
      <c r="B864" s="63" t="s">
        <v>3102</v>
      </c>
      <c r="C864" s="44" t="s">
        <v>3103</v>
      </c>
      <c r="D864" s="46" t="s">
        <v>3104</v>
      </c>
      <c r="E864" s="46"/>
      <c r="F864" s="44"/>
      <c r="G864" s="44"/>
    </row>
    <row r="865" spans="1:7" ht="66">
      <c r="A865" s="44" t="s">
        <v>277</v>
      </c>
      <c r="B865" s="63" t="s">
        <v>3105</v>
      </c>
      <c r="C865" s="44" t="s">
        <v>3106</v>
      </c>
      <c r="D865" s="46" t="s">
        <v>3107</v>
      </c>
      <c r="E865" s="46"/>
      <c r="F865" s="44"/>
      <c r="G865" s="44"/>
    </row>
    <row r="866" spans="1:7" ht="92.4">
      <c r="A866" s="44" t="s">
        <v>277</v>
      </c>
      <c r="B866" s="63" t="s">
        <v>3108</v>
      </c>
      <c r="C866" s="44" t="s">
        <v>3109</v>
      </c>
      <c r="D866" s="46" t="s">
        <v>3110</v>
      </c>
      <c r="E866" s="46"/>
      <c r="F866" s="44"/>
      <c r="G866" s="44"/>
    </row>
    <row r="867" spans="1:7" ht="13.2">
      <c r="A867" s="44" t="s">
        <v>277</v>
      </c>
      <c r="B867" s="63" t="s">
        <v>3111</v>
      </c>
      <c r="C867" s="44" t="s">
        <v>3112</v>
      </c>
      <c r="D867" s="46" t="s">
        <v>3113</v>
      </c>
      <c r="E867" s="46"/>
      <c r="F867" s="44"/>
      <c r="G867" s="44"/>
    </row>
    <row r="868" spans="1:7" ht="92.4">
      <c r="A868" s="44" t="s">
        <v>277</v>
      </c>
      <c r="B868" s="63" t="s">
        <v>3114</v>
      </c>
      <c r="C868" s="44" t="s">
        <v>3115</v>
      </c>
      <c r="D868" s="46" t="s">
        <v>3116</v>
      </c>
      <c r="E868" s="46"/>
      <c r="F868" s="44"/>
      <c r="G868" s="44"/>
    </row>
    <row r="869" spans="1:7" ht="26.4">
      <c r="A869" s="44" t="s">
        <v>277</v>
      </c>
      <c r="B869" s="63" t="s">
        <v>3117</v>
      </c>
      <c r="C869" s="44" t="s">
        <v>3118</v>
      </c>
      <c r="D869" s="46" t="s">
        <v>3119</v>
      </c>
      <c r="E869" s="46"/>
      <c r="F869" s="44"/>
      <c r="G869" s="44"/>
    </row>
    <row r="870" spans="1:7" ht="26.4">
      <c r="A870" s="44" t="s">
        <v>277</v>
      </c>
      <c r="B870" s="43" t="s">
        <v>3120</v>
      </c>
      <c r="C870" s="44" t="s">
        <v>1128</v>
      </c>
      <c r="D870" s="46" t="s">
        <v>1129</v>
      </c>
      <c r="E870" s="46"/>
      <c r="F870" s="44"/>
      <c r="G870" s="44"/>
    </row>
    <row r="871" spans="1:7" ht="66">
      <c r="A871" s="44" t="s">
        <v>277</v>
      </c>
      <c r="B871" s="63" t="s">
        <v>3121</v>
      </c>
      <c r="C871" s="44" t="s">
        <v>3122</v>
      </c>
      <c r="D871" s="46" t="s">
        <v>3123</v>
      </c>
      <c r="E871" s="46"/>
      <c r="F871" s="44"/>
      <c r="G871" s="44"/>
    </row>
    <row r="872" spans="1:7" ht="158.4">
      <c r="A872" s="44" t="s">
        <v>277</v>
      </c>
      <c r="B872" s="63" t="s">
        <v>3124</v>
      </c>
      <c r="C872" s="44" t="s">
        <v>1098</v>
      </c>
      <c r="D872" s="46" t="s">
        <v>1099</v>
      </c>
      <c r="E872" s="46"/>
      <c r="F872" s="44"/>
      <c r="G872" s="44"/>
    </row>
    <row r="873" spans="1:7" ht="145.19999999999999">
      <c r="A873" s="44" t="s">
        <v>277</v>
      </c>
      <c r="B873" s="63" t="s">
        <v>3125</v>
      </c>
      <c r="C873" s="44" t="s">
        <v>3126</v>
      </c>
      <c r="D873" s="46" t="s">
        <v>3127</v>
      </c>
      <c r="E873" s="46"/>
      <c r="F873" s="44"/>
      <c r="G873" s="44"/>
    </row>
    <row r="874" spans="1:7" ht="330">
      <c r="A874" s="44" t="s">
        <v>277</v>
      </c>
      <c r="B874" s="63" t="s">
        <v>3128</v>
      </c>
      <c r="C874" s="44" t="s">
        <v>3129</v>
      </c>
      <c r="D874" s="46" t="s">
        <v>3130</v>
      </c>
      <c r="E874" s="46"/>
      <c r="F874" s="44"/>
      <c r="G874" s="44"/>
    </row>
    <row r="875" spans="1:7" ht="26.4">
      <c r="A875" s="44" t="s">
        <v>277</v>
      </c>
      <c r="B875" s="44" t="s">
        <v>3131</v>
      </c>
      <c r="C875" s="44" t="s">
        <v>3132</v>
      </c>
      <c r="D875" s="46" t="s">
        <v>3133</v>
      </c>
      <c r="E875" s="46"/>
      <c r="F875" s="44"/>
      <c r="G875" s="44"/>
    </row>
    <row r="876" spans="1:7" ht="66">
      <c r="A876" s="44" t="s">
        <v>277</v>
      </c>
      <c r="B876" s="44" t="s">
        <v>3134</v>
      </c>
      <c r="C876" s="44" t="s">
        <v>3135</v>
      </c>
      <c r="D876" s="46" t="s">
        <v>3136</v>
      </c>
      <c r="E876" s="46"/>
      <c r="F876" s="44"/>
      <c r="G876" s="44"/>
    </row>
    <row r="877" spans="1:7" ht="39.6">
      <c r="A877" s="44" t="s">
        <v>277</v>
      </c>
      <c r="B877" s="63" t="s">
        <v>3137</v>
      </c>
      <c r="C877" s="44" t="s">
        <v>3138</v>
      </c>
      <c r="D877" s="46" t="s">
        <v>3139</v>
      </c>
      <c r="E877" s="46"/>
      <c r="F877" s="44"/>
      <c r="G877" s="44"/>
    </row>
    <row r="878" spans="1:7" ht="118.8">
      <c r="A878" s="44" t="s">
        <v>277</v>
      </c>
      <c r="B878" s="63" t="s">
        <v>3140</v>
      </c>
      <c r="C878" s="44" t="s">
        <v>3141</v>
      </c>
      <c r="D878" s="46" t="s">
        <v>3142</v>
      </c>
      <c r="E878" s="46"/>
      <c r="F878" s="44"/>
      <c r="G878" s="44"/>
    </row>
    <row r="879" spans="1:7" ht="26.4">
      <c r="A879" s="44" t="s">
        <v>277</v>
      </c>
      <c r="B879" s="64" t="s">
        <v>3143</v>
      </c>
      <c r="C879" s="44" t="s">
        <v>3144</v>
      </c>
      <c r="D879" s="46" t="s">
        <v>3145</v>
      </c>
      <c r="E879" s="46"/>
      <c r="F879" s="44"/>
      <c r="G879" s="44"/>
    </row>
    <row r="880" spans="1:7" ht="52.8">
      <c r="A880" s="44" t="s">
        <v>277</v>
      </c>
      <c r="B880" s="44" t="s">
        <v>3146</v>
      </c>
      <c r="C880" s="44" t="s">
        <v>3147</v>
      </c>
      <c r="D880" s="46" t="s">
        <v>3148</v>
      </c>
      <c r="E880" s="46"/>
      <c r="F880" s="44"/>
      <c r="G880" s="44"/>
    </row>
    <row r="881" spans="1:7" ht="39.6">
      <c r="A881" s="44" t="s">
        <v>277</v>
      </c>
      <c r="B881" s="44" t="s">
        <v>3149</v>
      </c>
      <c r="C881" s="44" t="s">
        <v>3150</v>
      </c>
      <c r="D881" s="46" t="s">
        <v>3151</v>
      </c>
      <c r="E881" s="46"/>
      <c r="F881" s="44"/>
      <c r="G881" s="44"/>
    </row>
    <row r="882" spans="1:7" ht="52.8">
      <c r="A882" s="44" t="s">
        <v>277</v>
      </c>
      <c r="B882" s="44" t="s">
        <v>3152</v>
      </c>
      <c r="C882" s="44" t="s">
        <v>3153</v>
      </c>
      <c r="D882" s="46" t="s">
        <v>3154</v>
      </c>
      <c r="E882" s="46"/>
      <c r="F882" s="44"/>
      <c r="G882" s="44"/>
    </row>
    <row r="883" spans="1:7" ht="39.6">
      <c r="A883" s="44" t="s">
        <v>277</v>
      </c>
      <c r="B883" s="44" t="s">
        <v>3155</v>
      </c>
      <c r="C883" s="44" t="s">
        <v>3156</v>
      </c>
      <c r="D883" s="46" t="s">
        <v>3157</v>
      </c>
      <c r="E883" s="46"/>
      <c r="F883" s="44"/>
      <c r="G883" s="44"/>
    </row>
    <row r="884" spans="1:7" ht="26.4">
      <c r="A884" s="44" t="s">
        <v>277</v>
      </c>
      <c r="B884" s="44" t="s">
        <v>3158</v>
      </c>
      <c r="C884" s="44" t="s">
        <v>3159</v>
      </c>
      <c r="D884" s="46" t="s">
        <v>3160</v>
      </c>
      <c r="E884" s="46"/>
      <c r="F884" s="44"/>
      <c r="G884" s="44"/>
    </row>
    <row r="885" spans="1:7" ht="13.2">
      <c r="A885" s="44" t="s">
        <v>277</v>
      </c>
      <c r="B885" s="44" t="s">
        <v>3161</v>
      </c>
      <c r="C885" s="44" t="s">
        <v>3162</v>
      </c>
      <c r="D885" s="46" t="s">
        <v>3163</v>
      </c>
      <c r="E885" s="46"/>
      <c r="F885" s="44"/>
      <c r="G885" s="44"/>
    </row>
    <row r="886" spans="1:7" ht="13.2">
      <c r="A886" s="44" t="s">
        <v>277</v>
      </c>
      <c r="B886" s="44" t="s">
        <v>3164</v>
      </c>
      <c r="C886" s="44" t="s">
        <v>3165</v>
      </c>
      <c r="D886" s="46" t="s">
        <v>3166</v>
      </c>
      <c r="E886" s="46"/>
      <c r="F886" s="44"/>
      <c r="G886" s="44"/>
    </row>
    <row r="887" spans="1:7" ht="26.4">
      <c r="A887" s="44" t="s">
        <v>277</v>
      </c>
      <c r="B887" s="63" t="s">
        <v>3167</v>
      </c>
      <c r="C887" s="44" t="s">
        <v>3168</v>
      </c>
      <c r="D887" s="46" t="s">
        <v>3169</v>
      </c>
      <c r="E887" s="46"/>
      <c r="F887" s="44"/>
      <c r="G887" s="44"/>
    </row>
    <row r="888" spans="1:7" ht="26.4">
      <c r="A888" s="44" t="s">
        <v>277</v>
      </c>
      <c r="B888" s="63" t="s">
        <v>3170</v>
      </c>
      <c r="C888" s="44" t="s">
        <v>3171</v>
      </c>
      <c r="D888" s="46" t="s">
        <v>3172</v>
      </c>
      <c r="E888" s="46"/>
      <c r="F888" s="44"/>
      <c r="G888" s="44"/>
    </row>
    <row r="889" spans="1:7" ht="26.4">
      <c r="A889" s="44" t="s">
        <v>277</v>
      </c>
      <c r="B889" s="63" t="s">
        <v>3173</v>
      </c>
      <c r="C889" s="44" t="s">
        <v>3174</v>
      </c>
      <c r="D889" s="46" t="s">
        <v>3175</v>
      </c>
      <c r="E889" s="46"/>
      <c r="F889" s="44"/>
      <c r="G889" s="44"/>
    </row>
    <row r="890" spans="1:7" ht="26.4">
      <c r="A890" s="44" t="s">
        <v>277</v>
      </c>
      <c r="B890" s="63" t="s">
        <v>3176</v>
      </c>
      <c r="C890" s="44" t="s">
        <v>3177</v>
      </c>
      <c r="D890" s="46" t="s">
        <v>3178</v>
      </c>
      <c r="E890" s="46"/>
      <c r="F890" s="44"/>
      <c r="G890" s="44"/>
    </row>
    <row r="891" spans="1:7" ht="13.2">
      <c r="A891" s="40" t="s">
        <v>411</v>
      </c>
      <c r="B891" s="6"/>
      <c r="C891" s="6"/>
      <c r="D891" s="65"/>
      <c r="E891" s="48"/>
      <c r="F891" s="6"/>
      <c r="G891" s="6"/>
    </row>
    <row r="892" spans="1:7" ht="26.4">
      <c r="A892" s="43" t="s">
        <v>411</v>
      </c>
      <c r="B892" s="43" t="s">
        <v>3179</v>
      </c>
      <c r="C892" s="43" t="s">
        <v>3180</v>
      </c>
      <c r="D892" s="66" t="s">
        <v>3181</v>
      </c>
      <c r="E892" s="67"/>
      <c r="F892" s="68"/>
      <c r="G892" s="68"/>
    </row>
    <row r="893" spans="1:7" ht="39.6">
      <c r="A893" s="43" t="s">
        <v>411</v>
      </c>
      <c r="B893" s="43" t="s">
        <v>3182</v>
      </c>
      <c r="C893" s="68" t="s">
        <v>3183</v>
      </c>
      <c r="D893" s="69" t="s">
        <v>3184</v>
      </c>
      <c r="E893" s="67"/>
      <c r="F893" s="68"/>
      <c r="G893" s="68"/>
    </row>
    <row r="894" spans="1:7" ht="13.2">
      <c r="A894" s="40" t="s">
        <v>399</v>
      </c>
      <c r="B894" s="6"/>
      <c r="C894" s="6"/>
      <c r="D894" s="65"/>
      <c r="E894" s="48"/>
      <c r="F894" s="6"/>
      <c r="G894" s="6"/>
    </row>
    <row r="895" spans="1:7" ht="26.4">
      <c r="A895" s="43" t="s">
        <v>399</v>
      </c>
      <c r="B895" s="43" t="s">
        <v>3185</v>
      </c>
      <c r="C895" s="68" t="s">
        <v>3186</v>
      </c>
      <c r="D895" s="66" t="s">
        <v>3187</v>
      </c>
      <c r="E895" s="67"/>
      <c r="F895" s="68"/>
      <c r="G895" s="68"/>
    </row>
    <row r="896" spans="1:7" ht="39.6">
      <c r="A896" s="43" t="s">
        <v>399</v>
      </c>
      <c r="B896" s="43" t="s">
        <v>3188</v>
      </c>
      <c r="C896" s="68" t="s">
        <v>3189</v>
      </c>
      <c r="D896" s="66" t="s">
        <v>3190</v>
      </c>
      <c r="E896" s="67"/>
      <c r="F896" s="68"/>
      <c r="G896" s="68"/>
    </row>
    <row r="897" spans="1:7" ht="13.2">
      <c r="A897" s="40" t="s">
        <v>139</v>
      </c>
      <c r="B897" s="41"/>
      <c r="C897" s="41"/>
      <c r="D897" s="42"/>
      <c r="E897" s="42"/>
      <c r="F897" s="41"/>
      <c r="G897" s="41"/>
    </row>
    <row r="898" spans="1:7" ht="198">
      <c r="A898" s="44" t="s">
        <v>139</v>
      </c>
      <c r="B898" s="44" t="s">
        <v>3191</v>
      </c>
      <c r="C898" s="44" t="s">
        <v>3192</v>
      </c>
      <c r="D898" s="46" t="s">
        <v>3193</v>
      </c>
      <c r="E898" s="46" t="s">
        <v>3194</v>
      </c>
      <c r="F898" s="44"/>
      <c r="G898" s="44"/>
    </row>
    <row r="899" spans="1:7" ht="39.6">
      <c r="A899" s="44" t="s">
        <v>139</v>
      </c>
      <c r="B899" s="44" t="s">
        <v>3195</v>
      </c>
      <c r="C899" s="44" t="s">
        <v>3196</v>
      </c>
      <c r="D899" s="46" t="s">
        <v>3197</v>
      </c>
      <c r="E899" s="46"/>
      <c r="F899" s="44"/>
      <c r="G899" s="44"/>
    </row>
    <row r="900" spans="1:7" ht="39.6">
      <c r="A900" s="44" t="s">
        <v>139</v>
      </c>
      <c r="B900" s="44" t="s">
        <v>3198</v>
      </c>
      <c r="C900" s="44" t="s">
        <v>3199</v>
      </c>
      <c r="D900" s="46" t="s">
        <v>3200</v>
      </c>
      <c r="E900" s="46"/>
      <c r="F900" s="44"/>
      <c r="G900" s="44"/>
    </row>
    <row r="901" spans="1:7" ht="39.6">
      <c r="A901" s="44" t="s">
        <v>139</v>
      </c>
      <c r="B901" s="44" t="s">
        <v>3201</v>
      </c>
      <c r="C901" s="44" t="s">
        <v>3202</v>
      </c>
      <c r="D901" s="46" t="s">
        <v>3203</v>
      </c>
      <c r="E901" s="46"/>
      <c r="F901" s="44"/>
      <c r="G901" s="44"/>
    </row>
    <row r="902" spans="1:7" ht="13.2">
      <c r="A902" s="40" t="s">
        <v>426</v>
      </c>
      <c r="B902" s="41"/>
      <c r="C902" s="41"/>
      <c r="D902" s="42"/>
      <c r="E902" s="42"/>
      <c r="F902" s="41"/>
      <c r="G902" s="41"/>
    </row>
    <row r="903" spans="1:7" ht="79.2">
      <c r="A903" s="44" t="s">
        <v>426</v>
      </c>
      <c r="B903" s="44" t="s">
        <v>3204</v>
      </c>
      <c r="C903" s="44" t="s">
        <v>3205</v>
      </c>
      <c r="D903" s="46" t="s">
        <v>3206</v>
      </c>
      <c r="E903" s="70" t="s">
        <v>3207</v>
      </c>
      <c r="F903" s="71"/>
      <c r="G903" s="71"/>
    </row>
    <row r="904" spans="1:7" ht="26.4">
      <c r="A904" s="44" t="s">
        <v>426</v>
      </c>
      <c r="B904" s="44" t="s">
        <v>3208</v>
      </c>
      <c r="C904" s="44" t="s">
        <v>3209</v>
      </c>
      <c r="D904" s="46" t="s">
        <v>3210</v>
      </c>
      <c r="E904" s="46"/>
      <c r="F904" s="44"/>
      <c r="G904" s="44"/>
    </row>
    <row r="905" spans="1:7" ht="26.4">
      <c r="A905" s="44" t="s">
        <v>426</v>
      </c>
      <c r="B905" s="44" t="s">
        <v>3211</v>
      </c>
      <c r="C905" s="44" t="s">
        <v>3212</v>
      </c>
      <c r="D905" s="46" t="s">
        <v>3213</v>
      </c>
      <c r="E905" s="46"/>
      <c r="F905" s="44"/>
      <c r="G905" s="44"/>
    </row>
    <row r="906" spans="1:7" ht="39.6">
      <c r="A906" s="44" t="s">
        <v>426</v>
      </c>
      <c r="B906" s="44" t="s">
        <v>3214</v>
      </c>
      <c r="C906" s="44" t="s">
        <v>3215</v>
      </c>
      <c r="D906" s="46" t="s">
        <v>3216</v>
      </c>
      <c r="E906" s="46"/>
      <c r="F906" s="44"/>
      <c r="G906" s="44"/>
    </row>
    <row r="907" spans="1:7" ht="66">
      <c r="A907" s="44" t="s">
        <v>426</v>
      </c>
      <c r="B907" s="44" t="s">
        <v>3217</v>
      </c>
      <c r="C907" s="44" t="s">
        <v>3218</v>
      </c>
      <c r="D907" s="46" t="s">
        <v>3219</v>
      </c>
      <c r="E907" s="46"/>
      <c r="F907" s="44"/>
      <c r="G907" s="44"/>
    </row>
    <row r="908" spans="1:7" ht="66">
      <c r="A908" s="44" t="s">
        <v>426</v>
      </c>
      <c r="B908" s="44" t="s">
        <v>3220</v>
      </c>
      <c r="C908" s="44" t="s">
        <v>3221</v>
      </c>
      <c r="D908" s="46" t="s">
        <v>3222</v>
      </c>
      <c r="E908" s="46"/>
      <c r="F908" s="44"/>
      <c r="G908" s="44"/>
    </row>
    <row r="909" spans="1:7" ht="105.6">
      <c r="A909" s="44" t="s">
        <v>426</v>
      </c>
      <c r="B909" s="44" t="s">
        <v>3223</v>
      </c>
      <c r="C909" s="44" t="s">
        <v>3224</v>
      </c>
      <c r="D909" s="46" t="s">
        <v>3225</v>
      </c>
      <c r="E909" s="46"/>
      <c r="F909" s="44"/>
      <c r="G909" s="44"/>
    </row>
    <row r="910" spans="1:7" ht="52.8">
      <c r="A910" s="44" t="s">
        <v>426</v>
      </c>
      <c r="B910" s="72" t="s">
        <v>3226</v>
      </c>
      <c r="C910" s="7" t="s">
        <v>3227</v>
      </c>
      <c r="D910" s="16" t="s">
        <v>3228</v>
      </c>
      <c r="E910" s="46"/>
      <c r="F910" s="44"/>
      <c r="G910" s="44"/>
    </row>
    <row r="911" spans="1:7" ht="105.6">
      <c r="A911" s="44" t="s">
        <v>426</v>
      </c>
      <c r="B911" s="44" t="s">
        <v>3229</v>
      </c>
      <c r="C911" s="44" t="s">
        <v>3230</v>
      </c>
      <c r="D911" s="46" t="s">
        <v>3231</v>
      </c>
      <c r="E911" s="46"/>
      <c r="F911" s="44"/>
      <c r="G911" s="44"/>
    </row>
    <row r="912" spans="1:7" ht="79.2">
      <c r="A912" s="44" t="s">
        <v>426</v>
      </c>
      <c r="B912" s="44" t="s">
        <v>3232</v>
      </c>
      <c r="C912" s="44" t="s">
        <v>3233</v>
      </c>
      <c r="D912" s="46" t="s">
        <v>3234</v>
      </c>
      <c r="E912" s="46"/>
      <c r="F912" s="44"/>
      <c r="G912" s="44"/>
    </row>
    <row r="913" spans="1:7" ht="66">
      <c r="A913" s="44" t="s">
        <v>426</v>
      </c>
      <c r="B913" s="44" t="s">
        <v>3235</v>
      </c>
      <c r="C913" s="44" t="s">
        <v>3236</v>
      </c>
      <c r="D913" s="46" t="s">
        <v>3237</v>
      </c>
      <c r="E913" s="46"/>
      <c r="F913" s="44"/>
      <c r="G913" s="44"/>
    </row>
    <row r="914" spans="1:7" ht="66">
      <c r="A914" s="44" t="s">
        <v>426</v>
      </c>
      <c r="B914" s="44" t="s">
        <v>3238</v>
      </c>
      <c r="C914" s="44" t="s">
        <v>3239</v>
      </c>
      <c r="D914" s="46" t="s">
        <v>3240</v>
      </c>
      <c r="E914" s="46"/>
      <c r="F914" s="44"/>
      <c r="G914" s="44"/>
    </row>
    <row r="915" spans="1:7" ht="52.8">
      <c r="A915" s="44" t="s">
        <v>426</v>
      </c>
      <c r="B915" s="44" t="s">
        <v>3241</v>
      </c>
      <c r="C915" s="44" t="s">
        <v>3242</v>
      </c>
      <c r="D915" s="46" t="s">
        <v>3243</v>
      </c>
      <c r="E915" s="46"/>
      <c r="F915" s="44"/>
      <c r="G915" s="44"/>
    </row>
    <row r="916" spans="1:7" ht="52.8">
      <c r="A916" s="44" t="s">
        <v>426</v>
      </c>
      <c r="B916" s="44" t="s">
        <v>3244</v>
      </c>
      <c r="C916" s="44" t="s">
        <v>3245</v>
      </c>
      <c r="D916" s="46" t="s">
        <v>3246</v>
      </c>
      <c r="E916" s="46"/>
      <c r="F916" s="44"/>
      <c r="G916" s="44"/>
    </row>
    <row r="917" spans="1:7" ht="66">
      <c r="A917" s="44" t="s">
        <v>426</v>
      </c>
      <c r="B917" s="44" t="s">
        <v>3247</v>
      </c>
      <c r="C917" s="44" t="s">
        <v>3248</v>
      </c>
      <c r="D917" s="46" t="s">
        <v>3249</v>
      </c>
      <c r="E917" s="46"/>
      <c r="F917" s="44"/>
      <c r="G917" s="44"/>
    </row>
    <row r="918" spans="1:7" ht="66">
      <c r="A918" s="44" t="s">
        <v>426</v>
      </c>
      <c r="B918" s="44" t="s">
        <v>3250</v>
      </c>
      <c r="C918" s="44" t="s">
        <v>3251</v>
      </c>
      <c r="D918" s="46" t="s">
        <v>3252</v>
      </c>
      <c r="E918" s="46"/>
      <c r="F918" s="44"/>
      <c r="G918" s="44"/>
    </row>
    <row r="919" spans="1:7" ht="66">
      <c r="A919" s="44" t="s">
        <v>426</v>
      </c>
      <c r="B919" s="44" t="s">
        <v>3253</v>
      </c>
      <c r="C919" s="44" t="s">
        <v>3254</v>
      </c>
      <c r="D919" s="46" t="s">
        <v>3255</v>
      </c>
      <c r="E919" s="70"/>
      <c r="F919" s="71"/>
      <c r="G919" s="71"/>
    </row>
    <row r="920" spans="1:7" ht="66">
      <c r="A920" s="44" t="s">
        <v>426</v>
      </c>
      <c r="B920" s="44" t="s">
        <v>3256</v>
      </c>
      <c r="C920" s="44" t="s">
        <v>3257</v>
      </c>
      <c r="D920" s="46" t="s">
        <v>3258</v>
      </c>
      <c r="E920" s="70"/>
      <c r="F920" s="71"/>
      <c r="G920" s="71"/>
    </row>
    <row r="921" spans="1:7" ht="66">
      <c r="A921" s="44" t="s">
        <v>426</v>
      </c>
      <c r="B921" s="44" t="s">
        <v>3259</v>
      </c>
      <c r="C921" s="44" t="s">
        <v>3260</v>
      </c>
      <c r="D921" s="46" t="s">
        <v>3249</v>
      </c>
      <c r="E921" s="46"/>
      <c r="F921" s="44"/>
      <c r="G921" s="44"/>
    </row>
    <row r="922" spans="1:7" ht="198">
      <c r="A922" s="44" t="s">
        <v>426</v>
      </c>
      <c r="B922" s="44" t="s">
        <v>3191</v>
      </c>
      <c r="C922" s="44" t="s">
        <v>3261</v>
      </c>
      <c r="D922" s="46" t="s">
        <v>3193</v>
      </c>
      <c r="E922" s="70" t="s">
        <v>3194</v>
      </c>
      <c r="F922" s="71"/>
      <c r="G922" s="71"/>
    </row>
    <row r="923" spans="1:7" ht="66">
      <c r="A923" s="44" t="s">
        <v>426</v>
      </c>
      <c r="B923" s="44" t="s">
        <v>3262</v>
      </c>
      <c r="C923" s="44" t="s">
        <v>3263</v>
      </c>
      <c r="D923" s="46" t="s">
        <v>3264</v>
      </c>
      <c r="E923" s="70"/>
      <c r="F923" s="71"/>
      <c r="G923" s="71"/>
    </row>
    <row r="924" spans="1:7" ht="66">
      <c r="A924" s="44" t="s">
        <v>426</v>
      </c>
      <c r="B924" s="44" t="s">
        <v>3265</v>
      </c>
      <c r="C924" s="44" t="s">
        <v>3266</v>
      </c>
      <c r="D924" s="46" t="s">
        <v>3267</v>
      </c>
      <c r="E924" s="70"/>
      <c r="F924" s="71"/>
      <c r="G924" s="71"/>
    </row>
    <row r="925" spans="1:7" ht="39.6">
      <c r="A925" s="44" t="s">
        <v>426</v>
      </c>
      <c r="B925" s="44" t="s">
        <v>3198</v>
      </c>
      <c r="C925" s="44" t="s">
        <v>3268</v>
      </c>
      <c r="D925" s="46" t="s">
        <v>3200</v>
      </c>
      <c r="E925" s="70"/>
      <c r="F925" s="71"/>
      <c r="G925" s="71"/>
    </row>
    <row r="926" spans="1:7" ht="39.6">
      <c r="A926" s="44" t="s">
        <v>426</v>
      </c>
      <c r="B926" s="44" t="s">
        <v>3269</v>
      </c>
      <c r="C926" s="44" t="s">
        <v>3270</v>
      </c>
      <c r="D926" s="46" t="s">
        <v>3271</v>
      </c>
      <c r="E926" s="70"/>
      <c r="F926" s="71"/>
      <c r="G926" s="71"/>
    </row>
    <row r="927" spans="1:7" ht="39.6">
      <c r="A927" s="44" t="s">
        <v>426</v>
      </c>
      <c r="B927" s="44" t="s">
        <v>3272</v>
      </c>
      <c r="C927" s="44" t="s">
        <v>3273</v>
      </c>
      <c r="D927" s="46" t="s">
        <v>3274</v>
      </c>
      <c r="E927" s="70"/>
      <c r="F927" s="71"/>
      <c r="G927" s="71"/>
    </row>
    <row r="928" spans="1:7" ht="26.4">
      <c r="A928" s="44" t="s">
        <v>426</v>
      </c>
      <c r="B928" s="44" t="s">
        <v>3275</v>
      </c>
      <c r="C928" s="44" t="s">
        <v>3276</v>
      </c>
      <c r="D928" s="46" t="s">
        <v>3277</v>
      </c>
      <c r="E928" s="70"/>
      <c r="F928" s="71"/>
      <c r="G928" s="71"/>
    </row>
    <row r="929" spans="1:7" ht="13.2">
      <c r="A929" s="40" t="s">
        <v>3278</v>
      </c>
      <c r="B929" s="41"/>
      <c r="C929" s="41"/>
      <c r="D929" s="42"/>
      <c r="E929" s="42"/>
      <c r="F929" s="41"/>
      <c r="G929" s="41"/>
    </row>
    <row r="930" spans="1:7" ht="92.4">
      <c r="A930" s="44" t="s">
        <v>3278</v>
      </c>
      <c r="B930" s="43" t="s">
        <v>3279</v>
      </c>
      <c r="C930" s="62" t="s">
        <v>3280</v>
      </c>
      <c r="D930" s="73" t="s">
        <v>3281</v>
      </c>
      <c r="E930" s="70"/>
      <c r="F930" s="71"/>
      <c r="G930" s="71"/>
    </row>
    <row r="931" spans="1:7" ht="39.6">
      <c r="A931" s="44" t="s">
        <v>3278</v>
      </c>
      <c r="B931" s="44" t="s">
        <v>3282</v>
      </c>
      <c r="C931" s="44" t="s">
        <v>3283</v>
      </c>
      <c r="D931" s="16" t="s">
        <v>3284</v>
      </c>
      <c r="E931" s="70"/>
      <c r="F931" s="71"/>
      <c r="G931" s="71"/>
    </row>
    <row r="932" spans="1:7" ht="13.2">
      <c r="A932" s="44" t="s">
        <v>3278</v>
      </c>
      <c r="B932" s="44" t="s">
        <v>3285</v>
      </c>
      <c r="C932" s="62"/>
      <c r="D932" s="73"/>
      <c r="E932" s="70"/>
      <c r="F932" s="71"/>
      <c r="G932" s="71"/>
    </row>
    <row r="933" spans="1:7" ht="13.2">
      <c r="A933" s="44" t="s">
        <v>3278</v>
      </c>
      <c r="B933" s="44" t="s">
        <v>3286</v>
      </c>
      <c r="C933" s="62"/>
      <c r="D933" s="73"/>
      <c r="E933" s="70"/>
      <c r="F933" s="71"/>
      <c r="G933" s="71"/>
    </row>
    <row r="934" spans="1:7" ht="92.4">
      <c r="A934" s="44" t="s">
        <v>3278</v>
      </c>
      <c r="B934" s="44" t="s">
        <v>3287</v>
      </c>
      <c r="C934" s="62" t="s">
        <v>3288</v>
      </c>
      <c r="D934" s="73" t="s">
        <v>3289</v>
      </c>
      <c r="E934" s="70"/>
      <c r="F934" s="71"/>
      <c r="G934" s="71"/>
    </row>
    <row r="935" spans="1:7" ht="13.2">
      <c r="A935" s="44" t="s">
        <v>3278</v>
      </c>
      <c r="B935" s="43" t="s">
        <v>3290</v>
      </c>
      <c r="C935" s="62"/>
      <c r="D935" s="73"/>
      <c r="E935" s="70"/>
      <c r="F935" s="71"/>
      <c r="G935" s="71"/>
    </row>
    <row r="936" spans="1:7" ht="13.2">
      <c r="A936" s="44" t="s">
        <v>3278</v>
      </c>
      <c r="B936" s="43" t="s">
        <v>3291</v>
      </c>
      <c r="C936" s="62"/>
      <c r="D936" s="73"/>
      <c r="E936" s="70"/>
      <c r="F936" s="71"/>
      <c r="G936" s="71"/>
    </row>
    <row r="937" spans="1:7" ht="13.2">
      <c r="A937" s="44" t="s">
        <v>3278</v>
      </c>
      <c r="B937" s="43" t="s">
        <v>3292</v>
      </c>
      <c r="C937" s="62"/>
      <c r="D937" s="73"/>
      <c r="E937" s="70"/>
      <c r="F937" s="71"/>
      <c r="G937" s="71"/>
    </row>
    <row r="938" spans="1:7" ht="13.2">
      <c r="A938" s="44" t="s">
        <v>3278</v>
      </c>
      <c r="B938" s="74" t="s">
        <v>157</v>
      </c>
      <c r="C938" s="62"/>
      <c r="D938" s="73"/>
      <c r="E938" s="70"/>
      <c r="F938" s="71"/>
      <c r="G938" s="71"/>
    </row>
    <row r="939" spans="1:7" ht="13.2">
      <c r="A939" s="40" t="s">
        <v>3293</v>
      </c>
      <c r="B939" s="41"/>
      <c r="C939" s="41"/>
      <c r="D939" s="42"/>
      <c r="E939" s="42"/>
      <c r="F939" s="41"/>
      <c r="G939" s="41"/>
    </row>
    <row r="940" spans="1:7" ht="13.2">
      <c r="A940" s="53" t="s">
        <v>3293</v>
      </c>
      <c r="B940" s="43" t="s">
        <v>3294</v>
      </c>
      <c r="C940" s="55"/>
      <c r="D940" s="75"/>
      <c r="E940" s="50"/>
      <c r="F940" s="51"/>
      <c r="G940" s="51"/>
    </row>
    <row r="941" spans="1:7" ht="13.2">
      <c r="A941" s="53" t="s">
        <v>3293</v>
      </c>
      <c r="B941" s="43" t="s">
        <v>3295</v>
      </c>
      <c r="C941" s="55"/>
      <c r="D941" s="75"/>
      <c r="E941" s="50"/>
      <c r="F941" s="51"/>
      <c r="G941" s="51"/>
    </row>
    <row r="942" spans="1:7" ht="13.2">
      <c r="A942" s="53" t="s">
        <v>3293</v>
      </c>
      <c r="B942" s="43" t="s">
        <v>3296</v>
      </c>
      <c r="C942" s="55"/>
      <c r="D942" s="75"/>
      <c r="E942" s="50"/>
      <c r="F942" s="51"/>
      <c r="G942" s="51"/>
    </row>
    <row r="943" spans="1:7" ht="13.2">
      <c r="A943" s="53" t="s">
        <v>3293</v>
      </c>
      <c r="B943" s="43" t="s">
        <v>3297</v>
      </c>
      <c r="C943" s="55"/>
      <c r="D943" s="75"/>
      <c r="E943" s="50"/>
      <c r="F943" s="51"/>
      <c r="G943" s="51"/>
    </row>
    <row r="944" spans="1:7" ht="13.2">
      <c r="A944" s="53" t="s">
        <v>3293</v>
      </c>
      <c r="B944" s="43" t="s">
        <v>3298</v>
      </c>
      <c r="C944" s="55"/>
      <c r="D944" s="75"/>
      <c r="E944" s="50"/>
      <c r="F944" s="51"/>
      <c r="G944" s="51"/>
    </row>
    <row r="945" spans="1:7" ht="13.2">
      <c r="A945" s="53" t="s">
        <v>3293</v>
      </c>
      <c r="B945" s="43" t="s">
        <v>3299</v>
      </c>
      <c r="C945" s="55"/>
      <c r="D945" s="75"/>
      <c r="E945" s="50"/>
      <c r="F945" s="51"/>
      <c r="G945" s="51"/>
    </row>
    <row r="946" spans="1:7" ht="13.2">
      <c r="A946" s="53" t="s">
        <v>3293</v>
      </c>
      <c r="B946" s="43" t="s">
        <v>3300</v>
      </c>
      <c r="C946" s="55"/>
      <c r="D946" s="75"/>
      <c r="E946" s="50"/>
      <c r="F946" s="51"/>
      <c r="G946" s="51"/>
    </row>
    <row r="947" spans="1:7" ht="13.2">
      <c r="A947" s="53" t="s">
        <v>3293</v>
      </c>
      <c r="B947" s="43" t="s">
        <v>3301</v>
      </c>
      <c r="C947" s="55"/>
      <c r="D947" s="75"/>
      <c r="E947" s="50"/>
      <c r="F947" s="51"/>
      <c r="G947" s="51"/>
    </row>
    <row r="948" spans="1:7" ht="13.2">
      <c r="A948" s="53" t="s">
        <v>3293</v>
      </c>
      <c r="B948" s="43" t="s">
        <v>3302</v>
      </c>
      <c r="C948" s="55"/>
      <c r="D948" s="75"/>
      <c r="E948" s="50"/>
      <c r="F948" s="51"/>
      <c r="G948" s="51"/>
    </row>
    <row r="949" spans="1:7" ht="13.2">
      <c r="A949" s="53" t="s">
        <v>3293</v>
      </c>
      <c r="B949" s="43" t="s">
        <v>3303</v>
      </c>
      <c r="C949" s="55"/>
      <c r="D949" s="75"/>
      <c r="E949" s="50"/>
      <c r="F949" s="51"/>
      <c r="G949" s="51"/>
    </row>
    <row r="950" spans="1:7" ht="105.6">
      <c r="A950" s="53" t="s">
        <v>3293</v>
      </c>
      <c r="B950" s="96" t="s">
        <v>3304</v>
      </c>
      <c r="C950" s="55"/>
      <c r="D950" s="75" t="s">
        <v>3305</v>
      </c>
      <c r="E950" s="76" t="s">
        <v>3306</v>
      </c>
      <c r="F950" s="51"/>
      <c r="G950" s="51"/>
    </row>
    <row r="951" spans="1:7" ht="13.2">
      <c r="A951" s="53" t="s">
        <v>3293</v>
      </c>
      <c r="B951" s="96" t="s">
        <v>3307</v>
      </c>
      <c r="C951" s="55"/>
      <c r="D951" s="75"/>
      <c r="E951" s="50"/>
      <c r="F951" s="51"/>
      <c r="G951" s="51"/>
    </row>
    <row r="952" spans="1:7" ht="13.2">
      <c r="A952" s="53" t="s">
        <v>3293</v>
      </c>
      <c r="B952" s="96" t="s">
        <v>3308</v>
      </c>
      <c r="C952" s="55"/>
      <c r="D952" s="75"/>
      <c r="E952" s="50"/>
      <c r="F952" s="51"/>
      <c r="G952" s="51"/>
    </row>
    <row r="953" spans="1:7" ht="13.2">
      <c r="A953" s="53" t="s">
        <v>3293</v>
      </c>
      <c r="B953" s="96" t="s">
        <v>3309</v>
      </c>
      <c r="C953" s="55"/>
      <c r="D953" s="75"/>
      <c r="E953" s="50"/>
      <c r="F953" s="51"/>
      <c r="G953" s="51"/>
    </row>
    <row r="954" spans="1:7" ht="13.2">
      <c r="A954" s="53" t="s">
        <v>3293</v>
      </c>
      <c r="B954" s="96" t="s">
        <v>3310</v>
      </c>
      <c r="C954" s="55"/>
      <c r="D954" s="75"/>
      <c r="E954" s="50"/>
      <c r="F954" s="51"/>
      <c r="G954" s="51"/>
    </row>
    <row r="955" spans="1:7" ht="13.2">
      <c r="A955" s="53" t="s">
        <v>3293</v>
      </c>
      <c r="B955" s="96" t="s">
        <v>3311</v>
      </c>
      <c r="C955" s="55"/>
      <c r="D955" s="75"/>
      <c r="E955" s="50"/>
      <c r="F955" s="51"/>
      <c r="G955" s="51"/>
    </row>
    <row r="956" spans="1:7" ht="13.2">
      <c r="A956" s="53" t="s">
        <v>3293</v>
      </c>
      <c r="B956" s="96" t="s">
        <v>3312</v>
      </c>
      <c r="C956" s="55"/>
      <c r="D956" s="75"/>
      <c r="E956" s="50"/>
      <c r="F956" s="51"/>
      <c r="G956" s="51"/>
    </row>
    <row r="957" spans="1:7" ht="13.2">
      <c r="A957" s="53" t="s">
        <v>3293</v>
      </c>
      <c r="B957" s="96" t="s">
        <v>3313</v>
      </c>
      <c r="C957" s="55"/>
      <c r="D957" s="75"/>
      <c r="E957" s="50"/>
      <c r="F957" s="51"/>
      <c r="G957" s="51"/>
    </row>
    <row r="958" spans="1:7" ht="13.2">
      <c r="A958" s="53" t="s">
        <v>3293</v>
      </c>
      <c r="B958" s="96" t="s">
        <v>3314</v>
      </c>
      <c r="C958" s="55"/>
      <c r="D958" s="75"/>
      <c r="E958" s="50"/>
      <c r="F958" s="51"/>
      <c r="G958" s="51"/>
    </row>
    <row r="959" spans="1:7" ht="13.2">
      <c r="A959" s="53" t="s">
        <v>3293</v>
      </c>
      <c r="B959" s="96" t="s">
        <v>3315</v>
      </c>
      <c r="C959" s="55"/>
      <c r="D959" s="75"/>
      <c r="E959" s="50"/>
      <c r="F959" s="51"/>
      <c r="G959" s="51"/>
    </row>
    <row r="960" spans="1:7" ht="13.2">
      <c r="A960" s="53" t="s">
        <v>3293</v>
      </c>
      <c r="B960" s="96" t="s">
        <v>3316</v>
      </c>
      <c r="C960" s="55"/>
      <c r="D960" s="75"/>
      <c r="E960" s="50"/>
      <c r="F960" s="51"/>
      <c r="G960" s="51"/>
    </row>
    <row r="961" spans="1:7" ht="13.2">
      <c r="A961" s="53" t="s">
        <v>3293</v>
      </c>
      <c r="B961" s="96" t="s">
        <v>3317</v>
      </c>
      <c r="C961" s="55"/>
      <c r="D961" s="75"/>
      <c r="E961" s="50"/>
      <c r="F961" s="51"/>
      <c r="G961" s="51"/>
    </row>
    <row r="962" spans="1:7" ht="13.2">
      <c r="A962" s="53" t="s">
        <v>3293</v>
      </c>
      <c r="B962" s="97" t="s">
        <v>2545</v>
      </c>
      <c r="C962" s="55"/>
      <c r="D962" s="75"/>
      <c r="E962" s="50"/>
      <c r="F962" s="51"/>
      <c r="G962" s="51"/>
    </row>
    <row r="963" spans="1:7" ht="13.2">
      <c r="A963" s="53" t="s">
        <v>3293</v>
      </c>
      <c r="B963" s="96" t="s">
        <v>3318</v>
      </c>
      <c r="C963" s="55"/>
      <c r="D963" s="75"/>
      <c r="E963" s="50"/>
      <c r="F963" s="51"/>
      <c r="G963" s="51"/>
    </row>
    <row r="964" spans="1:7" ht="13.2">
      <c r="A964" s="53" t="s">
        <v>3293</v>
      </c>
      <c r="B964" s="96" t="s">
        <v>3319</v>
      </c>
      <c r="C964" s="55"/>
      <c r="D964" s="75"/>
      <c r="E964" s="50"/>
      <c r="F964" s="51"/>
      <c r="G964" s="51"/>
    </row>
    <row r="965" spans="1:7" ht="13.2">
      <c r="A965" s="53" t="s">
        <v>3293</v>
      </c>
      <c r="B965" s="96" t="s">
        <v>3320</v>
      </c>
      <c r="C965" s="55"/>
      <c r="D965" s="75"/>
      <c r="E965" s="50"/>
      <c r="F965" s="51"/>
      <c r="G965" s="51"/>
    </row>
    <row r="966" spans="1:7" ht="13.2">
      <c r="A966" s="53" t="s">
        <v>3293</v>
      </c>
      <c r="B966" s="96" t="s">
        <v>3321</v>
      </c>
      <c r="C966" s="55"/>
      <c r="D966" s="75"/>
      <c r="E966" s="50"/>
      <c r="F966" s="51"/>
      <c r="G966" s="51"/>
    </row>
    <row r="967" spans="1:7" ht="13.2">
      <c r="A967" s="53" t="s">
        <v>3293</v>
      </c>
      <c r="B967" s="96" t="s">
        <v>3322</v>
      </c>
      <c r="C967" s="55"/>
      <c r="D967" s="75"/>
      <c r="E967" s="50"/>
      <c r="F967" s="51"/>
      <c r="G967" s="51"/>
    </row>
    <row r="968" spans="1:7" ht="13.2">
      <c r="A968" s="53" t="s">
        <v>3293</v>
      </c>
      <c r="B968" s="96" t="s">
        <v>3323</v>
      </c>
      <c r="C968" s="55"/>
      <c r="D968" s="75"/>
      <c r="E968" s="50"/>
      <c r="F968" s="51"/>
      <c r="G968" s="51"/>
    </row>
    <row r="969" spans="1:7" ht="13.2">
      <c r="A969" s="53" t="s">
        <v>3293</v>
      </c>
      <c r="B969" s="96" t="s">
        <v>3324</v>
      </c>
      <c r="C969" s="55"/>
      <c r="D969" s="75"/>
      <c r="E969" s="50"/>
      <c r="F969" s="51"/>
      <c r="G969" s="51"/>
    </row>
    <row r="970" spans="1:7" ht="92.4">
      <c r="A970" s="53" t="s">
        <v>3293</v>
      </c>
      <c r="B970" s="98" t="s">
        <v>3325</v>
      </c>
      <c r="C970" s="55"/>
      <c r="D970" s="75" t="s">
        <v>3326</v>
      </c>
      <c r="E970" s="50" t="s">
        <v>3327</v>
      </c>
      <c r="F970" s="51"/>
      <c r="G970" s="51"/>
    </row>
    <row r="971" spans="1:7" ht="13.2">
      <c r="A971" s="53" t="s">
        <v>3293</v>
      </c>
      <c r="B971" s="53" t="s">
        <v>24</v>
      </c>
      <c r="C971" s="55"/>
      <c r="D971" s="75"/>
      <c r="E971" s="50"/>
      <c r="F971" s="51"/>
      <c r="G971" s="51"/>
    </row>
    <row r="972" spans="1:7" ht="13.2">
      <c r="A972" s="53" t="s">
        <v>3293</v>
      </c>
      <c r="B972" s="43" t="s">
        <v>3328</v>
      </c>
      <c r="C972" s="55"/>
      <c r="D972" s="75"/>
      <c r="E972" s="50"/>
      <c r="F972" s="51"/>
      <c r="G972" s="51"/>
    </row>
    <row r="973" spans="1:7" ht="13.2">
      <c r="A973" s="53" t="s">
        <v>3293</v>
      </c>
      <c r="B973" s="43" t="s">
        <v>3329</v>
      </c>
      <c r="C973" s="55"/>
      <c r="D973" s="75"/>
      <c r="E973" s="50"/>
      <c r="F973" s="51"/>
      <c r="G973" s="51"/>
    </row>
    <row r="974" spans="1:7" ht="13.2">
      <c r="A974" s="53" t="s">
        <v>3293</v>
      </c>
      <c r="B974" s="43" t="s">
        <v>3330</v>
      </c>
      <c r="C974" s="55"/>
      <c r="D974" s="75"/>
      <c r="E974" s="50"/>
      <c r="F974" s="51"/>
      <c r="G974" s="51"/>
    </row>
    <row r="975" spans="1:7" ht="13.2">
      <c r="A975" s="40" t="s">
        <v>107</v>
      </c>
      <c r="B975" s="41"/>
      <c r="C975" s="41"/>
      <c r="D975" s="42"/>
      <c r="E975" s="42"/>
      <c r="F975" s="41"/>
      <c r="G975" s="41"/>
    </row>
    <row r="976" spans="1:7" ht="39.6">
      <c r="A976" s="44" t="s">
        <v>107</v>
      </c>
      <c r="B976" s="44" t="s">
        <v>111</v>
      </c>
      <c r="C976" s="44" t="s">
        <v>2660</v>
      </c>
      <c r="D976" s="46" t="s">
        <v>2661</v>
      </c>
      <c r="E976" s="70" t="s">
        <v>3331</v>
      </c>
      <c r="F976" s="71"/>
      <c r="G976" s="71"/>
    </row>
    <row r="977" spans="1:7" ht="52.8">
      <c r="A977" s="44" t="s">
        <v>107</v>
      </c>
      <c r="B977" s="44" t="s">
        <v>2657</v>
      </c>
      <c r="C977" s="44" t="s">
        <v>2658</v>
      </c>
      <c r="D977" s="46" t="s">
        <v>2659</v>
      </c>
      <c r="E977" s="70" t="s">
        <v>3332</v>
      </c>
      <c r="F977" s="71"/>
      <c r="G977" s="71"/>
    </row>
    <row r="978" spans="1:7" ht="39.6">
      <c r="A978" s="44" t="s">
        <v>107</v>
      </c>
      <c r="B978" s="44" t="s">
        <v>3333</v>
      </c>
      <c r="C978" s="44" t="s">
        <v>3334</v>
      </c>
      <c r="D978" s="46" t="s">
        <v>3335</v>
      </c>
      <c r="E978" s="70" t="s">
        <v>3336</v>
      </c>
      <c r="F978" s="71"/>
      <c r="G978" s="71"/>
    </row>
    <row r="979" spans="1:7" ht="13.2">
      <c r="A979" s="40" t="s">
        <v>91</v>
      </c>
      <c r="B979" s="41"/>
      <c r="C979" s="41"/>
      <c r="D979" s="42"/>
      <c r="E979" s="42"/>
      <c r="F979" s="41"/>
      <c r="G979" s="41"/>
    </row>
    <row r="980" spans="1:7" ht="13.2">
      <c r="A980" s="44" t="s">
        <v>91</v>
      </c>
      <c r="B980" s="43" t="s">
        <v>3294</v>
      </c>
      <c r="C980" s="62"/>
      <c r="D980" s="75"/>
      <c r="E980" s="70"/>
      <c r="F980" s="71"/>
      <c r="G980" s="71"/>
    </row>
    <row r="981" spans="1:7" ht="13.2">
      <c r="A981" s="44" t="s">
        <v>91</v>
      </c>
      <c r="B981" s="43" t="s">
        <v>3295</v>
      </c>
      <c r="C981" s="62"/>
      <c r="D981" s="75"/>
      <c r="E981" s="70"/>
      <c r="F981" s="71"/>
      <c r="G981" s="71"/>
    </row>
    <row r="982" spans="1:7" ht="13.2">
      <c r="A982" s="44" t="s">
        <v>91</v>
      </c>
      <c r="B982" s="43" t="s">
        <v>3296</v>
      </c>
      <c r="C982" s="62"/>
      <c r="D982" s="75"/>
      <c r="E982" s="70"/>
      <c r="F982" s="71"/>
      <c r="G982" s="71"/>
    </row>
    <row r="983" spans="1:7" ht="13.2">
      <c r="A983" s="44" t="s">
        <v>91</v>
      </c>
      <c r="B983" s="43" t="s">
        <v>3297</v>
      </c>
      <c r="C983" s="62"/>
      <c r="D983" s="75"/>
      <c r="E983" s="70"/>
      <c r="F983" s="71"/>
      <c r="G983" s="71"/>
    </row>
    <row r="984" spans="1:7" ht="13.2">
      <c r="A984" s="44" t="s">
        <v>91</v>
      </c>
      <c r="B984" s="43" t="s">
        <v>3337</v>
      </c>
      <c r="C984" s="62"/>
      <c r="D984" s="73"/>
      <c r="E984" s="70"/>
      <c r="F984" s="71"/>
      <c r="G984" s="71"/>
    </row>
    <row r="985" spans="1:7" ht="13.2">
      <c r="A985" s="44" t="s">
        <v>91</v>
      </c>
      <c r="B985" s="43" t="s">
        <v>3338</v>
      </c>
      <c r="C985" s="62"/>
      <c r="D985" s="73"/>
      <c r="E985" s="70"/>
      <c r="F985" s="71"/>
      <c r="G985" s="71"/>
    </row>
    <row r="986" spans="1:7" ht="13.2">
      <c r="A986" s="44" t="s">
        <v>91</v>
      </c>
      <c r="B986" s="43" t="s">
        <v>3298</v>
      </c>
      <c r="C986" s="62"/>
      <c r="D986" s="73"/>
      <c r="E986" s="70"/>
      <c r="F986" s="71"/>
      <c r="G986" s="71"/>
    </row>
    <row r="987" spans="1:7" ht="13.2">
      <c r="A987" s="44" t="s">
        <v>91</v>
      </c>
      <c r="B987" s="43" t="s">
        <v>3300</v>
      </c>
      <c r="C987" s="62"/>
      <c r="D987" s="73"/>
      <c r="E987" s="70"/>
      <c r="F987" s="71"/>
      <c r="G987" s="71"/>
    </row>
    <row r="988" spans="1:7" ht="13.2">
      <c r="A988" s="44" t="s">
        <v>91</v>
      </c>
      <c r="B988" s="43" t="s">
        <v>3299</v>
      </c>
      <c r="C988" s="62"/>
      <c r="D988" s="73"/>
      <c r="E988" s="70"/>
      <c r="F988" s="71"/>
      <c r="G988" s="71"/>
    </row>
    <row r="989" spans="1:7" ht="13.2">
      <c r="A989" s="44" t="s">
        <v>91</v>
      </c>
      <c r="B989" s="43" t="s">
        <v>3303</v>
      </c>
      <c r="C989" s="62"/>
      <c r="D989" s="73"/>
      <c r="E989" s="70"/>
      <c r="F989" s="71"/>
      <c r="G989" s="71"/>
    </row>
    <row r="990" spans="1:7" ht="13.2">
      <c r="A990" s="44" t="s">
        <v>91</v>
      </c>
      <c r="B990" s="43" t="s">
        <v>3307</v>
      </c>
      <c r="C990" s="62"/>
      <c r="D990" s="73"/>
      <c r="E990" s="70"/>
      <c r="F990" s="71"/>
      <c r="G990" s="71"/>
    </row>
    <row r="991" spans="1:7" ht="13.2">
      <c r="A991" s="44" t="s">
        <v>91</v>
      </c>
      <c r="B991" s="43" t="s">
        <v>3311</v>
      </c>
      <c r="C991" s="62"/>
      <c r="D991" s="73"/>
      <c r="E991" s="70"/>
      <c r="F991" s="71"/>
      <c r="G991" s="71"/>
    </row>
    <row r="992" spans="1:7" ht="13.2">
      <c r="A992" s="44" t="s">
        <v>91</v>
      </c>
      <c r="B992" s="43" t="s">
        <v>3339</v>
      </c>
      <c r="C992" s="62"/>
      <c r="D992" s="73"/>
      <c r="E992" s="70"/>
      <c r="F992" s="71"/>
      <c r="G992" s="71"/>
    </row>
    <row r="993" spans="1:7" ht="13.2">
      <c r="A993" s="44" t="s">
        <v>91</v>
      </c>
      <c r="B993" s="43" t="s">
        <v>3312</v>
      </c>
      <c r="C993" s="62"/>
      <c r="D993" s="73"/>
      <c r="E993" s="70"/>
      <c r="F993" s="71"/>
      <c r="G993" s="71"/>
    </row>
    <row r="994" spans="1:7" ht="13.2">
      <c r="A994" s="44" t="s">
        <v>91</v>
      </c>
      <c r="B994" s="43" t="s">
        <v>3314</v>
      </c>
      <c r="C994" s="62"/>
      <c r="D994" s="73"/>
      <c r="E994" s="70"/>
      <c r="F994" s="71"/>
      <c r="G994" s="71"/>
    </row>
    <row r="995" spans="1:7" ht="13.2">
      <c r="A995" s="44" t="s">
        <v>91</v>
      </c>
      <c r="B995" s="43" t="s">
        <v>3315</v>
      </c>
      <c r="C995" s="62"/>
      <c r="D995" s="73"/>
      <c r="E995" s="70"/>
      <c r="F995" s="71"/>
      <c r="G995" s="71"/>
    </row>
    <row r="996" spans="1:7" ht="13.2">
      <c r="A996" s="44" t="s">
        <v>91</v>
      </c>
      <c r="B996" s="43" t="s">
        <v>3316</v>
      </c>
      <c r="C996" s="62"/>
      <c r="D996" s="73"/>
      <c r="E996" s="70"/>
      <c r="F996" s="71"/>
      <c r="G996" s="71"/>
    </row>
    <row r="997" spans="1:7" ht="13.2">
      <c r="A997" s="44" t="s">
        <v>91</v>
      </c>
      <c r="B997" s="43" t="s">
        <v>3317</v>
      </c>
      <c r="C997" s="62"/>
      <c r="D997" s="73"/>
      <c r="E997" s="70"/>
      <c r="F997" s="71"/>
      <c r="G997" s="71"/>
    </row>
    <row r="998" spans="1:7" ht="13.2">
      <c r="A998" s="44" t="s">
        <v>91</v>
      </c>
      <c r="B998" s="43" t="s">
        <v>3318</v>
      </c>
      <c r="C998" s="62"/>
      <c r="D998" s="73"/>
      <c r="E998" s="70"/>
      <c r="F998" s="71"/>
      <c r="G998" s="71"/>
    </row>
    <row r="999" spans="1:7" ht="92.4">
      <c r="A999" s="44" t="s">
        <v>91</v>
      </c>
      <c r="B999" s="96" t="s">
        <v>3340</v>
      </c>
      <c r="C999" s="62"/>
      <c r="D999" s="73" t="s">
        <v>3341</v>
      </c>
      <c r="E999" s="70" t="s">
        <v>3342</v>
      </c>
      <c r="F999" s="71"/>
      <c r="G999" s="71"/>
    </row>
    <row r="1000" spans="1:7" ht="13.2">
      <c r="A1000" s="44" t="s">
        <v>91</v>
      </c>
      <c r="B1000" s="43" t="s">
        <v>3319</v>
      </c>
      <c r="C1000" s="62"/>
      <c r="D1000" s="73"/>
      <c r="E1000" s="70"/>
      <c r="F1000" s="71"/>
      <c r="G1000" s="71"/>
    </row>
    <row r="1001" spans="1:7" ht="13.2">
      <c r="A1001" s="44" t="s">
        <v>91</v>
      </c>
      <c r="B1001" s="43" t="s">
        <v>3320</v>
      </c>
      <c r="C1001" s="62"/>
      <c r="D1001" s="73"/>
      <c r="E1001" s="70"/>
      <c r="F1001" s="71"/>
      <c r="G1001" s="71"/>
    </row>
    <row r="1002" spans="1:7" ht="13.2">
      <c r="A1002" s="44" t="s">
        <v>91</v>
      </c>
      <c r="B1002" s="43" t="s">
        <v>3321</v>
      </c>
      <c r="C1002" s="62"/>
      <c r="D1002" s="73"/>
      <c r="E1002" s="70"/>
      <c r="F1002" s="71"/>
      <c r="G1002" s="71"/>
    </row>
    <row r="1003" spans="1:7" ht="13.2">
      <c r="A1003" s="44" t="s">
        <v>91</v>
      </c>
      <c r="B1003" s="43" t="s">
        <v>3322</v>
      </c>
      <c r="C1003" s="62"/>
      <c r="D1003" s="73"/>
      <c r="E1003" s="70"/>
      <c r="F1003" s="71"/>
      <c r="G1003" s="71"/>
    </row>
    <row r="1004" spans="1:7" ht="13.2">
      <c r="A1004" s="44" t="s">
        <v>91</v>
      </c>
      <c r="B1004" s="43" t="s">
        <v>3328</v>
      </c>
      <c r="C1004" s="62"/>
      <c r="D1004" s="73"/>
      <c r="E1004" s="70"/>
      <c r="F1004" s="71"/>
      <c r="G1004" s="71"/>
    </row>
    <row r="1005" spans="1:7" ht="13.2">
      <c r="A1005" s="44" t="s">
        <v>91</v>
      </c>
      <c r="B1005" s="43" t="s">
        <v>3343</v>
      </c>
      <c r="C1005" s="62"/>
      <c r="D1005" s="73"/>
      <c r="E1005" s="70"/>
      <c r="F1005" s="71"/>
      <c r="G1005" s="71"/>
    </row>
    <row r="1006" spans="1:7" ht="13.2">
      <c r="A1006" s="40" t="s">
        <v>3344</v>
      </c>
      <c r="B1006" s="41"/>
      <c r="C1006" s="41"/>
      <c r="D1006" s="42"/>
      <c r="E1006" s="42"/>
      <c r="F1006" s="41"/>
      <c r="G1006" s="41"/>
    </row>
    <row r="1007" spans="1:7" ht="13.2">
      <c r="A1007" s="44" t="str">
        <f t="shared" ref="A1007:A1011" si="0">A1006</f>
        <v>travel history availability</v>
      </c>
      <c r="B1007" s="46" t="s">
        <v>3345</v>
      </c>
      <c r="C1007" s="66" t="s">
        <v>3346</v>
      </c>
      <c r="D1007" s="46"/>
      <c r="E1007" s="46"/>
      <c r="F1007" s="44"/>
      <c r="G1007" s="44"/>
    </row>
    <row r="1008" spans="1:7" ht="13.2">
      <c r="A1008" s="44" t="str">
        <f t="shared" si="0"/>
        <v>travel history availability</v>
      </c>
      <c r="B1008" s="77" t="s">
        <v>3347</v>
      </c>
      <c r="C1008" s="66" t="s">
        <v>3348</v>
      </c>
      <c r="D1008" s="46"/>
      <c r="E1008" s="46"/>
      <c r="F1008" s="44"/>
      <c r="G1008" s="44"/>
    </row>
    <row r="1009" spans="1:7" ht="13.2">
      <c r="A1009" s="44" t="str">
        <f t="shared" si="0"/>
        <v>travel history availability</v>
      </c>
      <c r="B1009" s="77" t="s">
        <v>3349</v>
      </c>
      <c r="C1009" s="66" t="s">
        <v>3350</v>
      </c>
      <c r="D1009" s="46"/>
      <c r="E1009" s="46"/>
      <c r="F1009" s="44"/>
      <c r="G1009" s="44"/>
    </row>
    <row r="1010" spans="1:7" ht="13.2">
      <c r="A1010" s="44" t="str">
        <f t="shared" si="0"/>
        <v>travel history availability</v>
      </c>
      <c r="B1010" s="77" t="s">
        <v>3351</v>
      </c>
      <c r="C1010" s="66" t="s">
        <v>3352</v>
      </c>
      <c r="D1010" s="46"/>
      <c r="E1010" s="46"/>
      <c r="F1010" s="44"/>
      <c r="G1010" s="44"/>
    </row>
    <row r="1011" spans="1:7" ht="13.2">
      <c r="A1011" s="44" t="str">
        <f t="shared" si="0"/>
        <v>travel history availability</v>
      </c>
      <c r="B1011" s="46" t="s">
        <v>3353</v>
      </c>
      <c r="C1011" s="66" t="s">
        <v>3354</v>
      </c>
      <c r="D1011" s="46"/>
      <c r="E1011" s="46"/>
      <c r="F1011" s="44"/>
      <c r="G1011" s="44"/>
    </row>
    <row r="1012" spans="1:7" ht="13.2">
      <c r="A1012" s="40" t="s">
        <v>458</v>
      </c>
      <c r="B1012" s="41"/>
      <c r="C1012" s="41"/>
      <c r="D1012" s="42"/>
      <c r="E1012" s="42"/>
      <c r="F1012" s="41"/>
      <c r="G1012" s="41"/>
    </row>
    <row r="1013" spans="1:7" ht="26.4">
      <c r="A1013" s="51" t="s">
        <v>458</v>
      </c>
      <c r="B1013" s="51" t="s">
        <v>3355</v>
      </c>
      <c r="C1013" s="43" t="s">
        <v>3356</v>
      </c>
      <c r="D1013" s="50" t="s">
        <v>3357</v>
      </c>
      <c r="E1013" s="50"/>
      <c r="F1013" s="51"/>
      <c r="G1013" s="51"/>
    </row>
    <row r="1014" spans="1:7" ht="66">
      <c r="A1014" s="51" t="s">
        <v>458</v>
      </c>
      <c r="B1014" s="51" t="s">
        <v>3358</v>
      </c>
      <c r="C1014" s="43" t="s">
        <v>3359</v>
      </c>
      <c r="D1014" s="50" t="s">
        <v>3360</v>
      </c>
      <c r="E1014" s="50"/>
      <c r="F1014" s="51"/>
      <c r="G1014" s="51"/>
    </row>
    <row r="1015" spans="1:7" ht="66">
      <c r="A1015" s="51" t="s">
        <v>458</v>
      </c>
      <c r="B1015" s="51" t="s">
        <v>3361</v>
      </c>
      <c r="C1015" s="43" t="s">
        <v>3362</v>
      </c>
      <c r="D1015" s="50" t="s">
        <v>3363</v>
      </c>
      <c r="E1015" s="50"/>
      <c r="F1015" s="51"/>
      <c r="G1015" s="43" t="s">
        <v>3364</v>
      </c>
    </row>
    <row r="1016" spans="1:7" ht="132">
      <c r="A1016" s="51" t="s">
        <v>458</v>
      </c>
      <c r="B1016" s="51" t="s">
        <v>3365</v>
      </c>
      <c r="C1016" s="43" t="s">
        <v>3366</v>
      </c>
      <c r="D1016" s="50" t="s">
        <v>3367</v>
      </c>
      <c r="E1016" s="50"/>
      <c r="F1016" s="51"/>
      <c r="G1016" s="43" t="s">
        <v>3368</v>
      </c>
    </row>
    <row r="1017" spans="1:7" ht="79.2">
      <c r="A1017" s="51" t="s">
        <v>458</v>
      </c>
      <c r="B1017" s="51" t="s">
        <v>3369</v>
      </c>
      <c r="C1017" s="43" t="s">
        <v>3370</v>
      </c>
      <c r="D1017" s="50" t="s">
        <v>3371</v>
      </c>
      <c r="E1017" s="50"/>
      <c r="F1017" s="51"/>
      <c r="G1017" s="43"/>
    </row>
    <row r="1018" spans="1:7" ht="52.8">
      <c r="A1018" s="51" t="s">
        <v>458</v>
      </c>
      <c r="B1018" s="51" t="s">
        <v>3372</v>
      </c>
      <c r="C1018" s="43" t="s">
        <v>3373</v>
      </c>
      <c r="D1018" s="50" t="s">
        <v>3374</v>
      </c>
      <c r="E1018" s="50"/>
      <c r="F1018" s="51"/>
      <c r="G1018" s="43"/>
    </row>
    <row r="1019" spans="1:7" ht="66">
      <c r="A1019" s="51" t="s">
        <v>458</v>
      </c>
      <c r="B1019" s="51" t="s">
        <v>3375</v>
      </c>
      <c r="C1019" s="68" t="s">
        <v>3376</v>
      </c>
      <c r="D1019" s="59" t="s">
        <v>3377</v>
      </c>
      <c r="E1019" s="50"/>
      <c r="F1019" s="51"/>
      <c r="G1019" s="43"/>
    </row>
    <row r="1020" spans="1:7" ht="52.8">
      <c r="A1020" s="51" t="s">
        <v>458</v>
      </c>
      <c r="B1020" s="51" t="s">
        <v>3378</v>
      </c>
      <c r="C1020" s="68" t="s">
        <v>3379</v>
      </c>
      <c r="D1020" s="59" t="s">
        <v>3380</v>
      </c>
      <c r="E1020" s="50"/>
      <c r="F1020" s="51"/>
      <c r="G1020" s="43"/>
    </row>
    <row r="1021" spans="1:7" ht="26.4">
      <c r="A1021" s="51" t="s">
        <v>458</v>
      </c>
      <c r="B1021" s="51" t="s">
        <v>3381</v>
      </c>
      <c r="C1021" s="68" t="s">
        <v>3382</v>
      </c>
      <c r="D1021" s="50" t="s">
        <v>3383</v>
      </c>
      <c r="E1021" s="50"/>
      <c r="F1021" s="51"/>
      <c r="G1021" s="43"/>
    </row>
    <row r="1022" spans="1:7" ht="92.4">
      <c r="A1022" s="51" t="s">
        <v>458</v>
      </c>
      <c r="B1022" s="51" t="s">
        <v>3384</v>
      </c>
      <c r="C1022" s="68" t="s">
        <v>3385</v>
      </c>
      <c r="D1022" s="50" t="s">
        <v>3386</v>
      </c>
      <c r="E1022" s="50"/>
      <c r="F1022" s="51"/>
      <c r="G1022" s="43" t="s">
        <v>3387</v>
      </c>
    </row>
    <row r="1023" spans="1:7" ht="52.8">
      <c r="A1023" s="51" t="s">
        <v>458</v>
      </c>
      <c r="B1023" s="51" t="s">
        <v>3388</v>
      </c>
      <c r="C1023" s="68" t="s">
        <v>3389</v>
      </c>
      <c r="D1023" s="50" t="s">
        <v>3390</v>
      </c>
      <c r="E1023" s="50"/>
      <c r="F1023" s="51"/>
      <c r="G1023" s="43"/>
    </row>
    <row r="1024" spans="1:7" ht="92.4">
      <c r="A1024" s="51" t="s">
        <v>458</v>
      </c>
      <c r="B1024" s="51" t="s">
        <v>3391</v>
      </c>
      <c r="C1024" s="68" t="s">
        <v>3392</v>
      </c>
      <c r="D1024" s="50" t="s">
        <v>3393</v>
      </c>
      <c r="E1024" s="50"/>
      <c r="F1024" s="51"/>
      <c r="G1024" s="43" t="s">
        <v>3394</v>
      </c>
    </row>
    <row r="1025" spans="1:7" ht="105.6">
      <c r="A1025" s="51" t="s">
        <v>458</v>
      </c>
      <c r="B1025" s="51" t="s">
        <v>3395</v>
      </c>
      <c r="C1025" s="68" t="s">
        <v>3396</v>
      </c>
      <c r="D1025" s="50" t="s">
        <v>3397</v>
      </c>
      <c r="E1025" s="50"/>
      <c r="F1025" s="51"/>
      <c r="G1025" s="43" t="s">
        <v>3398</v>
      </c>
    </row>
    <row r="1026" spans="1:7" ht="52.8">
      <c r="A1026" s="51" t="s">
        <v>458</v>
      </c>
      <c r="B1026" s="51" t="s">
        <v>3399</v>
      </c>
      <c r="C1026" s="68" t="s">
        <v>3400</v>
      </c>
      <c r="D1026" s="50" t="s">
        <v>3401</v>
      </c>
      <c r="E1026" s="50"/>
      <c r="F1026" s="51"/>
      <c r="G1026" s="43" t="s">
        <v>3402</v>
      </c>
    </row>
    <row r="1027" spans="1:7" ht="52.8">
      <c r="A1027" s="51" t="s">
        <v>458</v>
      </c>
      <c r="B1027" s="51" t="s">
        <v>3403</v>
      </c>
      <c r="C1027" s="68" t="s">
        <v>3404</v>
      </c>
      <c r="D1027" s="50" t="s">
        <v>3405</v>
      </c>
      <c r="E1027" s="50"/>
      <c r="F1027" s="51"/>
      <c r="G1027" s="43" t="s">
        <v>3406</v>
      </c>
    </row>
    <row r="1028" spans="1:7" ht="39.6">
      <c r="A1028" s="51" t="s">
        <v>458</v>
      </c>
      <c r="B1028" s="51" t="s">
        <v>3407</v>
      </c>
      <c r="C1028" s="68" t="s">
        <v>3408</v>
      </c>
      <c r="D1028" s="50" t="s">
        <v>3409</v>
      </c>
      <c r="E1028" s="50"/>
      <c r="F1028" s="51"/>
      <c r="G1028" s="43"/>
    </row>
    <row r="1029" spans="1:7" ht="66">
      <c r="A1029" s="51" t="s">
        <v>458</v>
      </c>
      <c r="B1029" s="51" t="s">
        <v>3410</v>
      </c>
      <c r="C1029" s="68" t="s">
        <v>3411</v>
      </c>
      <c r="D1029" s="78" t="s">
        <v>3412</v>
      </c>
      <c r="E1029" s="50"/>
      <c r="F1029" s="51"/>
      <c r="G1029" s="43"/>
    </row>
    <row r="1030" spans="1:7" ht="66">
      <c r="A1030" s="51" t="s">
        <v>458</v>
      </c>
      <c r="B1030" s="51" t="s">
        <v>3413</v>
      </c>
      <c r="C1030" s="68" t="s">
        <v>3414</v>
      </c>
      <c r="D1030" s="50" t="s">
        <v>3415</v>
      </c>
      <c r="E1030" s="50"/>
      <c r="F1030" s="51"/>
      <c r="G1030" s="43"/>
    </row>
    <row r="1031" spans="1:7" ht="105.6">
      <c r="A1031" s="51" t="s">
        <v>458</v>
      </c>
      <c r="B1031" s="51" t="s">
        <v>3416</v>
      </c>
      <c r="C1031" s="68" t="s">
        <v>3417</v>
      </c>
      <c r="D1031" s="50" t="s">
        <v>3418</v>
      </c>
      <c r="E1031" s="50"/>
      <c r="F1031" s="51"/>
      <c r="G1031" s="43"/>
    </row>
    <row r="1032" spans="1:7" ht="66">
      <c r="A1032" s="51" t="s">
        <v>458</v>
      </c>
      <c r="B1032" s="51" t="s">
        <v>3419</v>
      </c>
      <c r="C1032" s="68" t="s">
        <v>3420</v>
      </c>
      <c r="D1032" s="50" t="s">
        <v>3421</v>
      </c>
      <c r="E1032" s="50"/>
      <c r="F1032" s="51"/>
      <c r="G1032" s="43"/>
    </row>
    <row r="1033" spans="1:7" ht="92.4">
      <c r="A1033" s="51" t="s">
        <v>458</v>
      </c>
      <c r="B1033" s="51" t="s">
        <v>3422</v>
      </c>
      <c r="C1033" s="68" t="s">
        <v>3423</v>
      </c>
      <c r="D1033" s="50" t="s">
        <v>3424</v>
      </c>
      <c r="E1033" s="50"/>
      <c r="F1033" s="51"/>
      <c r="G1033" s="43" t="s">
        <v>3425</v>
      </c>
    </row>
    <row r="1034" spans="1:7" ht="66">
      <c r="A1034" s="51" t="s">
        <v>458</v>
      </c>
      <c r="B1034" s="51" t="s">
        <v>3426</v>
      </c>
      <c r="C1034" s="68" t="s">
        <v>3427</v>
      </c>
      <c r="D1034" s="50" t="s">
        <v>3421</v>
      </c>
      <c r="E1034" s="50"/>
      <c r="F1034" s="51"/>
      <c r="G1034" s="43"/>
    </row>
    <row r="1035" spans="1:7" ht="92.4">
      <c r="A1035" s="51" t="s">
        <v>458</v>
      </c>
      <c r="B1035" s="51" t="s">
        <v>3428</v>
      </c>
      <c r="C1035" s="68" t="s">
        <v>3429</v>
      </c>
      <c r="D1035" s="50" t="s">
        <v>3430</v>
      </c>
      <c r="E1035" s="50"/>
      <c r="F1035" s="51"/>
      <c r="G1035" s="43" t="s">
        <v>3431</v>
      </c>
    </row>
    <row r="1036" spans="1:7" ht="105.6">
      <c r="A1036" s="51" t="s">
        <v>458</v>
      </c>
      <c r="B1036" s="51" t="s">
        <v>3432</v>
      </c>
      <c r="C1036" s="68" t="s">
        <v>3433</v>
      </c>
      <c r="D1036" s="78" t="s">
        <v>3434</v>
      </c>
      <c r="E1036" s="50"/>
      <c r="F1036" s="51"/>
      <c r="G1036" s="43"/>
    </row>
    <row r="1037" spans="1:7" ht="66">
      <c r="A1037" s="51" t="s">
        <v>458</v>
      </c>
      <c r="B1037" s="51" t="s">
        <v>3435</v>
      </c>
      <c r="C1037" s="68" t="s">
        <v>3436</v>
      </c>
      <c r="D1037" s="50" t="s">
        <v>3437</v>
      </c>
      <c r="E1037" s="50"/>
      <c r="F1037" s="51"/>
      <c r="G1037" s="43"/>
    </row>
    <row r="1038" spans="1:7" ht="26.4">
      <c r="A1038" s="51" t="s">
        <v>458</v>
      </c>
      <c r="B1038" s="51" t="s">
        <v>3438</v>
      </c>
      <c r="C1038" s="68" t="s">
        <v>3439</v>
      </c>
      <c r="D1038" s="50" t="s">
        <v>3440</v>
      </c>
      <c r="E1038" s="50"/>
      <c r="F1038" s="51"/>
      <c r="G1038" s="43"/>
    </row>
    <row r="1039" spans="1:7" ht="66">
      <c r="A1039" s="51" t="s">
        <v>458</v>
      </c>
      <c r="B1039" s="51" t="s">
        <v>3441</v>
      </c>
      <c r="C1039" s="68" t="s">
        <v>3442</v>
      </c>
      <c r="D1039" s="50" t="s">
        <v>3443</v>
      </c>
      <c r="E1039" s="50"/>
      <c r="F1039" s="51"/>
      <c r="G1039" s="43"/>
    </row>
    <row r="1040" spans="1:7" ht="79.2">
      <c r="A1040" s="51" t="s">
        <v>458</v>
      </c>
      <c r="B1040" s="51" t="s">
        <v>3444</v>
      </c>
      <c r="C1040" s="68" t="s">
        <v>3445</v>
      </c>
      <c r="D1040" s="50" t="s">
        <v>3446</v>
      </c>
      <c r="E1040" s="50"/>
      <c r="F1040" s="51"/>
      <c r="G1040" s="43" t="s">
        <v>3447</v>
      </c>
    </row>
    <row r="1041" spans="1:7" ht="79.2">
      <c r="A1041" s="51" t="s">
        <v>458</v>
      </c>
      <c r="B1041" s="51" t="s">
        <v>3448</v>
      </c>
      <c r="C1041" s="68" t="s">
        <v>3449</v>
      </c>
      <c r="D1041" s="50" t="s">
        <v>3450</v>
      </c>
      <c r="E1041" s="50"/>
      <c r="F1041" s="51"/>
      <c r="G1041" s="43"/>
    </row>
    <row r="1042" spans="1:7" ht="79.2">
      <c r="A1042" s="51" t="s">
        <v>458</v>
      </c>
      <c r="B1042" s="51" t="s">
        <v>3451</v>
      </c>
      <c r="C1042" s="68" t="s">
        <v>3452</v>
      </c>
      <c r="D1042" s="50" t="s">
        <v>3453</v>
      </c>
      <c r="E1042" s="50"/>
      <c r="F1042" s="51"/>
      <c r="G1042" s="43"/>
    </row>
    <row r="1043" spans="1:7" ht="26.4">
      <c r="A1043" s="51" t="s">
        <v>458</v>
      </c>
      <c r="B1043" s="51" t="s">
        <v>3454</v>
      </c>
      <c r="C1043" s="68" t="s">
        <v>3455</v>
      </c>
      <c r="D1043" s="50" t="s">
        <v>3456</v>
      </c>
      <c r="E1043" s="50"/>
      <c r="F1043" s="51"/>
      <c r="G1043" s="43"/>
    </row>
    <row r="1044" spans="1:7" ht="52.8">
      <c r="A1044" s="51" t="s">
        <v>458</v>
      </c>
      <c r="B1044" s="51" t="s">
        <v>3457</v>
      </c>
      <c r="C1044" s="68" t="s">
        <v>3458</v>
      </c>
      <c r="D1044" s="50" t="s">
        <v>3459</v>
      </c>
      <c r="E1044" s="50"/>
      <c r="F1044" s="51"/>
      <c r="G1044" s="43"/>
    </row>
    <row r="1045" spans="1:7" ht="52.8">
      <c r="A1045" s="51" t="s">
        <v>458</v>
      </c>
      <c r="B1045" s="51" t="s">
        <v>3460</v>
      </c>
      <c r="C1045" s="68" t="s">
        <v>3461</v>
      </c>
      <c r="D1045" s="50" t="s">
        <v>3462</v>
      </c>
      <c r="E1045" s="50"/>
      <c r="F1045" s="51"/>
      <c r="G1045" s="43"/>
    </row>
    <row r="1046" spans="1:7" ht="79.2">
      <c r="A1046" s="51" t="s">
        <v>458</v>
      </c>
      <c r="B1046" s="51" t="s">
        <v>3463</v>
      </c>
      <c r="C1046" s="68" t="s">
        <v>3464</v>
      </c>
      <c r="D1046" s="50" t="s">
        <v>3465</v>
      </c>
      <c r="E1046" s="50"/>
      <c r="F1046" s="51"/>
      <c r="G1046" s="43"/>
    </row>
    <row r="1047" spans="1:7" ht="52.8">
      <c r="A1047" s="51" t="s">
        <v>458</v>
      </c>
      <c r="B1047" s="51" t="s">
        <v>3466</v>
      </c>
      <c r="C1047" s="68" t="s">
        <v>3467</v>
      </c>
      <c r="D1047" s="50" t="s">
        <v>3468</v>
      </c>
      <c r="E1047" s="50"/>
      <c r="F1047" s="51"/>
      <c r="G1047" s="43"/>
    </row>
    <row r="1048" spans="1:7" ht="26.4">
      <c r="A1048" s="51" t="s">
        <v>458</v>
      </c>
      <c r="B1048" s="51" t="s">
        <v>3469</v>
      </c>
      <c r="C1048" s="68" t="s">
        <v>3470</v>
      </c>
      <c r="D1048" s="50" t="s">
        <v>3471</v>
      </c>
      <c r="E1048" s="50"/>
      <c r="F1048" s="51"/>
      <c r="G1048" s="43"/>
    </row>
    <row r="1049" spans="1:7" ht="118.8">
      <c r="A1049" s="51" t="s">
        <v>458</v>
      </c>
      <c r="B1049" s="51" t="s">
        <v>3472</v>
      </c>
      <c r="C1049" s="68" t="s">
        <v>3473</v>
      </c>
      <c r="D1049" s="50" t="s">
        <v>3474</v>
      </c>
      <c r="E1049" s="50"/>
      <c r="F1049" s="51"/>
      <c r="G1049" s="43"/>
    </row>
    <row r="1050" spans="1:7" ht="118.8">
      <c r="A1050" s="51" t="s">
        <v>458</v>
      </c>
      <c r="B1050" s="51" t="s">
        <v>3475</v>
      </c>
      <c r="C1050" s="68" t="s">
        <v>3476</v>
      </c>
      <c r="D1050" s="50" t="s">
        <v>3477</v>
      </c>
      <c r="E1050" s="50"/>
      <c r="F1050" s="51"/>
      <c r="G1050" s="43"/>
    </row>
    <row r="1051" spans="1:7" ht="118.8">
      <c r="A1051" s="51" t="s">
        <v>458</v>
      </c>
      <c r="B1051" s="51" t="s">
        <v>3478</v>
      </c>
      <c r="C1051" s="68" t="s">
        <v>3479</v>
      </c>
      <c r="D1051" s="50" t="s">
        <v>3480</v>
      </c>
      <c r="E1051" s="50"/>
      <c r="F1051" s="51"/>
      <c r="G1051" s="43"/>
    </row>
    <row r="1052" spans="1:7" ht="26.4">
      <c r="A1052" s="51" t="s">
        <v>458</v>
      </c>
      <c r="B1052" s="51" t="s">
        <v>3481</v>
      </c>
      <c r="C1052" s="68" t="s">
        <v>3482</v>
      </c>
      <c r="D1052" s="50" t="s">
        <v>3483</v>
      </c>
      <c r="E1052" s="50"/>
      <c r="F1052" s="51"/>
      <c r="G1052" s="43"/>
    </row>
    <row r="1053" spans="1:7" ht="52.8">
      <c r="A1053" s="51" t="s">
        <v>458</v>
      </c>
      <c r="B1053" s="51" t="s">
        <v>3484</v>
      </c>
      <c r="C1053" s="68" t="s">
        <v>3485</v>
      </c>
      <c r="D1053" s="50" t="s">
        <v>3486</v>
      </c>
      <c r="E1053" s="50"/>
      <c r="F1053" s="51"/>
      <c r="G1053" s="43"/>
    </row>
    <row r="1054" spans="1:7" ht="26.4">
      <c r="A1054" s="51" t="s">
        <v>458</v>
      </c>
      <c r="B1054" s="51" t="s">
        <v>3487</v>
      </c>
      <c r="C1054" s="68" t="s">
        <v>3488</v>
      </c>
      <c r="D1054" s="50" t="s">
        <v>3489</v>
      </c>
      <c r="E1054" s="50"/>
      <c r="F1054" s="51"/>
      <c r="G1054" s="43"/>
    </row>
    <row r="1055" spans="1:7" ht="52.8">
      <c r="A1055" s="51" t="s">
        <v>458</v>
      </c>
      <c r="B1055" s="51" t="s">
        <v>3490</v>
      </c>
      <c r="C1055" s="68" t="s">
        <v>3491</v>
      </c>
      <c r="D1055" s="50" t="s">
        <v>3492</v>
      </c>
      <c r="E1055" s="50"/>
      <c r="F1055" s="51"/>
      <c r="G1055" s="43"/>
    </row>
    <row r="1056" spans="1:7" ht="39.6">
      <c r="A1056" s="51" t="s">
        <v>458</v>
      </c>
      <c r="B1056" s="51" t="s">
        <v>3493</v>
      </c>
      <c r="C1056" s="68" t="s">
        <v>3494</v>
      </c>
      <c r="D1056" s="50" t="s">
        <v>3495</v>
      </c>
      <c r="E1056" s="50"/>
      <c r="F1056" s="51"/>
      <c r="G1056" s="43"/>
    </row>
    <row r="1057" spans="1:7" ht="66">
      <c r="A1057" s="51" t="s">
        <v>458</v>
      </c>
      <c r="B1057" s="51" t="s">
        <v>3496</v>
      </c>
      <c r="C1057" s="68" t="s">
        <v>3497</v>
      </c>
      <c r="D1057" s="50" t="s">
        <v>3498</v>
      </c>
      <c r="E1057" s="50"/>
      <c r="F1057" s="51"/>
      <c r="G1057" s="43"/>
    </row>
    <row r="1058" spans="1:7" ht="52.8">
      <c r="A1058" s="51" t="s">
        <v>458</v>
      </c>
      <c r="B1058" s="51" t="s">
        <v>3499</v>
      </c>
      <c r="C1058" s="68" t="s">
        <v>3500</v>
      </c>
      <c r="D1058" s="50" t="s">
        <v>3501</v>
      </c>
      <c r="E1058" s="50"/>
      <c r="F1058" s="51"/>
      <c r="G1058" s="43"/>
    </row>
    <row r="1059" spans="1:7" ht="13.2">
      <c r="A1059" s="40" t="s">
        <v>272</v>
      </c>
      <c r="B1059" s="41"/>
      <c r="C1059" s="41"/>
      <c r="D1059" s="42"/>
      <c r="E1059" s="42"/>
      <c r="F1059" s="41"/>
      <c r="G1059" s="41"/>
    </row>
    <row r="1060" spans="1:7" ht="26.4">
      <c r="A1060" s="44" t="s">
        <v>272</v>
      </c>
      <c r="B1060" s="44" t="s">
        <v>3502</v>
      </c>
      <c r="C1060" s="44" t="s">
        <v>3503</v>
      </c>
      <c r="D1060" s="46" t="s">
        <v>3504</v>
      </c>
      <c r="E1060" s="46"/>
      <c r="F1060" s="44"/>
      <c r="G1060" s="44"/>
    </row>
    <row r="1061" spans="1:7" ht="13.2">
      <c r="A1061" s="44" t="s">
        <v>272</v>
      </c>
      <c r="B1061" s="44" t="s">
        <v>3505</v>
      </c>
      <c r="C1061" s="44" t="s">
        <v>3506</v>
      </c>
      <c r="D1061" s="46" t="s">
        <v>3507</v>
      </c>
      <c r="E1061" s="46"/>
      <c r="F1061" s="44"/>
      <c r="G1061" s="44"/>
    </row>
    <row r="1062" spans="1:7" ht="39.6">
      <c r="A1062" s="44" t="s">
        <v>272</v>
      </c>
      <c r="B1062" s="44" t="s">
        <v>3508</v>
      </c>
      <c r="C1062" s="44" t="s">
        <v>3509</v>
      </c>
      <c r="D1062" s="46" t="s">
        <v>3510</v>
      </c>
      <c r="E1062" s="46"/>
      <c r="F1062" s="44"/>
      <c r="G1062" s="44"/>
    </row>
    <row r="1063" spans="1:7" ht="39.6">
      <c r="A1063" s="44" t="s">
        <v>272</v>
      </c>
      <c r="B1063" s="44" t="s">
        <v>3511</v>
      </c>
      <c r="C1063" s="44" t="s">
        <v>3512</v>
      </c>
      <c r="D1063" s="46" t="s">
        <v>3513</v>
      </c>
      <c r="E1063" s="46"/>
      <c r="F1063" s="44"/>
      <c r="G1063" s="44"/>
    </row>
    <row r="1064" spans="1:7" ht="13.2">
      <c r="A1064" s="44" t="s">
        <v>272</v>
      </c>
      <c r="B1064" s="44" t="s">
        <v>3514</v>
      </c>
      <c r="C1064" s="44" t="s">
        <v>3515</v>
      </c>
      <c r="D1064" s="46" t="s">
        <v>3516</v>
      </c>
      <c r="E1064" s="46"/>
      <c r="F1064" s="44"/>
      <c r="G1064" s="44"/>
    </row>
    <row r="1065" spans="1:7" ht="26.4">
      <c r="A1065" s="44" t="s">
        <v>272</v>
      </c>
      <c r="B1065" s="44" t="s">
        <v>3517</v>
      </c>
      <c r="C1065" s="44" t="s">
        <v>3518</v>
      </c>
      <c r="D1065" s="46" t="s">
        <v>3519</v>
      </c>
      <c r="E1065" s="46"/>
      <c r="F1065" s="44"/>
      <c r="G1065" s="44"/>
    </row>
    <row r="1066" spans="1:7" ht="118.8">
      <c r="A1066" s="44" t="s">
        <v>272</v>
      </c>
      <c r="B1066" s="44" t="s">
        <v>3520</v>
      </c>
      <c r="C1066" s="44" t="s">
        <v>3521</v>
      </c>
      <c r="D1066" s="46" t="s">
        <v>3522</v>
      </c>
      <c r="E1066" s="46"/>
      <c r="F1066" s="44"/>
      <c r="G1066" s="44"/>
    </row>
    <row r="1067" spans="1:7" ht="26.4">
      <c r="A1067" s="44" t="s">
        <v>272</v>
      </c>
      <c r="B1067" s="44" t="s">
        <v>3523</v>
      </c>
      <c r="C1067" s="44" t="s">
        <v>3524</v>
      </c>
      <c r="D1067" s="46" t="s">
        <v>3525</v>
      </c>
      <c r="E1067" s="46"/>
      <c r="F1067" s="44"/>
      <c r="G1067" s="44"/>
    </row>
    <row r="1068" spans="1:7" ht="158.4">
      <c r="A1068" s="44" t="s">
        <v>272</v>
      </c>
      <c r="B1068" s="44" t="s">
        <v>3526</v>
      </c>
      <c r="C1068" s="44" t="s">
        <v>1098</v>
      </c>
      <c r="D1068" s="46" t="s">
        <v>1099</v>
      </c>
      <c r="E1068" s="46"/>
      <c r="F1068" s="44"/>
      <c r="G1068" s="44"/>
    </row>
    <row r="1069" spans="1:7" ht="26.4">
      <c r="A1069" s="44" t="s">
        <v>272</v>
      </c>
      <c r="B1069" s="44" t="s">
        <v>3527</v>
      </c>
      <c r="C1069" s="44" t="s">
        <v>3528</v>
      </c>
      <c r="D1069" s="46" t="s">
        <v>3529</v>
      </c>
      <c r="E1069" s="46"/>
      <c r="F1069" s="44"/>
      <c r="G1069" s="44"/>
    </row>
    <row r="1070" spans="1:7" ht="26.4">
      <c r="A1070" s="44" t="s">
        <v>272</v>
      </c>
      <c r="B1070" s="44" t="s">
        <v>3530</v>
      </c>
      <c r="C1070" s="44" t="s">
        <v>3531</v>
      </c>
      <c r="D1070" s="46" t="s">
        <v>3532</v>
      </c>
      <c r="E1070" s="46"/>
      <c r="F1070" s="44"/>
      <c r="G1070" s="44"/>
    </row>
    <row r="1071" spans="1:7" ht="52.8">
      <c r="A1071" s="44" t="s">
        <v>272</v>
      </c>
      <c r="B1071" s="44" t="s">
        <v>3533</v>
      </c>
      <c r="C1071" s="44" t="s">
        <v>1008</v>
      </c>
      <c r="D1071" s="46" t="s">
        <v>1009</v>
      </c>
      <c r="E1071" s="46"/>
      <c r="F1071" s="44"/>
      <c r="G1071" s="44"/>
    </row>
    <row r="1072" spans="1:7" ht="26.4">
      <c r="A1072" s="44" t="s">
        <v>272</v>
      </c>
      <c r="B1072" s="44" t="s">
        <v>3534</v>
      </c>
      <c r="C1072" s="44" t="s">
        <v>3535</v>
      </c>
      <c r="D1072" s="46" t="s">
        <v>3536</v>
      </c>
      <c r="E1072" s="46"/>
      <c r="F1072" s="44"/>
      <c r="G1072" s="44"/>
    </row>
    <row r="1073" spans="1:7" ht="13.2">
      <c r="A1073" s="44" t="s">
        <v>272</v>
      </c>
      <c r="B1073" s="44" t="s">
        <v>3537</v>
      </c>
      <c r="C1073" s="44" t="s">
        <v>3538</v>
      </c>
      <c r="D1073" s="46" t="s">
        <v>3539</v>
      </c>
      <c r="E1073" s="46"/>
      <c r="F1073" s="44"/>
      <c r="G1073" s="44"/>
    </row>
    <row r="1074" spans="1:7" ht="26.4">
      <c r="A1074" s="44" t="s">
        <v>272</v>
      </c>
      <c r="B1074" s="44" t="s">
        <v>3540</v>
      </c>
      <c r="C1074" s="44" t="s">
        <v>3541</v>
      </c>
      <c r="D1074" s="46" t="s">
        <v>3542</v>
      </c>
      <c r="E1074" s="46"/>
      <c r="F1074" s="44"/>
      <c r="G1074" s="44"/>
    </row>
    <row r="1075" spans="1:7" ht="26.4">
      <c r="A1075" s="44" t="s">
        <v>272</v>
      </c>
      <c r="B1075" s="44" t="s">
        <v>3543</v>
      </c>
      <c r="C1075" s="44" t="s">
        <v>3544</v>
      </c>
      <c r="D1075" s="46" t="s">
        <v>3545</v>
      </c>
      <c r="E1075" s="46"/>
      <c r="F1075" s="44"/>
      <c r="G1075" s="44"/>
    </row>
    <row r="1076" spans="1:7" ht="13.2">
      <c r="A1076" s="44" t="s">
        <v>272</v>
      </c>
      <c r="B1076" s="44" t="s">
        <v>3546</v>
      </c>
      <c r="C1076" s="44" t="s">
        <v>3547</v>
      </c>
      <c r="D1076" s="46" t="s">
        <v>3548</v>
      </c>
      <c r="E1076" s="46"/>
      <c r="F1076" s="44"/>
      <c r="G1076" s="44"/>
    </row>
    <row r="1077" spans="1:7" ht="79.2">
      <c r="A1077" s="44" t="s">
        <v>272</v>
      </c>
      <c r="B1077" s="44" t="s">
        <v>3549</v>
      </c>
      <c r="C1077" s="44" t="s">
        <v>960</v>
      </c>
      <c r="D1077" s="46" t="s">
        <v>961</v>
      </c>
      <c r="E1077" s="46"/>
      <c r="F1077" s="44"/>
      <c r="G1077" s="44"/>
    </row>
    <row r="1078" spans="1:7" ht="39.6">
      <c r="A1078" s="44" t="s">
        <v>272</v>
      </c>
      <c r="B1078" s="44" t="s">
        <v>3550</v>
      </c>
      <c r="C1078" s="44" t="s">
        <v>3551</v>
      </c>
      <c r="D1078" s="46" t="s">
        <v>3552</v>
      </c>
      <c r="E1078" s="46"/>
      <c r="F1078" s="44"/>
      <c r="G1078" s="44"/>
    </row>
    <row r="1079" spans="1:7" ht="26.4">
      <c r="A1079" s="44" t="s">
        <v>272</v>
      </c>
      <c r="B1079" s="44" t="s">
        <v>3553</v>
      </c>
      <c r="C1079" s="44" t="s">
        <v>3554</v>
      </c>
      <c r="D1079" s="46" t="s">
        <v>3555</v>
      </c>
      <c r="E1079" s="46"/>
      <c r="F1079" s="44"/>
      <c r="G1079" s="44"/>
    </row>
    <row r="1080" spans="1:7" ht="52.8">
      <c r="A1080" s="44" t="s">
        <v>272</v>
      </c>
      <c r="B1080" s="44" t="s">
        <v>3556</v>
      </c>
      <c r="C1080" s="44" t="s">
        <v>3557</v>
      </c>
      <c r="D1080" s="46" t="s">
        <v>3558</v>
      </c>
      <c r="E1080" s="46"/>
      <c r="F1080" s="44"/>
      <c r="G1080" s="44"/>
    </row>
    <row r="1081" spans="1:7" ht="13.2">
      <c r="A1081" s="44" t="s">
        <v>272</v>
      </c>
      <c r="B1081" s="44" t="s">
        <v>3559</v>
      </c>
      <c r="C1081" s="44" t="s">
        <v>3560</v>
      </c>
      <c r="D1081" s="46" t="s">
        <v>3561</v>
      </c>
      <c r="E1081" s="46"/>
      <c r="F1081" s="44"/>
      <c r="G1081" s="44"/>
    </row>
    <row r="1082" spans="1:7" ht="39.6">
      <c r="A1082" s="44" t="s">
        <v>272</v>
      </c>
      <c r="B1082" s="44" t="s">
        <v>3562</v>
      </c>
      <c r="C1082" s="44" t="s">
        <v>3563</v>
      </c>
      <c r="D1082" s="46" t="s">
        <v>3564</v>
      </c>
      <c r="E1082" s="46"/>
      <c r="F1082" s="44"/>
      <c r="G1082" s="44"/>
    </row>
    <row r="1083" spans="1:7" ht="13.2">
      <c r="A1083" s="44" t="s">
        <v>272</v>
      </c>
      <c r="B1083" s="44" t="s">
        <v>3565</v>
      </c>
      <c r="C1083" s="44" t="s">
        <v>3566</v>
      </c>
      <c r="D1083" s="46" t="s">
        <v>3567</v>
      </c>
      <c r="E1083" s="46"/>
      <c r="F1083" s="44"/>
      <c r="G1083" s="44"/>
    </row>
    <row r="1084" spans="1:7" ht="26.4">
      <c r="A1084" s="44" t="s">
        <v>272</v>
      </c>
      <c r="B1084" s="44" t="s">
        <v>3568</v>
      </c>
      <c r="C1084" s="44" t="s">
        <v>3569</v>
      </c>
      <c r="D1084" s="46" t="s">
        <v>3570</v>
      </c>
      <c r="E1084" s="46"/>
      <c r="F1084" s="44"/>
      <c r="G1084" s="44"/>
    </row>
    <row r="1085" spans="1:7" ht="39.6">
      <c r="A1085" s="44" t="s">
        <v>272</v>
      </c>
      <c r="B1085" s="44" t="s">
        <v>3571</v>
      </c>
      <c r="C1085" s="44" t="s">
        <v>3572</v>
      </c>
      <c r="D1085" s="46" t="s">
        <v>3573</v>
      </c>
      <c r="E1085" s="46"/>
      <c r="F1085" s="44"/>
      <c r="G1085" s="44"/>
    </row>
    <row r="1086" spans="1:7" ht="26.4">
      <c r="A1086" s="44" t="s">
        <v>272</v>
      </c>
      <c r="B1086" s="44" t="s">
        <v>3574</v>
      </c>
      <c r="C1086" s="44" t="s">
        <v>3575</v>
      </c>
      <c r="D1086" s="46" t="s">
        <v>3576</v>
      </c>
      <c r="E1086" s="46"/>
      <c r="F1086" s="44"/>
      <c r="G1086" s="44"/>
    </row>
    <row r="1087" spans="1:7" ht="13.2">
      <c r="A1087" s="44" t="s">
        <v>272</v>
      </c>
      <c r="B1087" s="44" t="s">
        <v>3577</v>
      </c>
      <c r="C1087" s="44" t="s">
        <v>3578</v>
      </c>
      <c r="D1087" s="46" t="s">
        <v>3579</v>
      </c>
      <c r="E1087" s="46"/>
      <c r="F1087" s="44"/>
      <c r="G1087" s="44"/>
    </row>
    <row r="1088" spans="1:7" ht="52.8">
      <c r="A1088" s="44" t="s">
        <v>272</v>
      </c>
      <c r="B1088" s="44" t="s">
        <v>3580</v>
      </c>
      <c r="C1088" s="44" t="s">
        <v>3581</v>
      </c>
      <c r="D1088" s="46" t="s">
        <v>3582</v>
      </c>
      <c r="E1088" s="46"/>
      <c r="F1088" s="44"/>
      <c r="G1088" s="44"/>
    </row>
    <row r="1089" spans="1:7" ht="39.6">
      <c r="A1089" s="44" t="s">
        <v>272</v>
      </c>
      <c r="B1089" s="44" t="s">
        <v>3583</v>
      </c>
      <c r="C1089" s="44" t="s">
        <v>3584</v>
      </c>
      <c r="D1089" s="46" t="s">
        <v>3585</v>
      </c>
      <c r="E1089" s="46"/>
      <c r="F1089" s="44"/>
      <c r="G1089" s="44"/>
    </row>
    <row r="1090" spans="1:7" ht="26.4">
      <c r="A1090" s="44" t="s">
        <v>272</v>
      </c>
      <c r="B1090" s="44" t="s">
        <v>3586</v>
      </c>
      <c r="C1090" s="44" t="s">
        <v>3587</v>
      </c>
      <c r="D1090" s="46" t="s">
        <v>3588</v>
      </c>
      <c r="E1090" s="46"/>
      <c r="F1090" s="44"/>
      <c r="G1090" s="44"/>
    </row>
    <row r="1091" spans="1:7" ht="13.2">
      <c r="A1091" s="44" t="s">
        <v>272</v>
      </c>
      <c r="B1091" s="44" t="s">
        <v>3589</v>
      </c>
      <c r="C1091" s="44" t="s">
        <v>3590</v>
      </c>
      <c r="D1091" s="46" t="s">
        <v>3591</v>
      </c>
      <c r="E1091" s="46"/>
      <c r="F1091" s="44"/>
      <c r="G1091" s="44"/>
    </row>
    <row r="1092" spans="1:7" ht="92.4">
      <c r="A1092" s="44" t="s">
        <v>272</v>
      </c>
      <c r="B1092" s="44" t="s">
        <v>3592</v>
      </c>
      <c r="C1092" s="44" t="s">
        <v>3593</v>
      </c>
      <c r="D1092" s="46" t="s">
        <v>3594</v>
      </c>
      <c r="E1092" s="46"/>
      <c r="F1092" s="44"/>
      <c r="G1092" s="44"/>
    </row>
    <row r="1093" spans="1:7" ht="13.2">
      <c r="A1093" s="44" t="s">
        <v>272</v>
      </c>
      <c r="B1093" s="44" t="s">
        <v>3595</v>
      </c>
      <c r="C1093" s="44" t="s">
        <v>3596</v>
      </c>
      <c r="D1093" s="46" t="s">
        <v>3591</v>
      </c>
      <c r="E1093" s="46"/>
      <c r="F1093" s="44"/>
      <c r="G1093" s="44"/>
    </row>
    <row r="1094" spans="1:7" ht="66">
      <c r="A1094" s="44" t="s">
        <v>272</v>
      </c>
      <c r="B1094" s="44" t="s">
        <v>3597</v>
      </c>
      <c r="C1094" s="44" t="s">
        <v>3598</v>
      </c>
      <c r="D1094" s="46" t="s">
        <v>3599</v>
      </c>
      <c r="E1094" s="46"/>
      <c r="F1094" s="44"/>
      <c r="G1094" s="44"/>
    </row>
    <row r="1095" spans="1:7" ht="39.6">
      <c r="A1095" s="44" t="s">
        <v>272</v>
      </c>
      <c r="B1095" s="44" t="s">
        <v>3600</v>
      </c>
      <c r="C1095" s="44" t="s">
        <v>3601</v>
      </c>
      <c r="D1095" s="46" t="s">
        <v>3602</v>
      </c>
      <c r="E1095" s="46"/>
      <c r="F1095" s="44"/>
      <c r="G1095" s="44"/>
    </row>
    <row r="1096" spans="1:7" ht="26.4">
      <c r="A1096" s="44" t="s">
        <v>272</v>
      </c>
      <c r="B1096" s="44" t="s">
        <v>3603</v>
      </c>
      <c r="C1096" s="44" t="s">
        <v>3604</v>
      </c>
      <c r="D1096" s="46" t="s">
        <v>3605</v>
      </c>
      <c r="E1096" s="46"/>
      <c r="F1096" s="44"/>
      <c r="G1096" s="44"/>
    </row>
    <row r="1097" spans="1:7" ht="132">
      <c r="A1097" s="44" t="s">
        <v>272</v>
      </c>
      <c r="B1097" s="44" t="s">
        <v>3606</v>
      </c>
      <c r="C1097" s="44" t="s">
        <v>3607</v>
      </c>
      <c r="D1097" s="46" t="s">
        <v>3608</v>
      </c>
      <c r="E1097" s="46"/>
      <c r="F1097" s="44"/>
      <c r="G1097" s="44"/>
    </row>
    <row r="1098" spans="1:7" ht="79.2">
      <c r="A1098" s="44" t="s">
        <v>272</v>
      </c>
      <c r="B1098" s="44" t="s">
        <v>3021</v>
      </c>
      <c r="C1098" s="44" t="s">
        <v>3022</v>
      </c>
      <c r="D1098" s="16" t="s">
        <v>3023</v>
      </c>
      <c r="E1098" s="46"/>
      <c r="F1098" s="44"/>
      <c r="G1098" s="44"/>
    </row>
    <row r="1099" spans="1:7" ht="52.8">
      <c r="A1099" s="44" t="s">
        <v>272</v>
      </c>
      <c r="B1099" s="44" t="s">
        <v>1025</v>
      </c>
      <c r="C1099" s="44" t="s">
        <v>1026</v>
      </c>
      <c r="D1099" s="46" t="s">
        <v>1027</v>
      </c>
      <c r="E1099" s="46"/>
      <c r="F1099" s="44"/>
      <c r="G1099" s="44"/>
    </row>
    <row r="1100" spans="1:7" ht="39.6">
      <c r="A1100" s="44" t="s">
        <v>272</v>
      </c>
      <c r="B1100" s="44" t="s">
        <v>3609</v>
      </c>
      <c r="C1100" s="44" t="s">
        <v>3610</v>
      </c>
      <c r="D1100" s="46" t="s">
        <v>3611</v>
      </c>
      <c r="E1100" s="46"/>
      <c r="F1100" s="44"/>
      <c r="G1100" s="44"/>
    </row>
    <row r="1101" spans="1:7" ht="26.4">
      <c r="A1101" s="44" t="s">
        <v>272</v>
      </c>
      <c r="B1101" s="44" t="s">
        <v>3612</v>
      </c>
      <c r="C1101" s="44" t="s">
        <v>3613</v>
      </c>
      <c r="D1101" s="46" t="s">
        <v>3614</v>
      </c>
      <c r="E1101" s="46"/>
      <c r="F1101" s="44"/>
      <c r="G1101" s="44"/>
    </row>
    <row r="1102" spans="1:7" ht="26.4">
      <c r="A1102" s="44" t="s">
        <v>272</v>
      </c>
      <c r="B1102" s="44" t="s">
        <v>3615</v>
      </c>
      <c r="C1102" s="44" t="s">
        <v>3616</v>
      </c>
      <c r="D1102" s="46" t="s">
        <v>3617</v>
      </c>
      <c r="E1102" s="46"/>
      <c r="F1102" s="44"/>
      <c r="G1102" s="44"/>
    </row>
    <row r="1103" spans="1:7" ht="13.2">
      <c r="A1103" s="44" t="s">
        <v>272</v>
      </c>
      <c r="B1103" s="44" t="s">
        <v>3618</v>
      </c>
      <c r="C1103" s="44" t="s">
        <v>3619</v>
      </c>
      <c r="D1103" s="46" t="s">
        <v>3620</v>
      </c>
      <c r="E1103" s="46"/>
      <c r="F1103" s="44"/>
      <c r="G1103" s="44"/>
    </row>
    <row r="1104" spans="1:7" ht="92.4">
      <c r="A1104" s="44" t="s">
        <v>272</v>
      </c>
      <c r="B1104" s="44" t="s">
        <v>3621</v>
      </c>
      <c r="C1104" s="44" t="s">
        <v>3622</v>
      </c>
      <c r="D1104" s="46" t="s">
        <v>3623</v>
      </c>
      <c r="E1104" s="46"/>
      <c r="F1104" s="44"/>
      <c r="G1104" s="44"/>
    </row>
    <row r="1105" spans="1:7" ht="39.6">
      <c r="A1105" s="44" t="s">
        <v>272</v>
      </c>
      <c r="B1105" s="44" t="s">
        <v>3624</v>
      </c>
      <c r="C1105" s="44" t="s">
        <v>3625</v>
      </c>
      <c r="D1105" s="46" t="s">
        <v>3626</v>
      </c>
      <c r="E1105" s="46"/>
      <c r="F1105" s="44"/>
      <c r="G1105" s="44"/>
    </row>
    <row r="1106" spans="1:7" ht="39.6">
      <c r="A1106" s="44" t="s">
        <v>272</v>
      </c>
      <c r="B1106" s="44" t="s">
        <v>3627</v>
      </c>
      <c r="C1106" s="44" t="s">
        <v>3628</v>
      </c>
      <c r="D1106" s="46" t="s">
        <v>3629</v>
      </c>
      <c r="E1106" s="46"/>
      <c r="F1106" s="44"/>
      <c r="G1106" s="44"/>
    </row>
    <row r="1107" spans="1:7" ht="26.4">
      <c r="A1107" s="44" t="s">
        <v>272</v>
      </c>
      <c r="B1107" s="44" t="s">
        <v>3630</v>
      </c>
      <c r="C1107" s="44" t="s">
        <v>3631</v>
      </c>
      <c r="D1107" s="46" t="s">
        <v>3632</v>
      </c>
      <c r="E1107" s="46"/>
      <c r="F1107" s="44"/>
      <c r="G1107" s="44"/>
    </row>
    <row r="1108" spans="1:7" ht="26.4">
      <c r="A1108" s="44" t="s">
        <v>272</v>
      </c>
      <c r="B1108" s="44" t="s">
        <v>3633</v>
      </c>
      <c r="C1108" s="44" t="s">
        <v>2983</v>
      </c>
      <c r="D1108" s="46" t="s">
        <v>2984</v>
      </c>
      <c r="E1108" s="46"/>
      <c r="F1108" s="44"/>
      <c r="G1108" s="44"/>
    </row>
    <row r="1109" spans="1:7" ht="13.2">
      <c r="A1109" s="44" t="s">
        <v>272</v>
      </c>
      <c r="B1109" s="44" t="s">
        <v>3634</v>
      </c>
      <c r="C1109" s="44" t="s">
        <v>3635</v>
      </c>
      <c r="D1109" s="46" t="s">
        <v>3636</v>
      </c>
      <c r="E1109" s="46"/>
      <c r="F1109" s="44"/>
      <c r="G1109" s="44"/>
    </row>
    <row r="1110" spans="1:7" ht="26.4">
      <c r="A1110" s="44" t="s">
        <v>272</v>
      </c>
      <c r="B1110" s="44" t="s">
        <v>3637</v>
      </c>
      <c r="C1110" s="44" t="s">
        <v>3638</v>
      </c>
      <c r="D1110" s="46" t="s">
        <v>3639</v>
      </c>
      <c r="E1110" s="46"/>
      <c r="F1110" s="44"/>
      <c r="G1110" s="44"/>
    </row>
    <row r="1111" spans="1:7" ht="26.4">
      <c r="A1111" s="44" t="s">
        <v>272</v>
      </c>
      <c r="B1111" s="44" t="s">
        <v>3640</v>
      </c>
      <c r="C1111" s="44" t="s">
        <v>1035</v>
      </c>
      <c r="D1111" s="46" t="s">
        <v>1036</v>
      </c>
      <c r="E1111" s="46"/>
      <c r="F1111" s="44"/>
      <c r="G1111" s="44"/>
    </row>
    <row r="1112" spans="1:7" ht="52.8">
      <c r="A1112" s="44" t="s">
        <v>272</v>
      </c>
      <c r="B1112" s="44" t="s">
        <v>3641</v>
      </c>
      <c r="C1112" s="44" t="s">
        <v>3642</v>
      </c>
      <c r="D1112" s="46" t="s">
        <v>3643</v>
      </c>
      <c r="E1112" s="46"/>
      <c r="F1112" s="44"/>
      <c r="G1112" s="44"/>
    </row>
    <row r="1113" spans="1:7" ht="13.2">
      <c r="A1113" s="44" t="s">
        <v>272</v>
      </c>
      <c r="B1113" s="44" t="s">
        <v>3644</v>
      </c>
      <c r="C1113" s="44" t="s">
        <v>3645</v>
      </c>
      <c r="D1113" s="46" t="s">
        <v>3646</v>
      </c>
      <c r="E1113" s="46"/>
      <c r="F1113" s="44"/>
      <c r="G1113" s="44"/>
    </row>
    <row r="1114" spans="1:7" ht="26.4">
      <c r="A1114" s="44" t="s">
        <v>272</v>
      </c>
      <c r="B1114" s="44" t="s">
        <v>3647</v>
      </c>
      <c r="C1114" s="44" t="s">
        <v>3648</v>
      </c>
      <c r="D1114" s="46" t="s">
        <v>3649</v>
      </c>
      <c r="E1114" s="46"/>
      <c r="F1114" s="44"/>
      <c r="G1114" s="44"/>
    </row>
    <row r="1115" spans="1:7" ht="118.8">
      <c r="A1115" s="44" t="s">
        <v>272</v>
      </c>
      <c r="B1115" s="44" t="s">
        <v>3650</v>
      </c>
      <c r="C1115" s="44" t="s">
        <v>3651</v>
      </c>
      <c r="D1115" s="46" t="s">
        <v>3652</v>
      </c>
      <c r="E1115" s="46"/>
      <c r="F1115" s="44"/>
      <c r="G1115" s="44"/>
    </row>
    <row r="1116" spans="1:7" ht="13.2">
      <c r="A1116" s="44" t="s">
        <v>272</v>
      </c>
      <c r="B1116" s="44" t="s">
        <v>3653</v>
      </c>
      <c r="C1116" s="44" t="s">
        <v>3654</v>
      </c>
      <c r="D1116" s="46" t="s">
        <v>3655</v>
      </c>
      <c r="E1116" s="46"/>
      <c r="F1116" s="44"/>
      <c r="G1116" s="44"/>
    </row>
    <row r="1117" spans="1:7" ht="39.6">
      <c r="A1117" s="44" t="s">
        <v>272</v>
      </c>
      <c r="B1117" s="44" t="s">
        <v>3656</v>
      </c>
      <c r="C1117" s="44" t="s">
        <v>3657</v>
      </c>
      <c r="D1117" s="46" t="s">
        <v>3658</v>
      </c>
      <c r="E1117" s="46"/>
      <c r="F1117" s="44"/>
      <c r="G1117" s="44"/>
    </row>
    <row r="1118" spans="1:7" ht="26.4">
      <c r="A1118" s="44" t="s">
        <v>272</v>
      </c>
      <c r="B1118" s="44" t="s">
        <v>3659</v>
      </c>
      <c r="C1118" s="44" t="s">
        <v>3660</v>
      </c>
      <c r="D1118" s="46" t="s">
        <v>3661</v>
      </c>
      <c r="E1118" s="46"/>
      <c r="F1118" s="44"/>
      <c r="G1118" s="44"/>
    </row>
    <row r="1119" spans="1:7" ht="26.4">
      <c r="A1119" s="44" t="s">
        <v>272</v>
      </c>
      <c r="B1119" s="44" t="s">
        <v>3662</v>
      </c>
      <c r="C1119" s="44" t="s">
        <v>3663</v>
      </c>
      <c r="D1119" s="46" t="s">
        <v>3664</v>
      </c>
      <c r="E1119" s="46"/>
      <c r="F1119" s="44"/>
      <c r="G1119" s="44"/>
    </row>
    <row r="1120" spans="1:7" ht="13.2">
      <c r="A1120" s="44" t="s">
        <v>272</v>
      </c>
      <c r="B1120" s="44" t="s">
        <v>3665</v>
      </c>
      <c r="C1120" s="44" t="s">
        <v>3666</v>
      </c>
      <c r="D1120" s="46" t="s">
        <v>3667</v>
      </c>
      <c r="E1120" s="46"/>
      <c r="F1120" s="44"/>
      <c r="G1120" s="44"/>
    </row>
    <row r="1121" spans="1:7" ht="52.8">
      <c r="A1121" s="44" t="s">
        <v>272</v>
      </c>
      <c r="B1121" s="44" t="s">
        <v>3668</v>
      </c>
      <c r="C1121" s="44" t="s">
        <v>3669</v>
      </c>
      <c r="D1121" s="46" t="s">
        <v>3670</v>
      </c>
      <c r="E1121" s="46"/>
      <c r="F1121" s="44"/>
      <c r="G1121" s="44"/>
    </row>
    <row r="1122" spans="1:7" ht="52.8">
      <c r="A1122" s="44" t="s">
        <v>272</v>
      </c>
      <c r="B1122" s="44" t="s">
        <v>3671</v>
      </c>
      <c r="C1122" s="44" t="s">
        <v>3672</v>
      </c>
      <c r="D1122" s="46" t="s">
        <v>3673</v>
      </c>
      <c r="E1122" s="46"/>
      <c r="F1122" s="44"/>
      <c r="G1122" s="44"/>
    </row>
    <row r="1123" spans="1:7" ht="13.2">
      <c r="A1123" s="44" t="s">
        <v>272</v>
      </c>
      <c r="B1123" s="44" t="s">
        <v>3674</v>
      </c>
      <c r="C1123" s="44" t="s">
        <v>3675</v>
      </c>
      <c r="D1123" s="46" t="s">
        <v>3676</v>
      </c>
      <c r="E1123" s="46"/>
      <c r="F1123" s="44"/>
      <c r="G1123" s="44"/>
    </row>
    <row r="1124" spans="1:7" ht="52.8">
      <c r="A1124" s="44" t="s">
        <v>272</v>
      </c>
      <c r="B1124" s="44" t="s">
        <v>3677</v>
      </c>
      <c r="C1124" s="44" t="s">
        <v>3678</v>
      </c>
      <c r="D1124" s="46" t="s">
        <v>3679</v>
      </c>
      <c r="E1124" s="46"/>
      <c r="F1124" s="44"/>
      <c r="G1124" s="44"/>
    </row>
    <row r="1125" spans="1:7" ht="52.8">
      <c r="A1125" s="44" t="s">
        <v>272</v>
      </c>
      <c r="B1125" s="44" t="s">
        <v>3680</v>
      </c>
      <c r="C1125" s="44" t="s">
        <v>3681</v>
      </c>
      <c r="D1125" s="46" t="s">
        <v>3682</v>
      </c>
      <c r="E1125" s="46"/>
      <c r="F1125" s="44"/>
      <c r="G1125" s="44"/>
    </row>
    <row r="1126" spans="1:7" ht="13.2">
      <c r="A1126" s="44" t="s">
        <v>272</v>
      </c>
      <c r="B1126" s="44" t="s">
        <v>3683</v>
      </c>
      <c r="C1126" s="44" t="s">
        <v>3082</v>
      </c>
      <c r="D1126" s="46" t="s">
        <v>3083</v>
      </c>
      <c r="E1126" s="46"/>
      <c r="F1126" s="44"/>
      <c r="G1126" s="44"/>
    </row>
    <row r="1127" spans="1:7" ht="26.4">
      <c r="A1127" s="44" t="s">
        <v>272</v>
      </c>
      <c r="B1127" s="44" t="s">
        <v>3684</v>
      </c>
      <c r="C1127" s="44" t="s">
        <v>3685</v>
      </c>
      <c r="D1127" s="46" t="s">
        <v>3686</v>
      </c>
      <c r="E1127" s="46"/>
      <c r="F1127" s="44"/>
      <c r="G1127" s="44"/>
    </row>
    <row r="1128" spans="1:7" ht="26.4">
      <c r="A1128" s="44" t="s">
        <v>272</v>
      </c>
      <c r="B1128" s="44" t="s">
        <v>3687</v>
      </c>
      <c r="C1128" s="44" t="s">
        <v>3688</v>
      </c>
      <c r="D1128" s="46" t="s">
        <v>3689</v>
      </c>
      <c r="E1128" s="46"/>
      <c r="F1128" s="44"/>
      <c r="G1128" s="44"/>
    </row>
    <row r="1129" spans="1:7" ht="26.4">
      <c r="A1129" s="44" t="s">
        <v>272</v>
      </c>
      <c r="B1129" s="44" t="s">
        <v>3690</v>
      </c>
      <c r="C1129" s="44" t="s">
        <v>3691</v>
      </c>
      <c r="D1129" s="46" t="s">
        <v>3692</v>
      </c>
      <c r="E1129" s="46"/>
      <c r="F1129" s="44"/>
      <c r="G1129" s="44"/>
    </row>
    <row r="1130" spans="1:7" ht="26.4">
      <c r="A1130" s="44" t="s">
        <v>272</v>
      </c>
      <c r="B1130" s="44" t="s">
        <v>3693</v>
      </c>
      <c r="C1130" s="44" t="s">
        <v>1128</v>
      </c>
      <c r="D1130" s="46" t="s">
        <v>1129</v>
      </c>
      <c r="E1130" s="46"/>
      <c r="F1130" s="44"/>
      <c r="G1130" s="44"/>
    </row>
    <row r="1131" spans="1:7" ht="52.8">
      <c r="A1131" s="44" t="s">
        <v>272</v>
      </c>
      <c r="B1131" s="44" t="s">
        <v>3694</v>
      </c>
      <c r="C1131" s="44" t="s">
        <v>3695</v>
      </c>
      <c r="D1131" s="46" t="s">
        <v>3696</v>
      </c>
      <c r="E1131" s="46"/>
      <c r="F1131" s="44"/>
      <c r="G1131" s="44"/>
    </row>
    <row r="1132" spans="1:7" ht="26.4">
      <c r="A1132" s="44" t="s">
        <v>272</v>
      </c>
      <c r="B1132" s="44" t="s">
        <v>3697</v>
      </c>
      <c r="C1132" s="44" t="s">
        <v>3698</v>
      </c>
      <c r="D1132" s="46" t="s">
        <v>3699</v>
      </c>
      <c r="E1132" s="46"/>
      <c r="F1132" s="44"/>
      <c r="G1132" s="44"/>
    </row>
    <row r="1133" spans="1:7" ht="26.4">
      <c r="A1133" s="44" t="s">
        <v>272</v>
      </c>
      <c r="B1133" s="44" t="s">
        <v>3700</v>
      </c>
      <c r="C1133" s="44" t="s">
        <v>3701</v>
      </c>
      <c r="D1133" s="46" t="s">
        <v>3702</v>
      </c>
      <c r="E1133" s="46"/>
      <c r="F1133" s="44"/>
      <c r="G1133" s="44"/>
    </row>
    <row r="1134" spans="1:7" ht="13.2">
      <c r="A1134" s="44" t="s">
        <v>272</v>
      </c>
      <c r="B1134" s="44" t="s">
        <v>3703</v>
      </c>
      <c r="C1134" s="44" t="s">
        <v>3704</v>
      </c>
      <c r="D1134" s="46" t="s">
        <v>3705</v>
      </c>
      <c r="E1134" s="46"/>
      <c r="F1134" s="44"/>
      <c r="G1134" s="44"/>
    </row>
    <row r="1135" spans="1:7" ht="26.4">
      <c r="A1135" s="44" t="s">
        <v>272</v>
      </c>
      <c r="B1135" s="44" t="s">
        <v>3706</v>
      </c>
      <c r="C1135" s="44" t="s">
        <v>3707</v>
      </c>
      <c r="D1135" s="46" t="s">
        <v>3708</v>
      </c>
      <c r="E1135" s="46"/>
      <c r="F1135" s="44"/>
      <c r="G1135" s="44"/>
    </row>
    <row r="1136" spans="1:7" ht="79.2">
      <c r="A1136" s="44" t="s">
        <v>272</v>
      </c>
      <c r="B1136" s="44" t="s">
        <v>3709</v>
      </c>
      <c r="C1136" s="44" t="s">
        <v>1153</v>
      </c>
      <c r="D1136" s="46" t="s">
        <v>1154</v>
      </c>
      <c r="E1136" s="46"/>
      <c r="F1136" s="44"/>
      <c r="G1136" s="44"/>
    </row>
    <row r="1137" spans="1:7" ht="92.4">
      <c r="A1137" s="44" t="s">
        <v>272</v>
      </c>
      <c r="B1137" s="44" t="s">
        <v>1155</v>
      </c>
      <c r="C1137" s="44" t="s">
        <v>1156</v>
      </c>
      <c r="D1137" s="46" t="s">
        <v>1157</v>
      </c>
      <c r="E1137" s="46"/>
      <c r="F1137" s="44"/>
      <c r="G1137" s="44"/>
    </row>
    <row r="1138" spans="1:7" ht="26.4">
      <c r="A1138" s="44" t="s">
        <v>272</v>
      </c>
      <c r="B1138" s="44" t="s">
        <v>3710</v>
      </c>
      <c r="C1138" s="44" t="s">
        <v>3711</v>
      </c>
      <c r="D1138" s="46" t="s">
        <v>3712</v>
      </c>
      <c r="E1138" s="46"/>
      <c r="F1138" s="44"/>
      <c r="G1138" s="44"/>
    </row>
    <row r="1139" spans="1:7" ht="26.4">
      <c r="A1139" s="44" t="s">
        <v>272</v>
      </c>
      <c r="B1139" s="44" t="s">
        <v>3713</v>
      </c>
      <c r="C1139" s="44" t="s">
        <v>3714</v>
      </c>
      <c r="D1139" s="46" t="s">
        <v>3715</v>
      </c>
      <c r="E1139" s="46"/>
      <c r="F1139" s="44"/>
      <c r="G1139" s="44"/>
    </row>
    <row r="1140" spans="1:7" ht="39.6">
      <c r="A1140" s="44" t="s">
        <v>272</v>
      </c>
      <c r="B1140" s="44" t="s">
        <v>3716</v>
      </c>
      <c r="C1140" s="44" t="s">
        <v>3717</v>
      </c>
      <c r="D1140" s="46" t="s">
        <v>3718</v>
      </c>
      <c r="E1140" s="46"/>
      <c r="F1140" s="44"/>
      <c r="G1140" s="44"/>
    </row>
    <row r="1141" spans="1:7" ht="105.6">
      <c r="A1141" s="44" t="s">
        <v>272</v>
      </c>
      <c r="B1141" s="44" t="s">
        <v>3719</v>
      </c>
      <c r="C1141" s="44" t="s">
        <v>3720</v>
      </c>
      <c r="D1141" s="46" t="s">
        <v>3721</v>
      </c>
      <c r="E1141" s="46"/>
      <c r="F1141" s="44"/>
      <c r="G1141" s="44"/>
    </row>
    <row r="1142" spans="1:7" ht="39.6">
      <c r="A1142" s="44" t="s">
        <v>272</v>
      </c>
      <c r="B1142" s="44" t="s">
        <v>3722</v>
      </c>
      <c r="C1142" s="44" t="s">
        <v>999</v>
      </c>
      <c r="D1142" s="46" t="s">
        <v>1000</v>
      </c>
      <c r="E1142" s="46"/>
      <c r="F1142" s="44"/>
      <c r="G1142" s="44"/>
    </row>
    <row r="1143" spans="1:7" ht="13.2">
      <c r="A1143" s="44" t="s">
        <v>272</v>
      </c>
      <c r="B1143" s="44" t="s">
        <v>3723</v>
      </c>
      <c r="C1143" s="44" t="s">
        <v>3724</v>
      </c>
      <c r="D1143" s="46" t="s">
        <v>3725</v>
      </c>
      <c r="E1143" s="46"/>
      <c r="F1143" s="44"/>
      <c r="G1143" s="44"/>
    </row>
    <row r="1144" spans="1:7" ht="13.2">
      <c r="A1144" s="44" t="s">
        <v>272</v>
      </c>
      <c r="B1144" s="44" t="s">
        <v>3161</v>
      </c>
      <c r="C1144" s="44" t="s">
        <v>3162</v>
      </c>
      <c r="D1144" s="46" t="s">
        <v>3163</v>
      </c>
      <c r="E1144" s="46"/>
      <c r="F1144" s="44"/>
      <c r="G1144" s="44"/>
    </row>
    <row r="1145" spans="1:7" ht="26.4">
      <c r="A1145" s="44" t="s">
        <v>272</v>
      </c>
      <c r="B1145" s="44" t="s">
        <v>3726</v>
      </c>
      <c r="C1145" s="44" t="s">
        <v>3727</v>
      </c>
      <c r="D1145" s="46" t="s">
        <v>3728</v>
      </c>
      <c r="E1145" s="46"/>
      <c r="F1145" s="44"/>
      <c r="G1145" s="44"/>
    </row>
    <row r="1146" spans="1:7" ht="52.8">
      <c r="A1146" s="44" t="s">
        <v>272</v>
      </c>
      <c r="B1146" s="44" t="s">
        <v>3729</v>
      </c>
      <c r="C1146" s="44" t="s">
        <v>3730</v>
      </c>
      <c r="D1146" s="46" t="s">
        <v>3731</v>
      </c>
      <c r="E1146" s="46"/>
      <c r="F1146" s="44"/>
      <c r="G1146" s="44"/>
    </row>
    <row r="1147" spans="1:7" ht="13.2">
      <c r="A1147" s="40" t="s">
        <v>191</v>
      </c>
      <c r="B1147" s="41"/>
      <c r="C1147" s="41"/>
      <c r="D1147" s="42"/>
      <c r="E1147" s="42"/>
      <c r="F1147" s="41"/>
      <c r="G1147" s="41"/>
    </row>
    <row r="1148" spans="1:7" ht="26.4">
      <c r="A1148" s="44" t="s">
        <v>191</v>
      </c>
      <c r="B1148" s="44" t="s">
        <v>3732</v>
      </c>
      <c r="C1148" s="44" t="s">
        <v>3733</v>
      </c>
      <c r="D1148" s="46" t="s">
        <v>3734</v>
      </c>
      <c r="E1148" s="46"/>
      <c r="F1148" s="44"/>
      <c r="G1148" s="44"/>
    </row>
    <row r="1149" spans="1:7" ht="52.8">
      <c r="A1149" s="44" t="s">
        <v>191</v>
      </c>
      <c r="B1149" s="44" t="s">
        <v>3735</v>
      </c>
      <c r="C1149" s="44" t="s">
        <v>3736</v>
      </c>
      <c r="D1149" s="46" t="s">
        <v>3737</v>
      </c>
      <c r="E1149" s="46"/>
      <c r="F1149" s="44"/>
      <c r="G1149" s="44"/>
    </row>
    <row r="1150" spans="1:7" ht="26.4">
      <c r="A1150" s="44" t="s">
        <v>191</v>
      </c>
      <c r="B1150" s="44" t="s">
        <v>3738</v>
      </c>
      <c r="C1150" s="44" t="s">
        <v>3739</v>
      </c>
      <c r="D1150" s="46" t="s">
        <v>3740</v>
      </c>
      <c r="E1150" s="46"/>
      <c r="F1150" s="44"/>
      <c r="G1150" s="44"/>
    </row>
    <row r="1151" spans="1:7" ht="66">
      <c r="A1151" s="44" t="s">
        <v>191</v>
      </c>
      <c r="B1151" s="44" t="s">
        <v>3741</v>
      </c>
      <c r="C1151" s="44" t="s">
        <v>3742</v>
      </c>
      <c r="D1151" s="46" t="s">
        <v>3743</v>
      </c>
      <c r="E1151" s="46"/>
      <c r="F1151" s="44"/>
      <c r="G1151" s="44"/>
    </row>
    <row r="1152" spans="1:7" ht="13.2">
      <c r="A1152" s="40" t="s">
        <v>361</v>
      </c>
      <c r="B1152" s="41"/>
      <c r="C1152" s="41"/>
      <c r="D1152" s="42"/>
      <c r="E1152" s="42"/>
      <c r="F1152" s="41"/>
      <c r="G1152" s="41"/>
    </row>
    <row r="1153" spans="1:7" ht="26.4">
      <c r="A1153" s="44" t="s">
        <v>361</v>
      </c>
      <c r="B1153" s="44" t="s">
        <v>3744</v>
      </c>
      <c r="C1153" s="44" t="s">
        <v>3745</v>
      </c>
      <c r="D1153" s="46" t="s">
        <v>3746</v>
      </c>
      <c r="E1153" s="46"/>
      <c r="F1153" s="44"/>
      <c r="G1153" s="44"/>
    </row>
    <row r="1154" spans="1:7" ht="26.4">
      <c r="A1154" s="44" t="s">
        <v>361</v>
      </c>
      <c r="B1154" s="44" t="s">
        <v>3747</v>
      </c>
      <c r="C1154" s="44" t="s">
        <v>3748</v>
      </c>
      <c r="D1154" s="46" t="s">
        <v>3749</v>
      </c>
      <c r="E1154" s="46"/>
      <c r="F1154" s="44"/>
      <c r="G1154" s="44"/>
    </row>
    <row r="1155" spans="1:7" ht="13.2">
      <c r="A1155" s="40" t="s">
        <v>3750</v>
      </c>
      <c r="B1155" s="41"/>
      <c r="C1155" s="41"/>
      <c r="D1155" s="42"/>
      <c r="E1155" s="42"/>
      <c r="F1155" s="41"/>
      <c r="G1155" s="41"/>
    </row>
    <row r="1156" spans="1:7" ht="211.2">
      <c r="A1156" s="44" t="s">
        <v>3750</v>
      </c>
      <c r="B1156" s="44" t="s">
        <v>3751</v>
      </c>
      <c r="C1156" s="44" t="s">
        <v>3752</v>
      </c>
      <c r="D1156" s="46" t="s">
        <v>3753</v>
      </c>
      <c r="E1156" s="46"/>
      <c r="F1156" s="44"/>
      <c r="G1156" s="44"/>
    </row>
    <row r="1157" spans="1:7" ht="277.2">
      <c r="A1157" s="44" t="s">
        <v>3750</v>
      </c>
      <c r="B1157" s="44" t="s">
        <v>3754</v>
      </c>
      <c r="C1157" s="44" t="s">
        <v>3755</v>
      </c>
      <c r="D1157" s="46" t="s">
        <v>3756</v>
      </c>
      <c r="E1157" s="46"/>
      <c r="F1157" s="44"/>
      <c r="G1157" s="44"/>
    </row>
    <row r="1158" spans="1:7" ht="211.2">
      <c r="A1158" s="44" t="s">
        <v>3750</v>
      </c>
      <c r="B1158" s="44" t="s">
        <v>3757</v>
      </c>
      <c r="C1158" s="44" t="s">
        <v>3758</v>
      </c>
      <c r="D1158" s="46" t="s">
        <v>3759</v>
      </c>
      <c r="E1158" s="46"/>
      <c r="F1158" s="44"/>
      <c r="G1158" s="44"/>
    </row>
    <row r="1159" spans="1:7" ht="290.39999999999998">
      <c r="A1159" s="44" t="s">
        <v>3750</v>
      </c>
      <c r="B1159" s="44" t="s">
        <v>299</v>
      </c>
      <c r="C1159" s="44" t="s">
        <v>3760</v>
      </c>
      <c r="D1159" s="46" t="s">
        <v>3761</v>
      </c>
      <c r="E1159" s="46"/>
      <c r="F1159" s="44"/>
      <c r="G1159" s="44"/>
    </row>
    <row r="1160" spans="1:7" ht="52.8">
      <c r="A1160" s="44" t="s">
        <v>3750</v>
      </c>
      <c r="B1160" s="44" t="s">
        <v>3762</v>
      </c>
      <c r="C1160" s="44" t="s">
        <v>3763</v>
      </c>
      <c r="D1160" s="46" t="s">
        <v>3764</v>
      </c>
      <c r="E1160" s="46"/>
      <c r="F1160" s="44"/>
      <c r="G1160" s="44"/>
    </row>
    <row r="1161" spans="1:7" ht="13.2">
      <c r="A1161" s="40" t="s">
        <v>599</v>
      </c>
      <c r="B1161" s="41"/>
      <c r="C1161" s="41"/>
      <c r="D1161" s="42"/>
      <c r="E1161" s="42"/>
      <c r="F1161" s="41"/>
      <c r="G1161" s="41"/>
    </row>
    <row r="1162" spans="1:7" ht="92.4">
      <c r="A1162" s="51" t="s">
        <v>599</v>
      </c>
      <c r="B1162" s="51" t="s">
        <v>3765</v>
      </c>
      <c r="C1162" s="61" t="s">
        <v>3766</v>
      </c>
      <c r="D1162" s="50" t="s">
        <v>3767</v>
      </c>
      <c r="E1162" s="50"/>
      <c r="F1162" s="51"/>
      <c r="G1162" s="51"/>
    </row>
    <row r="1163" spans="1:7" ht="105.6">
      <c r="A1163" s="51" t="s">
        <v>599</v>
      </c>
      <c r="B1163" s="51" t="s">
        <v>3768</v>
      </c>
      <c r="C1163" s="61" t="s">
        <v>3769</v>
      </c>
      <c r="D1163" s="50" t="s">
        <v>3770</v>
      </c>
      <c r="E1163" s="50"/>
      <c r="F1163" s="51"/>
      <c r="G1163" s="51"/>
    </row>
    <row r="1164" spans="1:7" ht="118.8">
      <c r="A1164" s="51" t="s">
        <v>599</v>
      </c>
      <c r="B1164" s="51" t="s">
        <v>3771</v>
      </c>
      <c r="C1164" s="44" t="s">
        <v>3772</v>
      </c>
      <c r="D1164" s="50" t="s">
        <v>3773</v>
      </c>
      <c r="E1164" s="79"/>
      <c r="F1164" s="80"/>
      <c r="G1164" s="80"/>
    </row>
    <row r="1165" spans="1:7" ht="13.2">
      <c r="A1165" s="40" t="s">
        <v>603</v>
      </c>
      <c r="B1165" s="41"/>
      <c r="C1165" s="41"/>
      <c r="D1165" s="42"/>
      <c r="E1165" s="42"/>
      <c r="F1165" s="41"/>
      <c r="G1165" s="41"/>
    </row>
    <row r="1166" spans="1:7" ht="26.4">
      <c r="A1166" s="43" t="s">
        <v>603</v>
      </c>
      <c r="B1166" s="43" t="s">
        <v>607</v>
      </c>
      <c r="C1166" s="68" t="s">
        <v>3774</v>
      </c>
      <c r="D1166" s="66" t="s">
        <v>3775</v>
      </c>
      <c r="E1166" s="67"/>
      <c r="F1166" s="68"/>
      <c r="G1166" s="68"/>
    </row>
    <row r="1167" spans="1:7" ht="52.8">
      <c r="A1167" s="43" t="s">
        <v>603</v>
      </c>
      <c r="B1167" s="43" t="s">
        <v>424</v>
      </c>
      <c r="C1167" s="68" t="s">
        <v>3776</v>
      </c>
      <c r="D1167" s="66" t="s">
        <v>3777</v>
      </c>
      <c r="E1167" s="67"/>
      <c r="F1167" s="68"/>
      <c r="G1167" s="68"/>
    </row>
  </sheetData>
  <mergeCells count="4">
    <mergeCell ref="F2:G2"/>
    <mergeCell ref="D788:E788"/>
    <mergeCell ref="D798:E798"/>
    <mergeCell ref="D800:E800"/>
  </mergeCells>
  <hyperlinks>
    <hyperlink ref="D4" r:id="rId1" xr:uid="{00000000-0004-0000-0100-000000000000}"/>
    <hyperlink ref="E64" r:id="rId2" xr:uid="{00000000-0004-0000-0100-000001000000}"/>
    <hyperlink ref="E65" r:id="rId3" xr:uid="{00000000-0004-0000-0100-000002000000}"/>
    <hyperlink ref="E66" r:id="rId4" xr:uid="{00000000-0004-0000-0100-000003000000}"/>
  </hyperlinks>
  <printOptions horizontalCentered="1" gridLines="1"/>
  <pageMargins left="0.25" right="0.25" top="0.75" bottom="0.75" header="0" footer="0"/>
  <pageSetup fitToHeight="0" pageOrder="overThenDown"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X285"/>
  <sheetViews>
    <sheetView workbookViewId="0"/>
  </sheetViews>
  <sheetFormatPr defaultColWidth="12.6640625" defaultRowHeight="15.75" customHeight="1"/>
  <cols>
    <col min="1" max="1" width="41.109375" customWidth="1"/>
    <col min="3" max="3" width="61.77734375" customWidth="1"/>
    <col min="5" max="5" width="46.44140625" customWidth="1"/>
    <col min="7" max="7" width="70.109375" customWidth="1"/>
    <col min="9" max="9" width="38.77734375" customWidth="1"/>
    <col min="10" max="10" width="26.109375" customWidth="1"/>
    <col min="11" max="11" width="34" customWidth="1"/>
    <col min="13" max="13" width="44.21875" customWidth="1"/>
    <col min="15" max="15" width="42.109375" customWidth="1"/>
    <col min="17" max="17" width="35.88671875" customWidth="1"/>
    <col min="19" max="19" width="35.109375" customWidth="1"/>
    <col min="21" max="21" width="39.6640625" customWidth="1"/>
    <col min="23" max="23" width="38.21875" customWidth="1"/>
    <col min="25" max="25" width="55" customWidth="1"/>
    <col min="27" max="27" width="50.21875" customWidth="1"/>
    <col min="29" max="29" width="46.6640625" customWidth="1"/>
    <col min="31" max="31" width="40.33203125" customWidth="1"/>
    <col min="33" max="33" width="34" customWidth="1"/>
    <col min="35" max="35" width="36.33203125" customWidth="1"/>
    <col min="37" max="37" width="34.21875" customWidth="1"/>
    <col min="39" max="39" width="53.44140625" customWidth="1"/>
    <col min="41" max="41" width="36" customWidth="1"/>
    <col min="43" max="43" width="37.77734375" customWidth="1"/>
    <col min="45" max="45" width="33.33203125" customWidth="1"/>
    <col min="47" max="47" width="37.33203125" customWidth="1"/>
    <col min="49" max="49" width="40.21875" customWidth="1"/>
    <col min="51" max="51" width="51.109375" customWidth="1"/>
    <col min="53" max="53" width="35" customWidth="1"/>
    <col min="54" max="54" width="20.21875" customWidth="1"/>
    <col min="55" max="55" width="53" customWidth="1"/>
    <col min="57" max="57" width="36.77734375" customWidth="1"/>
    <col min="58" max="58" width="24.77734375" customWidth="1"/>
    <col min="59" max="59" width="38.77734375" customWidth="1"/>
    <col min="61" max="61" width="49.6640625" customWidth="1"/>
    <col min="63" max="63" width="34.77734375" customWidth="1"/>
    <col min="65" max="65" width="61.21875" customWidth="1"/>
    <col min="67" max="67" width="40.44140625" customWidth="1"/>
    <col min="69" max="69" width="35.44140625" customWidth="1"/>
    <col min="71" max="71" width="49.109375" customWidth="1"/>
    <col min="73" max="73" width="37.44140625" customWidth="1"/>
    <col min="75" max="75" width="37.6640625" customWidth="1"/>
  </cols>
  <sheetData>
    <row r="1" spans="1:76">
      <c r="A1" s="81" t="s">
        <v>116</v>
      </c>
      <c r="B1" s="82"/>
      <c r="C1" s="81" t="s">
        <v>130</v>
      </c>
      <c r="D1" s="82"/>
      <c r="E1" s="81" t="s">
        <v>139</v>
      </c>
      <c r="F1" s="82"/>
      <c r="G1" s="81" t="s">
        <v>426</v>
      </c>
      <c r="H1" s="82"/>
      <c r="I1" s="81" t="s">
        <v>430</v>
      </c>
      <c r="J1" s="82"/>
      <c r="K1" s="81" t="s">
        <v>3778</v>
      </c>
      <c r="L1" s="82"/>
      <c r="M1" s="81" t="s">
        <v>158</v>
      </c>
      <c r="N1" s="82"/>
      <c r="O1" s="81" t="s">
        <v>162</v>
      </c>
      <c r="P1" s="82"/>
      <c r="Q1" s="81" t="s">
        <v>166</v>
      </c>
      <c r="R1" s="82"/>
      <c r="S1" s="81" t="s">
        <v>170</v>
      </c>
      <c r="T1" s="82"/>
      <c r="U1" s="81" t="s">
        <v>174</v>
      </c>
      <c r="V1" s="82"/>
      <c r="W1" s="81" t="s">
        <v>178</v>
      </c>
      <c r="X1" s="82"/>
      <c r="Y1" s="81" t="s">
        <v>182</v>
      </c>
      <c r="Z1" s="82"/>
      <c r="AA1" s="81" t="s">
        <v>191</v>
      </c>
      <c r="AB1" s="82"/>
      <c r="AC1" s="81" t="s">
        <v>200</v>
      </c>
      <c r="AD1" s="82"/>
      <c r="AE1" s="81" t="s">
        <v>213</v>
      </c>
      <c r="AF1" s="82"/>
      <c r="AG1" s="81" t="s">
        <v>218</v>
      </c>
      <c r="AH1" s="82"/>
      <c r="AI1" s="81" t="s">
        <v>222</v>
      </c>
      <c r="AJ1" s="82"/>
      <c r="AK1" s="81" t="s">
        <v>226</v>
      </c>
      <c r="AL1" s="82"/>
      <c r="AM1" s="81" t="s">
        <v>230</v>
      </c>
      <c r="AN1" s="82"/>
      <c r="AO1" s="81" t="s">
        <v>233</v>
      </c>
      <c r="AP1" s="82"/>
      <c r="AQ1" s="81" t="s">
        <v>236</v>
      </c>
      <c r="AR1" s="82"/>
      <c r="AS1" s="81" t="s">
        <v>244</v>
      </c>
      <c r="AT1" s="82"/>
      <c r="AU1" s="81" t="s">
        <v>248</v>
      </c>
      <c r="AV1" s="82"/>
      <c r="AW1" s="81" t="s">
        <v>252</v>
      </c>
      <c r="AX1" s="82"/>
      <c r="AY1" s="81" t="s">
        <v>272</v>
      </c>
      <c r="AZ1" s="82"/>
      <c r="BA1" s="81" t="s">
        <v>277</v>
      </c>
      <c r="BB1" s="82"/>
      <c r="BC1" s="81" t="s">
        <v>281</v>
      </c>
      <c r="BD1" s="82"/>
      <c r="BE1" s="81" t="s">
        <v>287</v>
      </c>
      <c r="BF1" s="82"/>
      <c r="BG1" s="81" t="s">
        <v>376</v>
      </c>
      <c r="BH1" s="82"/>
      <c r="BI1" s="81" t="s">
        <v>380</v>
      </c>
      <c r="BJ1" s="82"/>
      <c r="BK1" s="81" t="s">
        <v>384</v>
      </c>
      <c r="BL1" s="82"/>
      <c r="BM1" s="81" t="s">
        <v>388</v>
      </c>
      <c r="BN1" s="82"/>
      <c r="BO1" s="81" t="s">
        <v>411</v>
      </c>
      <c r="BP1" s="82"/>
      <c r="BQ1" s="81" t="s">
        <v>3779</v>
      </c>
      <c r="BR1" s="82"/>
      <c r="BS1" s="81" t="s">
        <v>458</v>
      </c>
      <c r="BT1" s="82"/>
      <c r="BU1" s="81" t="s">
        <v>1615</v>
      </c>
      <c r="BV1" s="82"/>
      <c r="BW1" s="81" t="s">
        <v>599</v>
      </c>
      <c r="BX1" s="82"/>
    </row>
    <row r="2" spans="1:76">
      <c r="A2" s="82" t="s">
        <v>3803</v>
      </c>
      <c r="B2" s="82"/>
      <c r="C2" s="82" t="s">
        <v>3803</v>
      </c>
      <c r="D2" s="82"/>
      <c r="E2" s="82" t="s">
        <v>3803</v>
      </c>
      <c r="F2" s="82"/>
      <c r="G2" s="82" t="s">
        <v>3803</v>
      </c>
      <c r="H2" s="82"/>
      <c r="I2" s="82" t="s">
        <v>3780</v>
      </c>
      <c r="J2" s="82"/>
      <c r="K2" s="82" t="s">
        <v>3781</v>
      </c>
      <c r="L2" s="82"/>
      <c r="M2" s="82" t="s">
        <v>3803</v>
      </c>
      <c r="N2" s="82"/>
      <c r="O2" s="82" t="s">
        <v>3803</v>
      </c>
      <c r="P2" s="82"/>
      <c r="Q2" s="82" t="s">
        <v>3803</v>
      </c>
      <c r="R2" s="82"/>
      <c r="S2" s="82" t="s">
        <v>3803</v>
      </c>
      <c r="T2" s="82"/>
      <c r="U2" s="82" t="s">
        <v>3803</v>
      </c>
      <c r="V2" s="82"/>
      <c r="W2" s="82" t="s">
        <v>3803</v>
      </c>
      <c r="X2" s="82"/>
      <c r="Y2" s="82" t="s">
        <v>3803</v>
      </c>
      <c r="Z2" s="82"/>
      <c r="AA2" s="82" t="s">
        <v>3803</v>
      </c>
      <c r="AB2" s="82"/>
      <c r="AC2" s="82" t="e">
        <f t="shared" ref="AC2:AC17" si="0">CONCATENATE(#REF!," [",#REF!,"]")</f>
        <v>#REF!</v>
      </c>
      <c r="AD2" s="82"/>
      <c r="AE2" s="82" t="e">
        <f t="shared" ref="AE2:AE6" si="1">CONCATENATE(#REF!," [",#REF!,"]")</f>
        <v>#REF!</v>
      </c>
      <c r="AF2" s="82"/>
      <c r="AG2" s="82" t="s">
        <v>3803</v>
      </c>
      <c r="AH2" s="82"/>
      <c r="AI2" s="82" t="s">
        <v>3803</v>
      </c>
      <c r="AJ2" s="82"/>
      <c r="AK2" s="82" t="s">
        <v>3803</v>
      </c>
      <c r="AL2" s="82"/>
      <c r="AM2" s="82" t="s">
        <v>3803</v>
      </c>
      <c r="AN2" s="82"/>
      <c r="AO2" s="82" t="s">
        <v>3803</v>
      </c>
      <c r="AP2" s="82"/>
      <c r="AQ2" s="82" t="e">
        <f>CONCATENATE('[1]Term Reference Guide (in-progre'!B691," [",'[1]Term Reference Guide (in-progre'!C691,"]")</f>
        <v>#REF!</v>
      </c>
      <c r="AR2" s="82"/>
      <c r="AS2" s="82" t="s">
        <v>3803</v>
      </c>
      <c r="AT2" s="82"/>
      <c r="AU2" s="82" t="s">
        <v>3803</v>
      </c>
      <c r="AV2" s="82"/>
      <c r="AW2" s="82" t="s">
        <v>3803</v>
      </c>
      <c r="AX2" s="82"/>
      <c r="AY2" s="82" t="s">
        <v>3803</v>
      </c>
      <c r="AZ2" s="82"/>
      <c r="BA2" s="82" t="s">
        <v>3803</v>
      </c>
      <c r="BB2" s="82"/>
      <c r="BC2" s="82" t="e">
        <f t="shared" ref="BC2:BC79" si="2">CONCATENATE(#REF!," [",#REF!,"]")</f>
        <v>#REF!</v>
      </c>
      <c r="BD2" s="82"/>
      <c r="BE2" s="82" t="s">
        <v>3803</v>
      </c>
      <c r="BF2" s="82"/>
      <c r="BG2" s="82" t="e">
        <f>CONCATENATE('[1]Term Reference Guide (in-progre'!B242," [",'[1]Term Reference Guide (in-progre'!C242,"]")</f>
        <v>#REF!</v>
      </c>
      <c r="BH2" s="82"/>
      <c r="BI2" s="83" t="s">
        <v>1355</v>
      </c>
      <c r="BJ2" s="82"/>
      <c r="BK2" s="82" t="s">
        <v>3803</v>
      </c>
      <c r="BL2" s="82"/>
      <c r="BM2" s="82" t="s">
        <v>3803</v>
      </c>
      <c r="BN2" s="82"/>
      <c r="BO2" s="82" t="s">
        <v>3803</v>
      </c>
      <c r="BP2" s="82"/>
      <c r="BQ2" s="82" t="s">
        <v>3803</v>
      </c>
      <c r="BR2" s="82"/>
      <c r="BS2" s="82" t="s">
        <v>3803</v>
      </c>
      <c r="BT2" s="82"/>
      <c r="BU2" s="82" t="s">
        <v>3803</v>
      </c>
      <c r="BV2" s="82"/>
      <c r="BW2" s="82" t="s">
        <v>3803</v>
      </c>
      <c r="BX2" s="82"/>
    </row>
    <row r="3" spans="1:76">
      <c r="A3" s="82" t="s">
        <v>3803</v>
      </c>
      <c r="B3" s="82"/>
      <c r="C3" s="82" t="s">
        <v>3803</v>
      </c>
      <c r="D3" s="82"/>
      <c r="E3" s="82" t="s">
        <v>3803</v>
      </c>
      <c r="F3" s="82"/>
      <c r="G3" s="82" t="s">
        <v>3803</v>
      </c>
      <c r="H3" s="82"/>
      <c r="I3" s="82" t="s">
        <v>3782</v>
      </c>
      <c r="J3" s="82"/>
      <c r="K3" s="82" t="s">
        <v>3783</v>
      </c>
      <c r="L3" s="82"/>
      <c r="M3" s="82" t="s">
        <v>3803</v>
      </c>
      <c r="N3" s="82"/>
      <c r="O3" s="82" t="s">
        <v>3803</v>
      </c>
      <c r="P3" s="82"/>
      <c r="Q3" s="82" t="s">
        <v>3803</v>
      </c>
      <c r="R3" s="82"/>
      <c r="S3" s="82" t="s">
        <v>3803</v>
      </c>
      <c r="T3" s="82"/>
      <c r="U3" s="82" t="s">
        <v>3803</v>
      </c>
      <c r="V3" s="82"/>
      <c r="W3" s="82" t="s">
        <v>3803</v>
      </c>
      <c r="X3" s="82"/>
      <c r="Y3" s="82" t="s">
        <v>3803</v>
      </c>
      <c r="Z3" s="82"/>
      <c r="AA3" s="82" t="s">
        <v>3803</v>
      </c>
      <c r="AB3" s="82"/>
      <c r="AC3" s="82" t="e">
        <f t="shared" si="0"/>
        <v>#REF!</v>
      </c>
      <c r="AD3" s="82"/>
      <c r="AE3" s="82" t="e">
        <f t="shared" si="1"/>
        <v>#REF!</v>
      </c>
      <c r="AF3" s="82"/>
      <c r="AG3" s="82" t="s">
        <v>3803</v>
      </c>
      <c r="AH3" s="82"/>
      <c r="AI3" s="82" t="s">
        <v>3803</v>
      </c>
      <c r="AJ3" s="82"/>
      <c r="AK3" s="82" t="s">
        <v>3803</v>
      </c>
      <c r="AL3" s="82"/>
      <c r="AM3" s="82" t="s">
        <v>3803</v>
      </c>
      <c r="AN3" s="82"/>
      <c r="AO3" s="82" t="s">
        <v>3803</v>
      </c>
      <c r="AP3" s="82"/>
      <c r="AQ3" s="82" t="s">
        <v>3803</v>
      </c>
      <c r="AR3" s="82"/>
      <c r="AS3" s="82" t="s">
        <v>3803</v>
      </c>
      <c r="AT3" s="82"/>
      <c r="AU3" s="82" t="s">
        <v>3803</v>
      </c>
      <c r="AV3" s="82"/>
      <c r="AW3" s="82" t="s">
        <v>3803</v>
      </c>
      <c r="AX3" s="82"/>
      <c r="AY3" s="82" t="s">
        <v>3803</v>
      </c>
      <c r="AZ3" s="82"/>
      <c r="BA3" s="82" t="s">
        <v>3803</v>
      </c>
      <c r="BB3" s="82"/>
      <c r="BC3" s="82" t="e">
        <f t="shared" si="2"/>
        <v>#REF!</v>
      </c>
      <c r="BD3" s="82"/>
      <c r="BE3" s="82" t="s">
        <v>3803</v>
      </c>
      <c r="BF3" s="82"/>
      <c r="BG3" s="82" t="s">
        <v>3803</v>
      </c>
      <c r="BH3" s="82"/>
      <c r="BI3" s="82" t="s">
        <v>3803</v>
      </c>
      <c r="BJ3" s="82"/>
      <c r="BK3" s="82" t="s">
        <v>3803</v>
      </c>
      <c r="BL3" s="82"/>
      <c r="BM3" s="82" t="s">
        <v>3803</v>
      </c>
      <c r="BN3" s="82"/>
      <c r="BO3" s="82" t="s">
        <v>3803</v>
      </c>
      <c r="BP3" s="82"/>
      <c r="BQ3" s="82" t="s">
        <v>3803</v>
      </c>
      <c r="BR3" s="82"/>
      <c r="BS3" s="82" t="s">
        <v>3803</v>
      </c>
      <c r="BT3" s="82"/>
      <c r="BU3" s="82" t="s">
        <v>3803</v>
      </c>
      <c r="BV3" s="82"/>
      <c r="BW3" s="82" t="s">
        <v>3803</v>
      </c>
      <c r="BX3" s="82"/>
    </row>
    <row r="4" spans="1:76">
      <c r="A4" s="82" t="s">
        <v>3803</v>
      </c>
      <c r="B4" s="82"/>
      <c r="C4" s="82" t="s">
        <v>3803</v>
      </c>
      <c r="D4" s="82"/>
      <c r="E4" s="82" t="s">
        <v>3803</v>
      </c>
      <c r="F4" s="82"/>
      <c r="G4" s="82" t="s">
        <v>3803</v>
      </c>
      <c r="H4" s="82"/>
      <c r="I4" s="82" t="s">
        <v>3784</v>
      </c>
      <c r="J4" s="82"/>
      <c r="K4" s="82" t="s">
        <v>3803</v>
      </c>
      <c r="L4" s="82"/>
      <c r="M4" s="82" t="s">
        <v>3803</v>
      </c>
      <c r="N4" s="82"/>
      <c r="O4" s="82" t="s">
        <v>3803</v>
      </c>
      <c r="P4" s="82"/>
      <c r="Q4" s="82" t="s">
        <v>3803</v>
      </c>
      <c r="R4" s="82"/>
      <c r="S4" s="82" t="s">
        <v>3803</v>
      </c>
      <c r="T4" s="82"/>
      <c r="U4" s="82" t="s">
        <v>3803</v>
      </c>
      <c r="V4" s="82"/>
      <c r="W4" s="82" t="s">
        <v>3803</v>
      </c>
      <c r="X4" s="82"/>
      <c r="Y4" s="82" t="s">
        <v>3803</v>
      </c>
      <c r="Z4" s="82"/>
      <c r="AA4" s="82" t="s">
        <v>3803</v>
      </c>
      <c r="AB4" s="82"/>
      <c r="AC4" s="82" t="e">
        <f t="shared" si="0"/>
        <v>#REF!</v>
      </c>
      <c r="AD4" s="82"/>
      <c r="AE4" s="82" t="e">
        <f t="shared" si="1"/>
        <v>#REF!</v>
      </c>
      <c r="AF4" s="82"/>
      <c r="AG4" s="82" t="s">
        <v>3803</v>
      </c>
      <c r="AH4" s="82"/>
      <c r="AI4" s="82" t="s">
        <v>3803</v>
      </c>
      <c r="AJ4" s="82"/>
      <c r="AK4" s="82" t="s">
        <v>3803</v>
      </c>
      <c r="AL4" s="82"/>
      <c r="AM4" s="82" t="s">
        <v>3803</v>
      </c>
      <c r="AN4" s="82"/>
      <c r="AO4" s="82" t="s">
        <v>3803</v>
      </c>
      <c r="AP4" s="82"/>
      <c r="AQ4" s="82" t="s">
        <v>3803</v>
      </c>
      <c r="AR4" s="82"/>
      <c r="AS4" s="82" t="s">
        <v>3803</v>
      </c>
      <c r="AT4" s="82"/>
      <c r="AU4" s="82" t="s">
        <v>3803</v>
      </c>
      <c r="AV4" s="82"/>
      <c r="AW4" s="82" t="s">
        <v>3803</v>
      </c>
      <c r="AX4" s="82"/>
      <c r="AY4" s="82" t="s">
        <v>3803</v>
      </c>
      <c r="AZ4" s="82"/>
      <c r="BA4" s="82" t="s">
        <v>3803</v>
      </c>
      <c r="BB4" s="82"/>
      <c r="BC4" s="82" t="e">
        <f t="shared" si="2"/>
        <v>#REF!</v>
      </c>
      <c r="BE4" s="82" t="s">
        <v>3785</v>
      </c>
      <c r="BF4" s="82"/>
      <c r="BG4" s="82" t="s">
        <v>3803</v>
      </c>
      <c r="BH4" s="82"/>
      <c r="BI4" s="82" t="s">
        <v>3803</v>
      </c>
      <c r="BJ4" s="82"/>
      <c r="BK4" s="82" t="s">
        <v>3803</v>
      </c>
      <c r="BL4" s="82"/>
      <c r="BM4" s="82" t="s">
        <v>3803</v>
      </c>
      <c r="BN4" s="82"/>
      <c r="BO4" s="82" t="s">
        <v>3786</v>
      </c>
      <c r="BP4" s="82"/>
      <c r="BQ4" s="82" t="s">
        <v>3786</v>
      </c>
      <c r="BR4" s="82"/>
      <c r="BS4" s="82" t="s">
        <v>3803</v>
      </c>
      <c r="BT4" s="82"/>
      <c r="BU4" s="82" t="s">
        <v>3803</v>
      </c>
      <c r="BV4" s="82"/>
      <c r="BW4" s="82" t="s">
        <v>3803</v>
      </c>
      <c r="BX4" s="82"/>
    </row>
    <row r="5" spans="1:76">
      <c r="A5" s="82" t="s">
        <v>3803</v>
      </c>
      <c r="B5" s="82"/>
      <c r="C5" s="82" t="s">
        <v>3803</v>
      </c>
      <c r="D5" s="82"/>
      <c r="E5" s="82" t="e">
        <f>CONCATENATE(#REF!," [",#REF!,"]")</f>
        <v>#REF!</v>
      </c>
      <c r="F5" s="82"/>
      <c r="G5" s="82" t="s">
        <v>3803</v>
      </c>
      <c r="H5" s="82"/>
      <c r="I5" s="82" t="s">
        <v>3787</v>
      </c>
      <c r="J5" s="82"/>
      <c r="K5" s="82" t="s">
        <v>3803</v>
      </c>
      <c r="L5" s="82"/>
      <c r="M5" s="82" t="s">
        <v>3803</v>
      </c>
      <c r="N5" s="82"/>
      <c r="O5" s="82" t="s">
        <v>3803</v>
      </c>
      <c r="P5" s="82"/>
      <c r="Q5" s="82" t="s">
        <v>3803</v>
      </c>
      <c r="R5" s="82"/>
      <c r="S5" s="82" t="s">
        <v>3803</v>
      </c>
      <c r="T5" s="82"/>
      <c r="U5" s="82" t="s">
        <v>3803</v>
      </c>
      <c r="V5" s="82"/>
      <c r="W5" s="82" t="s">
        <v>3803</v>
      </c>
      <c r="X5" s="82"/>
      <c r="Y5" s="82" t="s">
        <v>3803</v>
      </c>
      <c r="Z5" s="82"/>
      <c r="AA5" s="82" t="s">
        <v>3803</v>
      </c>
      <c r="AB5" s="82"/>
      <c r="AC5" s="82" t="e">
        <f t="shared" si="0"/>
        <v>#REF!</v>
      </c>
      <c r="AD5" s="82"/>
      <c r="AE5" s="82" t="e">
        <f t="shared" si="1"/>
        <v>#REF!</v>
      </c>
      <c r="AF5" s="82"/>
      <c r="AG5" s="82" t="s">
        <v>3803</v>
      </c>
      <c r="AH5" s="82"/>
      <c r="AI5" s="82" t="s">
        <v>3803</v>
      </c>
      <c r="AJ5" s="82"/>
      <c r="AK5" s="82" t="s">
        <v>3803</v>
      </c>
      <c r="AL5" s="82"/>
      <c r="AM5" s="82" t="s">
        <v>3803</v>
      </c>
      <c r="AN5" s="82"/>
      <c r="AO5" s="82" t="s">
        <v>3803</v>
      </c>
      <c r="AP5" s="82"/>
      <c r="AQ5" s="82" t="s">
        <v>3803</v>
      </c>
      <c r="AR5" s="82"/>
      <c r="AS5" s="82" t="s">
        <v>3803</v>
      </c>
      <c r="AT5" s="82"/>
      <c r="AU5" s="82" t="s">
        <v>3803</v>
      </c>
      <c r="AV5" s="82"/>
      <c r="AW5" s="82" t="s">
        <v>3803</v>
      </c>
      <c r="AX5" s="82"/>
      <c r="AY5" s="82" t="s">
        <v>3803</v>
      </c>
      <c r="AZ5" s="82"/>
      <c r="BA5" s="82" t="s">
        <v>3803</v>
      </c>
      <c r="BB5" s="82"/>
      <c r="BC5" s="82" t="e">
        <f t="shared" si="2"/>
        <v>#REF!</v>
      </c>
      <c r="BE5" s="82" t="s">
        <v>3803</v>
      </c>
      <c r="BF5" s="82"/>
      <c r="BG5" s="82" t="e">
        <f>CONCATENATE('[1]Term Reference Guide (in-progre'!B243," [",'[1]Term Reference Guide (in-progre'!C243,"]")</f>
        <v>#REF!</v>
      </c>
      <c r="BH5" s="82"/>
      <c r="BI5" s="82" t="s">
        <v>3803</v>
      </c>
      <c r="BJ5" s="82"/>
      <c r="BK5" s="82" t="s">
        <v>3803</v>
      </c>
      <c r="BL5" s="82"/>
      <c r="BM5" s="82" t="s">
        <v>3803</v>
      </c>
      <c r="BN5" s="82"/>
      <c r="BO5" s="82" t="s">
        <v>3788</v>
      </c>
      <c r="BP5" s="82"/>
      <c r="BQ5" s="82" t="s">
        <v>3788</v>
      </c>
      <c r="BR5" s="82"/>
      <c r="BS5" s="82" t="s">
        <v>3803</v>
      </c>
      <c r="BT5" s="82"/>
      <c r="BU5" s="82" t="s">
        <v>3803</v>
      </c>
      <c r="BV5" s="82"/>
      <c r="BW5" s="82"/>
      <c r="BX5" s="82"/>
    </row>
    <row r="6" spans="1:76">
      <c r="A6" s="82" t="s">
        <v>3803</v>
      </c>
      <c r="B6" s="82"/>
      <c r="C6" s="82" t="s">
        <v>3803</v>
      </c>
      <c r="D6" s="82"/>
      <c r="E6" s="82" t="e">
        <f>CONCATENATE('[1]Term Reference Guide (in-progre'!B891," [",'[1]Term Reference Guide (in-progre'!C891,"]")</f>
        <v>#REF!</v>
      </c>
      <c r="F6" s="82"/>
      <c r="G6" s="82" t="s">
        <v>3803</v>
      </c>
      <c r="H6" s="82"/>
      <c r="I6" s="82" t="s">
        <v>3789</v>
      </c>
      <c r="J6" s="82"/>
      <c r="K6" s="82" t="s">
        <v>3803</v>
      </c>
      <c r="L6" s="82"/>
      <c r="M6" s="82" t="s">
        <v>3803</v>
      </c>
      <c r="N6" s="82"/>
      <c r="O6" s="82" t="s">
        <v>3803</v>
      </c>
      <c r="P6" s="82"/>
      <c r="Q6" s="82" t="s">
        <v>3803</v>
      </c>
      <c r="R6" s="82"/>
      <c r="S6" s="82" t="s">
        <v>3803</v>
      </c>
      <c r="T6" s="82"/>
      <c r="U6" s="82" t="s">
        <v>3803</v>
      </c>
      <c r="V6" s="82"/>
      <c r="W6" s="82" t="s">
        <v>3803</v>
      </c>
      <c r="X6" s="82"/>
      <c r="Y6" s="82" t="s">
        <v>3803</v>
      </c>
      <c r="Z6" s="82"/>
      <c r="AA6" s="82" t="s">
        <v>3803</v>
      </c>
      <c r="AB6" s="82"/>
      <c r="AC6" s="82" t="e">
        <f t="shared" si="0"/>
        <v>#REF!</v>
      </c>
      <c r="AD6" s="82"/>
      <c r="AE6" s="82" t="e">
        <f t="shared" si="1"/>
        <v>#REF!</v>
      </c>
      <c r="AF6" s="82"/>
      <c r="AG6" s="82" t="s">
        <v>3803</v>
      </c>
      <c r="AH6" s="82"/>
      <c r="AI6" s="82" t="s">
        <v>3803</v>
      </c>
      <c r="AJ6" s="82"/>
      <c r="AK6" s="82" t="s">
        <v>3803</v>
      </c>
      <c r="AL6" s="82"/>
      <c r="AM6" s="82" t="s">
        <v>3803</v>
      </c>
      <c r="AN6" s="82"/>
      <c r="AO6" s="82" t="s">
        <v>3803</v>
      </c>
      <c r="AP6" s="82"/>
      <c r="AQ6" s="82" t="s">
        <v>3803</v>
      </c>
      <c r="AR6" s="82"/>
      <c r="AS6" s="82" t="s">
        <v>3803</v>
      </c>
      <c r="AT6" s="82"/>
      <c r="AU6" s="82" t="s">
        <v>3803</v>
      </c>
      <c r="AV6" s="82"/>
      <c r="AW6" s="82" t="s">
        <v>3803</v>
      </c>
      <c r="AX6" s="82"/>
      <c r="AY6" s="82" t="s">
        <v>3803</v>
      </c>
      <c r="AZ6" s="82"/>
      <c r="BA6" s="82" t="s">
        <v>3803</v>
      </c>
      <c r="BB6" s="82"/>
      <c r="BC6" s="82" t="e">
        <f t="shared" si="2"/>
        <v>#REF!</v>
      </c>
      <c r="BE6" s="82" t="s">
        <v>3803</v>
      </c>
      <c r="BF6" s="82"/>
      <c r="BG6" s="82" t="s">
        <v>3803</v>
      </c>
      <c r="BH6" s="82"/>
      <c r="BI6" s="82" t="s">
        <v>3803</v>
      </c>
      <c r="BJ6" s="82"/>
      <c r="BK6" s="82" t="s">
        <v>3803</v>
      </c>
      <c r="BL6" s="82"/>
      <c r="BM6" s="82" t="s">
        <v>3803</v>
      </c>
      <c r="BN6" s="82"/>
      <c r="BO6" s="82" t="s">
        <v>3790</v>
      </c>
      <c r="BP6" s="82"/>
      <c r="BQ6" s="82" t="s">
        <v>3790</v>
      </c>
      <c r="BR6" s="82"/>
      <c r="BS6" s="82" t="s">
        <v>3803</v>
      </c>
      <c r="BT6" s="82"/>
      <c r="BU6" s="82" t="s">
        <v>3803</v>
      </c>
      <c r="BV6" s="82"/>
      <c r="BW6" s="82"/>
      <c r="BX6" s="82"/>
    </row>
    <row r="7" spans="1:76">
      <c r="A7" s="82" t="s">
        <v>3803</v>
      </c>
      <c r="B7" s="82"/>
      <c r="C7" s="82" t="s">
        <v>3803</v>
      </c>
      <c r="D7" s="82"/>
      <c r="E7" s="82" t="s">
        <v>3803</v>
      </c>
      <c r="F7" s="82"/>
      <c r="G7" s="82" t="s">
        <v>3803</v>
      </c>
      <c r="H7" s="82"/>
      <c r="I7" s="82" t="s">
        <v>3791</v>
      </c>
      <c r="J7" s="82"/>
      <c r="K7" s="82" t="s">
        <v>3803</v>
      </c>
      <c r="L7" s="82"/>
      <c r="M7" s="82" t="s">
        <v>3803</v>
      </c>
      <c r="N7" s="82"/>
      <c r="O7" s="82" t="s">
        <v>3803</v>
      </c>
      <c r="P7" s="82"/>
      <c r="Q7" s="82" t="s">
        <v>3803</v>
      </c>
      <c r="R7" s="82"/>
      <c r="S7" s="82" t="s">
        <v>3803</v>
      </c>
      <c r="T7" s="82"/>
      <c r="U7" s="82" t="s">
        <v>3803</v>
      </c>
      <c r="V7" s="82"/>
      <c r="W7" s="82" t="s">
        <v>3803</v>
      </c>
      <c r="X7" s="82"/>
      <c r="Y7" s="82" t="s">
        <v>3803</v>
      </c>
      <c r="Z7" s="82"/>
      <c r="AA7" s="82" t="s">
        <v>3803</v>
      </c>
      <c r="AB7" s="82"/>
      <c r="AC7" s="82" t="e">
        <f t="shared" si="0"/>
        <v>#REF!</v>
      </c>
      <c r="AD7" s="82"/>
      <c r="AE7" s="82" t="s">
        <v>3803</v>
      </c>
      <c r="AF7" s="82"/>
      <c r="AG7" s="82" t="s">
        <v>3803</v>
      </c>
      <c r="AH7" s="82"/>
      <c r="AI7" s="82" t="s">
        <v>3803</v>
      </c>
      <c r="AJ7" s="82"/>
      <c r="AK7" s="82" t="s">
        <v>3803</v>
      </c>
      <c r="AL7" s="82"/>
      <c r="AM7" s="82" t="s">
        <v>3803</v>
      </c>
      <c r="AN7" s="82"/>
      <c r="AO7" s="82" t="s">
        <v>3803</v>
      </c>
      <c r="AP7" s="82"/>
      <c r="AQ7" s="82" t="s">
        <v>3803</v>
      </c>
      <c r="AR7" s="82"/>
      <c r="AS7" s="82" t="s">
        <v>3803</v>
      </c>
      <c r="AT7" s="82"/>
      <c r="AU7" s="82" t="s">
        <v>3803</v>
      </c>
      <c r="AV7" s="82"/>
      <c r="AW7" s="82" t="s">
        <v>3803</v>
      </c>
      <c r="AX7" s="82"/>
      <c r="AY7" s="82" t="s">
        <v>3803</v>
      </c>
      <c r="AZ7" s="82"/>
      <c r="BA7" s="82" t="s">
        <v>3803</v>
      </c>
      <c r="BB7" s="82"/>
      <c r="BC7" s="82" t="e">
        <f t="shared" si="2"/>
        <v>#REF!</v>
      </c>
      <c r="BE7" s="82" t="s">
        <v>3803</v>
      </c>
      <c r="BF7" s="82"/>
      <c r="BG7" s="82" t="s">
        <v>3803</v>
      </c>
      <c r="BH7" s="82"/>
      <c r="BI7" s="82" t="s">
        <v>3803</v>
      </c>
      <c r="BJ7" s="82"/>
      <c r="BK7" s="82" t="s">
        <v>3803</v>
      </c>
      <c r="BL7" s="82"/>
      <c r="BM7" s="82" t="s">
        <v>3803</v>
      </c>
      <c r="BN7" s="82"/>
      <c r="BO7" s="82" t="s">
        <v>3792</v>
      </c>
      <c r="BP7" s="82"/>
      <c r="BQ7" s="82" t="s">
        <v>3792</v>
      </c>
      <c r="BR7" s="82"/>
      <c r="BS7" s="82" t="s">
        <v>3803</v>
      </c>
      <c r="BT7" s="82"/>
      <c r="BU7" s="82" t="s">
        <v>3803</v>
      </c>
      <c r="BV7" s="82"/>
      <c r="BX7" s="82"/>
    </row>
    <row r="8" spans="1:76">
      <c r="A8" s="82" t="s">
        <v>3803</v>
      </c>
      <c r="B8" s="82"/>
      <c r="C8" s="82" t="s">
        <v>3803</v>
      </c>
      <c r="D8" s="82"/>
      <c r="E8" s="82" t="s">
        <v>3803</v>
      </c>
      <c r="F8" s="82"/>
      <c r="G8" s="82" t="s">
        <v>3803</v>
      </c>
      <c r="H8" s="82"/>
      <c r="I8" s="95" t="s">
        <v>3793</v>
      </c>
      <c r="J8" s="91"/>
      <c r="K8" s="82" t="s">
        <v>3803</v>
      </c>
      <c r="L8" s="82"/>
      <c r="M8" s="82" t="s">
        <v>3803</v>
      </c>
      <c r="N8" s="82"/>
      <c r="O8" s="82" t="s">
        <v>3803</v>
      </c>
      <c r="P8" s="82"/>
      <c r="Q8" s="82" t="s">
        <v>3803</v>
      </c>
      <c r="R8" s="82"/>
      <c r="S8" s="82" t="s">
        <v>3803</v>
      </c>
      <c r="T8" s="82"/>
      <c r="U8" s="82" t="s">
        <v>3803</v>
      </c>
      <c r="V8" s="82"/>
      <c r="W8" s="82" t="s">
        <v>3803</v>
      </c>
      <c r="X8" s="82"/>
      <c r="Y8" s="82" t="s">
        <v>3803</v>
      </c>
      <c r="Z8" s="82"/>
      <c r="AA8" s="82" t="s">
        <v>3803</v>
      </c>
      <c r="AB8" s="82"/>
      <c r="AC8" s="82" t="e">
        <f t="shared" si="0"/>
        <v>#REF!</v>
      </c>
      <c r="AD8" s="82"/>
      <c r="AE8" s="82" t="s">
        <v>3803</v>
      </c>
      <c r="AF8" s="82"/>
      <c r="AG8" s="82" t="s">
        <v>3803</v>
      </c>
      <c r="AH8" s="82"/>
      <c r="AI8" s="82" t="s">
        <v>3803</v>
      </c>
      <c r="AJ8" s="82"/>
      <c r="AK8" s="82" t="s">
        <v>3803</v>
      </c>
      <c r="AL8" s="82"/>
      <c r="AM8" s="82" t="s">
        <v>3803</v>
      </c>
      <c r="AN8" s="82"/>
      <c r="AO8" s="82" t="s">
        <v>3803</v>
      </c>
      <c r="AP8" s="82"/>
      <c r="AQ8" s="82"/>
      <c r="AR8" s="82"/>
      <c r="AS8" s="82" t="s">
        <v>3803</v>
      </c>
      <c r="AT8" s="82"/>
      <c r="AU8" s="82" t="s">
        <v>3803</v>
      </c>
      <c r="AV8" s="82"/>
      <c r="AW8" s="82" t="s">
        <v>3803</v>
      </c>
      <c r="AX8" s="82"/>
      <c r="AY8" s="82" t="s">
        <v>3803</v>
      </c>
      <c r="AZ8" s="82"/>
      <c r="BA8" s="82" t="s">
        <v>3803</v>
      </c>
      <c r="BB8" s="82"/>
      <c r="BC8" s="82" t="e">
        <f t="shared" si="2"/>
        <v>#REF!</v>
      </c>
      <c r="BE8" s="82" t="s">
        <v>3803</v>
      </c>
      <c r="BF8" s="82"/>
      <c r="BG8" s="82" t="s">
        <v>3803</v>
      </c>
      <c r="BH8" s="82"/>
      <c r="BI8" s="82" t="s">
        <v>3803</v>
      </c>
      <c r="BJ8" s="82"/>
      <c r="BK8" s="82" t="s">
        <v>3803</v>
      </c>
      <c r="BL8" s="82"/>
      <c r="BM8" s="82" t="s">
        <v>3803</v>
      </c>
      <c r="BN8" s="82"/>
      <c r="BO8" s="82" t="s">
        <v>3794</v>
      </c>
      <c r="BP8" s="82"/>
      <c r="BQ8" s="82" t="s">
        <v>3794</v>
      </c>
      <c r="BR8" s="82"/>
      <c r="BS8" s="82" t="s">
        <v>3803</v>
      </c>
      <c r="BT8" s="82"/>
      <c r="BU8" s="82" t="s">
        <v>3803</v>
      </c>
      <c r="BV8" s="82"/>
      <c r="BX8" s="82"/>
    </row>
    <row r="9" spans="1:76">
      <c r="A9" s="82" t="s">
        <v>3803</v>
      </c>
      <c r="B9" s="82"/>
      <c r="C9" s="82" t="s">
        <v>3803</v>
      </c>
      <c r="D9" s="82"/>
      <c r="E9" s="82" t="s">
        <v>3803</v>
      </c>
      <c r="F9" s="82"/>
      <c r="G9" s="82" t="s">
        <v>3803</v>
      </c>
      <c r="H9" s="82"/>
      <c r="I9" s="82" t="s">
        <v>3795</v>
      </c>
      <c r="J9" s="82"/>
      <c r="L9" s="82"/>
      <c r="M9" s="82" t="s">
        <v>3803</v>
      </c>
      <c r="N9" s="82"/>
      <c r="O9" s="82" t="s">
        <v>3803</v>
      </c>
      <c r="P9" s="82"/>
      <c r="Q9" s="82" t="s">
        <v>3803</v>
      </c>
      <c r="R9" s="82"/>
      <c r="S9" s="82" t="s">
        <v>3803</v>
      </c>
      <c r="T9" s="82"/>
      <c r="U9" s="82" t="s">
        <v>3803</v>
      </c>
      <c r="V9" s="82"/>
      <c r="W9" s="82" t="s">
        <v>3803</v>
      </c>
      <c r="X9" s="82"/>
      <c r="Y9" s="82" t="s">
        <v>3803</v>
      </c>
      <c r="Z9" s="82"/>
      <c r="AA9" s="82" t="s">
        <v>3803</v>
      </c>
      <c r="AB9" s="82"/>
      <c r="AC9" s="82" t="e">
        <f t="shared" si="0"/>
        <v>#REF!</v>
      </c>
      <c r="AD9" s="82"/>
      <c r="AE9" s="82" t="s">
        <v>3803</v>
      </c>
      <c r="AF9" s="82"/>
      <c r="AG9" s="82" t="s">
        <v>3803</v>
      </c>
      <c r="AH9" s="82"/>
      <c r="AI9" s="82" t="s">
        <v>3803</v>
      </c>
      <c r="AJ9" s="82"/>
      <c r="AK9" s="82" t="s">
        <v>3803</v>
      </c>
      <c r="AL9" s="82"/>
      <c r="AM9" s="82" t="s">
        <v>3803</v>
      </c>
      <c r="AN9" s="82"/>
      <c r="AO9" s="82" t="s">
        <v>3803</v>
      </c>
      <c r="AP9" s="82"/>
      <c r="AQ9" s="82"/>
      <c r="AR9" s="82"/>
      <c r="AS9" s="82"/>
      <c r="AT9" s="82"/>
      <c r="AU9" s="82" t="s">
        <v>3803</v>
      </c>
      <c r="AV9" s="82"/>
      <c r="AW9" s="82" t="s">
        <v>3803</v>
      </c>
      <c r="AX9" s="82"/>
      <c r="AY9" s="82" t="s">
        <v>3803</v>
      </c>
      <c r="AZ9" s="82"/>
      <c r="BA9" s="82" t="s">
        <v>3803</v>
      </c>
      <c r="BB9" s="82"/>
      <c r="BC9" s="82" t="e">
        <f t="shared" si="2"/>
        <v>#REF!</v>
      </c>
      <c r="BE9" s="82" t="s">
        <v>3803</v>
      </c>
      <c r="BF9" s="82"/>
      <c r="BG9" s="82" t="s">
        <v>3803</v>
      </c>
      <c r="BH9" s="82"/>
      <c r="BI9" s="82" t="s">
        <v>3803</v>
      </c>
      <c r="BJ9" s="82"/>
      <c r="BK9" s="82" t="s">
        <v>3803</v>
      </c>
      <c r="BL9" s="82"/>
      <c r="BM9" s="82" t="s">
        <v>3803</v>
      </c>
      <c r="BN9" s="82"/>
      <c r="BP9" s="82"/>
      <c r="BR9" s="82"/>
      <c r="BS9" s="82" t="s">
        <v>3803</v>
      </c>
      <c r="BT9" s="82"/>
      <c r="BU9" s="82" t="s">
        <v>3803</v>
      </c>
      <c r="BV9" s="82"/>
      <c r="BW9" s="82"/>
      <c r="BX9" s="82"/>
    </row>
    <row r="10" spans="1:76">
      <c r="A10" s="82" t="s">
        <v>3803</v>
      </c>
      <c r="B10" s="82"/>
      <c r="D10" s="82"/>
      <c r="E10" s="82" t="s">
        <v>3803</v>
      </c>
      <c r="F10" s="82"/>
      <c r="G10" s="82" t="s">
        <v>3803</v>
      </c>
      <c r="H10" s="82"/>
      <c r="I10" s="82" t="s">
        <v>3796</v>
      </c>
      <c r="J10" s="82"/>
      <c r="L10" s="82"/>
      <c r="M10" s="82" t="s">
        <v>3803</v>
      </c>
      <c r="N10" s="82"/>
      <c r="O10" s="82" t="s">
        <v>3803</v>
      </c>
      <c r="P10" s="82"/>
      <c r="Q10" s="82" t="s">
        <v>3803</v>
      </c>
      <c r="R10" s="82"/>
      <c r="S10" s="82" t="s">
        <v>3803</v>
      </c>
      <c r="T10" s="82"/>
      <c r="U10" s="82" t="s">
        <v>3803</v>
      </c>
      <c r="V10" s="82"/>
      <c r="W10" s="82" t="s">
        <v>3803</v>
      </c>
      <c r="X10" s="82"/>
      <c r="Y10" s="82" t="s">
        <v>3803</v>
      </c>
      <c r="Z10" s="82"/>
      <c r="AA10" s="82" t="s">
        <v>3803</v>
      </c>
      <c r="AB10" s="82"/>
      <c r="AC10" s="82" t="e">
        <f t="shared" si="0"/>
        <v>#REF!</v>
      </c>
      <c r="AD10" s="82"/>
      <c r="AE10" s="82" t="s">
        <v>3803</v>
      </c>
      <c r="AF10" s="82"/>
      <c r="AG10" s="82" t="s">
        <v>3803</v>
      </c>
      <c r="AH10" s="82"/>
      <c r="AI10" s="82" t="s">
        <v>3803</v>
      </c>
      <c r="AJ10" s="82"/>
      <c r="AK10" s="82" t="s">
        <v>3803</v>
      </c>
      <c r="AL10" s="82"/>
      <c r="AM10" s="82" t="s">
        <v>3803</v>
      </c>
      <c r="AN10" s="82"/>
      <c r="AO10" s="82" t="s">
        <v>3803</v>
      </c>
      <c r="AP10" s="82"/>
      <c r="AQ10" s="82"/>
      <c r="AR10" s="82"/>
      <c r="AS10" s="82"/>
      <c r="AT10" s="82"/>
      <c r="AU10" s="82" t="s">
        <v>3803</v>
      </c>
      <c r="AV10" s="82"/>
      <c r="AW10" s="82" t="s">
        <v>3803</v>
      </c>
      <c r="AX10" s="82"/>
      <c r="AY10" s="82" t="s">
        <v>3803</v>
      </c>
      <c r="AZ10" s="82"/>
      <c r="BA10" s="82" t="s">
        <v>3803</v>
      </c>
      <c r="BB10" s="82"/>
      <c r="BC10" s="82" t="e">
        <f t="shared" si="2"/>
        <v>#REF!</v>
      </c>
      <c r="BE10" s="82"/>
      <c r="BF10" s="82"/>
      <c r="BG10" s="82" t="s">
        <v>3803</v>
      </c>
      <c r="BH10" s="82"/>
      <c r="BI10" s="82" t="s">
        <v>3803</v>
      </c>
      <c r="BJ10" s="82"/>
      <c r="BK10" s="82" t="s">
        <v>3803</v>
      </c>
      <c r="BL10" s="82"/>
      <c r="BM10" s="82" t="s">
        <v>3803</v>
      </c>
      <c r="BN10" s="82"/>
      <c r="BO10" s="82"/>
      <c r="BP10" s="82"/>
      <c r="BQ10" s="82"/>
      <c r="BR10" s="82"/>
      <c r="BS10" s="82" t="s">
        <v>3803</v>
      </c>
      <c r="BT10" s="82"/>
      <c r="BU10" s="82" t="s">
        <v>3803</v>
      </c>
      <c r="BV10" s="82"/>
      <c r="BW10" s="82"/>
      <c r="BX10" s="82"/>
    </row>
    <row r="11" spans="1:76">
      <c r="A11" s="82" t="s">
        <v>3803</v>
      </c>
      <c r="B11" s="82"/>
      <c r="C11" s="82"/>
      <c r="D11" s="82"/>
      <c r="E11" s="82" t="s">
        <v>3803</v>
      </c>
      <c r="F11" s="82"/>
      <c r="G11" s="82" t="s">
        <v>3803</v>
      </c>
      <c r="H11" s="82"/>
      <c r="I11" s="82" t="s">
        <v>3797</v>
      </c>
      <c r="K11" s="82"/>
      <c r="L11" s="82"/>
      <c r="M11" s="82" t="s">
        <v>3803</v>
      </c>
      <c r="N11" s="82"/>
      <c r="O11" s="82" t="s">
        <v>3803</v>
      </c>
      <c r="P11" s="82"/>
      <c r="Q11" s="82" t="s">
        <v>3803</v>
      </c>
      <c r="R11" s="82"/>
      <c r="S11" s="82" t="s">
        <v>3803</v>
      </c>
      <c r="T11" s="82"/>
      <c r="U11" s="82" t="s">
        <v>3803</v>
      </c>
      <c r="V11" s="82"/>
      <c r="W11" s="82" t="s">
        <v>3803</v>
      </c>
      <c r="X11" s="82"/>
      <c r="Y11" s="82" t="s">
        <v>3803</v>
      </c>
      <c r="Z11" s="82"/>
      <c r="AA11" s="82"/>
      <c r="AB11" s="82"/>
      <c r="AC11" s="82" t="e">
        <f t="shared" si="0"/>
        <v>#REF!</v>
      </c>
      <c r="AD11" s="82"/>
      <c r="AE11" s="82" t="s">
        <v>3803</v>
      </c>
      <c r="AF11" s="82"/>
      <c r="AG11" s="82" t="s">
        <v>3803</v>
      </c>
      <c r="AH11" s="82"/>
      <c r="AI11" s="82" t="s">
        <v>3803</v>
      </c>
      <c r="AJ11" s="82"/>
      <c r="AK11" s="82" t="s">
        <v>3803</v>
      </c>
      <c r="AL11" s="82"/>
      <c r="AM11" s="82" t="s">
        <v>3803</v>
      </c>
      <c r="AP11" s="82"/>
      <c r="AU11" s="82" t="s">
        <v>3803</v>
      </c>
      <c r="AV11" s="82"/>
      <c r="AW11" s="82" t="s">
        <v>3803</v>
      </c>
      <c r="AX11" s="82"/>
      <c r="AY11" s="82" t="s">
        <v>3803</v>
      </c>
      <c r="AZ11" s="82"/>
      <c r="BA11" s="82" t="s">
        <v>3803</v>
      </c>
      <c r="BB11" s="82"/>
      <c r="BC11" s="82" t="e">
        <f t="shared" si="2"/>
        <v>#REF!</v>
      </c>
      <c r="BD11" s="82"/>
      <c r="BG11" s="82" t="s">
        <v>3803</v>
      </c>
      <c r="BI11" s="82" t="s">
        <v>3803</v>
      </c>
      <c r="BJ11" s="82"/>
      <c r="BK11" s="82" t="s">
        <v>3803</v>
      </c>
      <c r="BL11" s="82"/>
      <c r="BM11" s="82" t="s">
        <v>3803</v>
      </c>
      <c r="BP11" s="82"/>
      <c r="BS11" s="82" t="s">
        <v>3803</v>
      </c>
      <c r="BT11" s="82"/>
      <c r="BU11" s="82" t="s">
        <v>3803</v>
      </c>
      <c r="BV11" s="82"/>
      <c r="BW11" s="82"/>
      <c r="BX11" s="82"/>
    </row>
    <row r="12" spans="1:76">
      <c r="A12" s="82" t="s">
        <v>3803</v>
      </c>
      <c r="B12" s="82"/>
      <c r="C12" s="82"/>
      <c r="D12" s="82"/>
      <c r="F12" s="82"/>
      <c r="G12" s="82" t="s">
        <v>3803</v>
      </c>
      <c r="H12" s="82"/>
      <c r="I12" s="82" t="s">
        <v>3798</v>
      </c>
      <c r="K12" s="82"/>
      <c r="L12" s="82"/>
      <c r="M12" s="82" t="s">
        <v>3803</v>
      </c>
      <c r="N12" s="82"/>
      <c r="O12" s="82" t="s">
        <v>3803</v>
      </c>
      <c r="P12" s="82"/>
      <c r="Q12" s="82" t="s">
        <v>3803</v>
      </c>
      <c r="R12" s="82"/>
      <c r="S12" s="82" t="s">
        <v>3803</v>
      </c>
      <c r="T12" s="82"/>
      <c r="U12" s="82" t="s">
        <v>3803</v>
      </c>
      <c r="V12" s="82"/>
      <c r="W12" s="82" t="s">
        <v>3803</v>
      </c>
      <c r="X12" s="82"/>
      <c r="Y12" s="82" t="s">
        <v>3803</v>
      </c>
      <c r="Z12" s="82"/>
      <c r="AA12" s="82"/>
      <c r="AB12" s="82"/>
      <c r="AC12" s="82" t="e">
        <f t="shared" si="0"/>
        <v>#REF!</v>
      </c>
      <c r="AD12" s="82"/>
      <c r="AF12" s="82"/>
      <c r="AG12" s="82" t="s">
        <v>3803</v>
      </c>
      <c r="AH12" s="82"/>
      <c r="AI12" s="82" t="s">
        <v>3803</v>
      </c>
      <c r="AJ12" s="82"/>
      <c r="AM12" s="82" t="s">
        <v>3803</v>
      </c>
      <c r="AP12" s="82"/>
      <c r="AU12" s="82" t="s">
        <v>3803</v>
      </c>
      <c r="AV12" s="82"/>
      <c r="AW12" s="82" t="s">
        <v>3803</v>
      </c>
      <c r="AX12" s="82"/>
      <c r="AY12" s="82" t="s">
        <v>3803</v>
      </c>
      <c r="AZ12" s="82"/>
      <c r="BA12" s="82" t="s">
        <v>3803</v>
      </c>
      <c r="BB12" s="82"/>
      <c r="BC12" s="82" t="e">
        <f t="shared" si="2"/>
        <v>#REF!</v>
      </c>
      <c r="BD12" s="82"/>
      <c r="BG12" s="82" t="s">
        <v>3803</v>
      </c>
      <c r="BJ12" s="82"/>
      <c r="BK12" s="82" t="s">
        <v>3803</v>
      </c>
      <c r="BL12" s="82"/>
      <c r="BM12" s="82" t="s">
        <v>3803</v>
      </c>
      <c r="BP12" s="82"/>
      <c r="BS12" s="82" t="s">
        <v>3803</v>
      </c>
      <c r="BT12" s="82"/>
      <c r="BU12" s="82" t="s">
        <v>3803</v>
      </c>
      <c r="BV12" s="82"/>
      <c r="BW12" s="82"/>
      <c r="BX12" s="82"/>
    </row>
    <row r="13" spans="1:76">
      <c r="A13" s="82" t="s">
        <v>3803</v>
      </c>
      <c r="B13" s="82"/>
      <c r="C13" s="82"/>
      <c r="D13" s="82"/>
      <c r="E13" s="82"/>
      <c r="F13" s="82"/>
      <c r="G13" s="82" t="s">
        <v>3803</v>
      </c>
      <c r="H13" s="82"/>
      <c r="I13" s="82" t="s">
        <v>3799</v>
      </c>
      <c r="J13" s="82"/>
      <c r="K13" s="82"/>
      <c r="L13" s="82"/>
      <c r="M13" s="82" t="s">
        <v>3803</v>
      </c>
      <c r="N13" s="82"/>
      <c r="O13" s="82" t="s">
        <v>3803</v>
      </c>
      <c r="P13" s="82"/>
      <c r="Q13" s="82" t="s">
        <v>3803</v>
      </c>
      <c r="R13" s="82"/>
      <c r="S13" s="82" t="s">
        <v>3803</v>
      </c>
      <c r="T13" s="82"/>
      <c r="U13" s="82" t="s">
        <v>3803</v>
      </c>
      <c r="V13" s="82"/>
      <c r="W13" s="82" t="s">
        <v>3803</v>
      </c>
      <c r="X13" s="82"/>
      <c r="Y13" s="82" t="s">
        <v>3803</v>
      </c>
      <c r="Z13" s="82"/>
      <c r="AA13" s="82"/>
      <c r="AB13" s="82"/>
      <c r="AC13" s="82" t="e">
        <f t="shared" si="0"/>
        <v>#REF!</v>
      </c>
      <c r="AD13" s="82"/>
      <c r="AF13" s="82"/>
      <c r="AG13" s="82" t="s">
        <v>3803</v>
      </c>
      <c r="AH13" s="82"/>
      <c r="AI13" s="82" t="s">
        <v>3803</v>
      </c>
      <c r="AJ13" s="81"/>
      <c r="AK13" s="82"/>
      <c r="AL13" s="82"/>
      <c r="AM13" s="82" t="s">
        <v>3803</v>
      </c>
      <c r="AN13" s="82"/>
      <c r="AO13" s="82"/>
      <c r="AP13" s="82"/>
      <c r="AQ13" s="82"/>
      <c r="AR13" s="82"/>
      <c r="AS13" s="82"/>
      <c r="AT13" s="82"/>
      <c r="AU13" s="82" t="s">
        <v>3803</v>
      </c>
      <c r="AV13" s="82"/>
      <c r="AX13" s="82"/>
      <c r="AY13" s="82" t="s">
        <v>3803</v>
      </c>
      <c r="AZ13" s="82"/>
      <c r="BA13" s="82" t="s">
        <v>3803</v>
      </c>
      <c r="BB13" s="82"/>
      <c r="BC13" s="82" t="e">
        <f t="shared" si="2"/>
        <v>#REF!</v>
      </c>
      <c r="BD13" s="82"/>
      <c r="BE13" s="82"/>
      <c r="BF13" s="82"/>
      <c r="BG13" s="82" t="s">
        <v>3803</v>
      </c>
      <c r="BH13" s="82"/>
      <c r="BI13" s="82"/>
      <c r="BJ13" s="82"/>
      <c r="BK13" s="82" t="s">
        <v>3803</v>
      </c>
      <c r="BL13" s="82"/>
      <c r="BM13" s="82" t="s">
        <v>3803</v>
      </c>
      <c r="BN13" s="82"/>
      <c r="BO13" s="82"/>
      <c r="BP13" s="82"/>
      <c r="BQ13" s="82"/>
      <c r="BR13" s="82"/>
      <c r="BS13" s="82" t="s">
        <v>3803</v>
      </c>
      <c r="BT13" s="82"/>
      <c r="BU13" s="82" t="s">
        <v>3803</v>
      </c>
      <c r="BV13" s="82"/>
      <c r="BW13" s="82"/>
      <c r="BX13" s="82"/>
    </row>
    <row r="14" spans="1:76">
      <c r="A14" s="82" t="s">
        <v>3803</v>
      </c>
      <c r="B14" s="82"/>
      <c r="C14" s="82"/>
      <c r="D14" s="82"/>
      <c r="E14" s="82"/>
      <c r="F14" s="82"/>
      <c r="G14" s="82" t="s">
        <v>3803</v>
      </c>
      <c r="H14" s="82"/>
      <c r="I14" s="82" t="s">
        <v>3800</v>
      </c>
      <c r="J14" s="82"/>
      <c r="K14" s="82"/>
      <c r="L14" s="82"/>
      <c r="M14" s="82" t="s">
        <v>3803</v>
      </c>
      <c r="N14" s="82"/>
      <c r="O14" s="82" t="s">
        <v>3803</v>
      </c>
      <c r="P14" s="82"/>
      <c r="Q14" s="82" t="s">
        <v>3803</v>
      </c>
      <c r="R14" s="82"/>
      <c r="S14" s="82" t="s">
        <v>3803</v>
      </c>
      <c r="T14" s="82"/>
      <c r="U14" s="82" t="s">
        <v>3803</v>
      </c>
      <c r="V14" s="82"/>
      <c r="W14" s="82" t="s">
        <v>3803</v>
      </c>
      <c r="X14" s="82"/>
      <c r="Y14" s="82" t="s">
        <v>3803</v>
      </c>
      <c r="Z14" s="82"/>
      <c r="AA14" s="82"/>
      <c r="AB14" s="82"/>
      <c r="AC14" s="82" t="e">
        <f t="shared" si="0"/>
        <v>#REF!</v>
      </c>
      <c r="AD14" s="82"/>
      <c r="AF14" s="82"/>
      <c r="AG14" s="82" t="s">
        <v>3803</v>
      </c>
      <c r="AH14" s="82"/>
      <c r="AI14" s="82" t="s">
        <v>3803</v>
      </c>
      <c r="AJ14" s="81"/>
      <c r="AK14" s="82"/>
      <c r="AL14" s="82"/>
      <c r="AM14" s="82"/>
      <c r="AN14" s="82"/>
      <c r="AO14" s="82"/>
      <c r="AP14" s="82"/>
      <c r="AQ14" s="82"/>
      <c r="AR14" s="82"/>
      <c r="AS14" s="82"/>
      <c r="AT14" s="82"/>
      <c r="AU14" s="82" t="s">
        <v>3803</v>
      </c>
      <c r="AV14" s="82"/>
      <c r="AW14" s="82"/>
      <c r="AX14" s="82"/>
      <c r="AY14" s="82" t="s">
        <v>3803</v>
      </c>
      <c r="AZ14" s="82"/>
      <c r="BA14" s="82" t="s">
        <v>3803</v>
      </c>
      <c r="BB14" s="82"/>
      <c r="BC14" s="82" t="e">
        <f t="shared" si="2"/>
        <v>#REF!</v>
      </c>
      <c r="BD14" s="82"/>
      <c r="BE14" s="82"/>
      <c r="BF14" s="82"/>
      <c r="BG14" s="82" t="s">
        <v>3803</v>
      </c>
      <c r="BH14" s="82"/>
      <c r="BI14" s="82"/>
      <c r="BJ14" s="82"/>
      <c r="BK14" s="82" t="s">
        <v>3803</v>
      </c>
      <c r="BL14" s="82"/>
      <c r="BM14" s="82" t="s">
        <v>3803</v>
      </c>
      <c r="BN14" s="82"/>
      <c r="BO14" s="82"/>
      <c r="BP14" s="82"/>
      <c r="BQ14" s="82"/>
      <c r="BR14" s="82"/>
      <c r="BS14" s="82" t="s">
        <v>3803</v>
      </c>
      <c r="BT14" s="82"/>
      <c r="BU14" s="82" t="s">
        <v>3803</v>
      </c>
      <c r="BV14" s="82"/>
      <c r="BW14" s="82"/>
      <c r="BX14" s="82"/>
    </row>
    <row r="15" spans="1:76">
      <c r="A15" s="82" t="s">
        <v>3803</v>
      </c>
      <c r="B15" s="82"/>
      <c r="C15" s="82"/>
      <c r="D15" s="82"/>
      <c r="F15" s="82"/>
      <c r="G15" s="82" t="s">
        <v>3803</v>
      </c>
      <c r="H15" s="82"/>
      <c r="I15" s="82" t="s">
        <v>3801</v>
      </c>
      <c r="J15" s="82"/>
      <c r="K15" s="82"/>
      <c r="L15" s="82"/>
      <c r="M15" s="82" t="s">
        <v>3803</v>
      </c>
      <c r="N15" s="82"/>
      <c r="O15" s="82" t="s">
        <v>3803</v>
      </c>
      <c r="P15" s="82"/>
      <c r="R15" s="82"/>
      <c r="S15" s="82" t="s">
        <v>3803</v>
      </c>
      <c r="T15" s="82"/>
      <c r="U15" s="82" t="s">
        <v>3803</v>
      </c>
      <c r="V15" s="82"/>
      <c r="W15" s="82" t="s">
        <v>3803</v>
      </c>
      <c r="X15" s="82"/>
      <c r="Y15" s="82" t="s">
        <v>3803</v>
      </c>
      <c r="Z15" s="82"/>
      <c r="AA15" s="82"/>
      <c r="AB15" s="82"/>
      <c r="AC15" s="82" t="e">
        <f t="shared" si="0"/>
        <v>#REF!</v>
      </c>
      <c r="AD15" s="82"/>
      <c r="AF15" s="82"/>
      <c r="AG15" s="82" t="s">
        <v>3803</v>
      </c>
      <c r="AH15" s="82"/>
      <c r="AI15" s="82" t="s">
        <v>3803</v>
      </c>
      <c r="AJ15" s="81"/>
      <c r="AN15" s="82"/>
      <c r="AO15" s="82"/>
      <c r="AP15" s="82"/>
      <c r="AQ15" s="82"/>
      <c r="AR15" s="82"/>
      <c r="AS15" s="82"/>
      <c r="AT15" s="82"/>
      <c r="AU15" s="82" t="s">
        <v>3803</v>
      </c>
      <c r="AV15" s="82"/>
      <c r="AW15" s="82"/>
      <c r="AX15" s="82"/>
      <c r="AY15" s="82" t="s">
        <v>3803</v>
      </c>
      <c r="AZ15" s="82"/>
      <c r="BA15" s="82" t="s">
        <v>3803</v>
      </c>
      <c r="BB15" s="82"/>
      <c r="BC15" s="82" t="e">
        <f t="shared" si="2"/>
        <v>#REF!</v>
      </c>
      <c r="BD15" s="82"/>
      <c r="BE15" s="82"/>
      <c r="BF15" s="82"/>
      <c r="BG15" s="82" t="s">
        <v>3803</v>
      </c>
      <c r="BH15" s="82"/>
      <c r="BI15" s="82"/>
      <c r="BJ15" s="82"/>
      <c r="BK15" s="82" t="s">
        <v>3803</v>
      </c>
      <c r="BL15" s="82"/>
      <c r="BM15" s="82" t="s">
        <v>3803</v>
      </c>
      <c r="BN15" s="82"/>
      <c r="BO15" s="82"/>
      <c r="BP15" s="82"/>
      <c r="BQ15" s="82"/>
      <c r="BR15" s="82"/>
      <c r="BS15" s="82" t="s">
        <v>3803</v>
      </c>
      <c r="BT15" s="82"/>
      <c r="BU15" s="82" t="s">
        <v>3803</v>
      </c>
      <c r="BV15" s="82"/>
      <c r="BW15" s="82"/>
      <c r="BX15" s="82"/>
    </row>
    <row r="16" spans="1:76">
      <c r="A16" s="82" t="s">
        <v>3803</v>
      </c>
      <c r="B16" s="82"/>
      <c r="C16" s="82"/>
      <c r="D16" s="82"/>
      <c r="E16" s="82"/>
      <c r="F16" s="82"/>
      <c r="G16" s="82" t="s">
        <v>3803</v>
      </c>
      <c r="H16" s="82"/>
      <c r="I16" s="82" t="s">
        <v>3802</v>
      </c>
      <c r="J16" s="82"/>
      <c r="K16" s="82"/>
      <c r="L16" s="82"/>
      <c r="M16" s="82"/>
      <c r="N16" s="82"/>
      <c r="O16" s="82" t="s">
        <v>3803</v>
      </c>
      <c r="P16" s="82"/>
      <c r="R16" s="82"/>
      <c r="S16" s="82" t="s">
        <v>3803</v>
      </c>
      <c r="T16" s="82"/>
      <c r="U16" s="82" t="s">
        <v>3803</v>
      </c>
      <c r="V16" s="82"/>
      <c r="W16" s="82" t="s">
        <v>3803</v>
      </c>
      <c r="X16" s="82"/>
      <c r="Y16" s="82" t="s">
        <v>3803</v>
      </c>
      <c r="Z16" s="82"/>
      <c r="AA16" s="82"/>
      <c r="AB16" s="82"/>
      <c r="AC16" s="82" t="e">
        <f t="shared" si="0"/>
        <v>#REF!</v>
      </c>
      <c r="AD16" s="82"/>
      <c r="AF16" s="82"/>
      <c r="AG16" s="82" t="s">
        <v>3803</v>
      </c>
      <c r="AH16" s="82"/>
      <c r="AI16" s="82" t="s">
        <v>3803</v>
      </c>
      <c r="AJ16" s="82"/>
      <c r="AK16" s="82"/>
      <c r="AL16" s="82"/>
      <c r="AM16" s="82"/>
      <c r="AN16" s="82"/>
      <c r="AO16" s="82"/>
      <c r="AP16" s="82"/>
      <c r="AQ16" s="82"/>
      <c r="AR16" s="82"/>
      <c r="AS16" s="82"/>
      <c r="AT16" s="82"/>
      <c r="AU16" s="82" t="s">
        <v>3803</v>
      </c>
      <c r="AV16" s="82"/>
      <c r="AW16" s="82"/>
      <c r="AX16" s="82"/>
      <c r="AY16" s="82" t="s">
        <v>3803</v>
      </c>
      <c r="AZ16" s="82"/>
      <c r="BA16" s="82" t="s">
        <v>3803</v>
      </c>
      <c r="BB16" s="82"/>
      <c r="BC16" s="82" t="e">
        <f t="shared" si="2"/>
        <v>#REF!</v>
      </c>
      <c r="BD16" s="82"/>
      <c r="BE16" s="82"/>
      <c r="BF16" s="82"/>
      <c r="BG16" s="82" t="s">
        <v>3803</v>
      </c>
      <c r="BH16" s="82"/>
      <c r="BI16" s="82"/>
      <c r="BJ16" s="82"/>
      <c r="BK16" s="82" t="s">
        <v>3803</v>
      </c>
      <c r="BL16" s="82"/>
      <c r="BM16" s="82" t="s">
        <v>3803</v>
      </c>
      <c r="BN16" s="82"/>
      <c r="BO16" s="82"/>
      <c r="BP16" s="82"/>
      <c r="BQ16" s="82"/>
      <c r="BR16" s="82"/>
      <c r="BS16" s="82" t="s">
        <v>3803</v>
      </c>
      <c r="BT16" s="82"/>
      <c r="BU16" s="82" t="s">
        <v>3803</v>
      </c>
      <c r="BV16" s="82"/>
      <c r="BW16" s="82"/>
      <c r="BX16" s="82"/>
    </row>
    <row r="17" spans="1:76">
      <c r="A17" s="82" t="s">
        <v>3803</v>
      </c>
      <c r="B17" s="82"/>
      <c r="D17" s="82"/>
      <c r="E17" s="82"/>
      <c r="F17" s="82"/>
      <c r="G17" s="82" t="s">
        <v>3803</v>
      </c>
      <c r="H17" s="82"/>
      <c r="I17" s="82"/>
      <c r="J17" s="82"/>
      <c r="K17" s="82"/>
      <c r="L17" s="82"/>
      <c r="M17" s="82"/>
      <c r="N17" s="82"/>
      <c r="O17" s="82" t="s">
        <v>3803</v>
      </c>
      <c r="P17" s="82"/>
      <c r="Q17" s="82"/>
      <c r="R17" s="82"/>
      <c r="S17" s="82" t="s">
        <v>3803</v>
      </c>
      <c r="T17" s="82"/>
      <c r="U17" s="82" t="s">
        <v>3803</v>
      </c>
      <c r="V17" s="82"/>
      <c r="W17" s="82" t="s">
        <v>3803</v>
      </c>
      <c r="X17" s="82"/>
      <c r="Y17" s="82" t="s">
        <v>3803</v>
      </c>
      <c r="Z17" s="82"/>
      <c r="AA17" s="82"/>
      <c r="AB17" s="82"/>
      <c r="AC17" s="82" t="e">
        <f t="shared" si="0"/>
        <v>#REF!</v>
      </c>
      <c r="AD17" s="82"/>
      <c r="AE17" s="82"/>
      <c r="AF17" s="82"/>
      <c r="AG17" s="82" t="s">
        <v>3803</v>
      </c>
      <c r="AH17" s="82"/>
      <c r="AI17" s="82" t="s">
        <v>3803</v>
      </c>
      <c r="AJ17" s="82"/>
      <c r="AK17" s="82"/>
      <c r="AL17" s="82"/>
      <c r="AM17" s="82"/>
      <c r="AN17" s="82"/>
      <c r="AO17" s="82"/>
      <c r="AP17" s="82"/>
      <c r="AQ17" s="82"/>
      <c r="AR17" s="82"/>
      <c r="AS17" s="82"/>
      <c r="AT17" s="82"/>
      <c r="AU17" s="82" t="s">
        <v>3803</v>
      </c>
      <c r="AV17" s="82"/>
      <c r="AW17" s="82"/>
      <c r="AX17" s="82"/>
      <c r="AY17" s="82" t="s">
        <v>3803</v>
      </c>
      <c r="AZ17" s="82"/>
      <c r="BA17" s="82" t="s">
        <v>3803</v>
      </c>
      <c r="BB17" s="82"/>
      <c r="BC17" s="82" t="e">
        <f t="shared" si="2"/>
        <v>#REF!</v>
      </c>
      <c r="BD17" s="82"/>
      <c r="BE17" s="82"/>
      <c r="BF17" s="82"/>
      <c r="BG17" s="82" t="s">
        <v>3803</v>
      </c>
      <c r="BH17" s="82"/>
      <c r="BI17" s="82"/>
      <c r="BJ17" s="82"/>
      <c r="BK17" s="82" t="e">
        <f>CONCATENATE('[1]Term Reference Guide (in-progre'!B742," [",'[1]Term Reference Guide (in-progre'!C742,"]")</f>
        <v>#REF!</v>
      </c>
      <c r="BL17" s="82"/>
      <c r="BM17" s="82" t="s">
        <v>3803</v>
      </c>
      <c r="BN17" s="82"/>
      <c r="BO17" s="82"/>
      <c r="BP17" s="82"/>
      <c r="BQ17" s="82"/>
      <c r="BR17" s="82"/>
      <c r="BS17" s="82" t="s">
        <v>3803</v>
      </c>
      <c r="BT17" s="82"/>
      <c r="BU17" s="82" t="s">
        <v>3803</v>
      </c>
      <c r="BV17" s="82"/>
      <c r="BW17" s="82"/>
      <c r="BX17" s="82"/>
    </row>
    <row r="18" spans="1:76">
      <c r="A18" s="82" t="s">
        <v>3803</v>
      </c>
      <c r="B18" s="82"/>
      <c r="D18" s="82"/>
      <c r="E18" s="82"/>
      <c r="F18" s="82"/>
      <c r="G18" s="82" t="s">
        <v>3803</v>
      </c>
      <c r="H18" s="82"/>
      <c r="I18" s="82"/>
      <c r="J18" s="82"/>
      <c r="K18" s="82"/>
      <c r="L18" s="82"/>
      <c r="M18" s="82"/>
      <c r="N18" s="82"/>
      <c r="O18" s="82" t="s">
        <v>3803</v>
      </c>
      <c r="P18" s="82"/>
      <c r="Q18" s="82"/>
      <c r="R18" s="82"/>
      <c r="S18" s="82" t="s">
        <v>3803</v>
      </c>
      <c r="T18" s="82"/>
      <c r="U18" s="82" t="s">
        <v>3803</v>
      </c>
      <c r="V18" s="82"/>
      <c r="W18" s="82" t="s">
        <v>3803</v>
      </c>
      <c r="X18" s="82"/>
      <c r="Y18" s="82" t="s">
        <v>3803</v>
      </c>
      <c r="Z18" s="82"/>
      <c r="AA18" s="82"/>
      <c r="AB18" s="82"/>
      <c r="AC18" s="82" t="s">
        <v>3803</v>
      </c>
      <c r="AD18" s="82"/>
      <c r="AE18" s="82"/>
      <c r="AF18" s="82"/>
      <c r="AG18" s="82" t="s">
        <v>3803</v>
      </c>
      <c r="AH18" s="82"/>
      <c r="AI18" s="82" t="s">
        <v>3803</v>
      </c>
      <c r="AJ18" s="82"/>
      <c r="AK18" s="82"/>
      <c r="AL18" s="82"/>
      <c r="AM18" s="82"/>
      <c r="AN18" s="82"/>
      <c r="AO18" s="82"/>
      <c r="AP18" s="82"/>
      <c r="AQ18" s="82"/>
      <c r="AR18" s="82"/>
      <c r="AS18" s="82"/>
      <c r="AT18" s="82"/>
      <c r="AU18" s="82"/>
      <c r="AV18" s="82"/>
      <c r="AW18" s="82"/>
      <c r="AX18" s="82"/>
      <c r="AY18" s="82" t="s">
        <v>3803</v>
      </c>
      <c r="AZ18" s="82"/>
      <c r="BA18" s="82" t="s">
        <v>3803</v>
      </c>
      <c r="BB18" s="82"/>
      <c r="BC18" s="82" t="e">
        <f t="shared" si="2"/>
        <v>#REF!</v>
      </c>
      <c r="BD18" s="82"/>
      <c r="BE18" s="82"/>
      <c r="BF18" s="82"/>
      <c r="BG18" s="82" t="s">
        <v>3803</v>
      </c>
      <c r="BH18" s="82"/>
      <c r="BI18" s="82"/>
      <c r="BJ18" s="82"/>
      <c r="BK18" s="82" t="e">
        <f>CONCATENATE('[1]Term Reference Guide (in-progre'!B744," [",'[1]Term Reference Guide (in-progre'!C744,"]")</f>
        <v>#REF!</v>
      </c>
      <c r="BL18" s="82"/>
      <c r="BM18" s="82" t="s">
        <v>3803</v>
      </c>
      <c r="BN18" s="82"/>
      <c r="BO18" s="82"/>
      <c r="BP18" s="82"/>
      <c r="BQ18" s="82"/>
      <c r="BR18" s="82"/>
      <c r="BS18" s="82" t="s">
        <v>3803</v>
      </c>
      <c r="BT18" s="82"/>
      <c r="BU18" s="82" t="s">
        <v>3803</v>
      </c>
      <c r="BV18" s="82"/>
      <c r="BW18" s="82"/>
      <c r="BX18" s="82"/>
    </row>
    <row r="19" spans="1:76">
      <c r="A19" s="82" t="s">
        <v>3803</v>
      </c>
      <c r="B19" s="82"/>
      <c r="D19" s="82"/>
      <c r="E19" s="82"/>
      <c r="F19" s="82"/>
      <c r="G19" s="82" t="s">
        <v>3803</v>
      </c>
      <c r="H19" s="82"/>
      <c r="I19" s="82"/>
      <c r="J19" s="82"/>
      <c r="K19" s="82"/>
      <c r="L19" s="82"/>
      <c r="M19" s="82"/>
      <c r="N19" s="82"/>
      <c r="O19" s="82" t="s">
        <v>3803</v>
      </c>
      <c r="P19" s="82"/>
      <c r="Q19" s="82"/>
      <c r="R19" s="82"/>
      <c r="S19" s="82" t="s">
        <v>3803</v>
      </c>
      <c r="T19" s="82"/>
      <c r="U19" s="82" t="s">
        <v>3803</v>
      </c>
      <c r="V19" s="82"/>
      <c r="W19" s="82" t="s">
        <v>3803</v>
      </c>
      <c r="X19" s="82"/>
      <c r="Y19" s="82" t="s">
        <v>3803</v>
      </c>
      <c r="Z19" s="82"/>
      <c r="AA19" s="82"/>
      <c r="AB19" s="82"/>
      <c r="AC19" s="82" t="s">
        <v>3803</v>
      </c>
      <c r="AD19" s="82"/>
      <c r="AE19" s="82"/>
      <c r="AF19" s="82"/>
      <c r="AG19" s="82" t="s">
        <v>3803</v>
      </c>
      <c r="AH19" s="82"/>
      <c r="AI19" s="82" t="s">
        <v>3803</v>
      </c>
      <c r="AJ19" s="82"/>
      <c r="AK19" s="82"/>
      <c r="AL19" s="82"/>
      <c r="AM19" s="82"/>
      <c r="AN19" s="82"/>
      <c r="AO19" s="82"/>
      <c r="AP19" s="82"/>
      <c r="AQ19" s="82"/>
      <c r="AR19" s="82"/>
      <c r="AS19" s="82"/>
      <c r="AT19" s="82"/>
      <c r="AU19" s="82"/>
      <c r="AV19" s="82"/>
      <c r="AX19" s="82"/>
      <c r="AY19" s="82" t="s">
        <v>3803</v>
      </c>
      <c r="AZ19" s="82"/>
      <c r="BA19" s="82" t="s">
        <v>3803</v>
      </c>
      <c r="BB19" s="82"/>
      <c r="BC19" s="82" t="e">
        <f t="shared" si="2"/>
        <v>#REF!</v>
      </c>
      <c r="BD19" s="82"/>
      <c r="BE19" s="82"/>
      <c r="BF19" s="82"/>
      <c r="BG19" s="82" t="s">
        <v>3803</v>
      </c>
      <c r="BH19" s="82"/>
      <c r="BI19" s="82"/>
      <c r="BJ19" s="82"/>
      <c r="BK19" s="82" t="s">
        <v>3803</v>
      </c>
      <c r="BL19" s="82"/>
      <c r="BM19" s="82" t="s">
        <v>3803</v>
      </c>
      <c r="BN19" s="82"/>
      <c r="BO19" s="82"/>
      <c r="BP19" s="82"/>
      <c r="BQ19" s="82"/>
      <c r="BR19" s="82"/>
      <c r="BS19" s="82" t="s">
        <v>3803</v>
      </c>
      <c r="BT19" s="82"/>
      <c r="BU19" s="82" t="s">
        <v>3803</v>
      </c>
      <c r="BV19" s="82"/>
      <c r="BW19" s="82"/>
      <c r="BX19" s="82"/>
    </row>
    <row r="20" spans="1:76">
      <c r="A20" s="82" t="s">
        <v>3803</v>
      </c>
      <c r="B20" s="82"/>
      <c r="C20" s="82"/>
      <c r="D20" s="82"/>
      <c r="E20" s="82"/>
      <c r="F20" s="82"/>
      <c r="G20" s="82" t="s">
        <v>3803</v>
      </c>
      <c r="H20" s="82"/>
      <c r="J20" s="82"/>
      <c r="K20" s="82"/>
      <c r="L20" s="82"/>
      <c r="N20" s="82"/>
      <c r="O20" s="82" t="s">
        <v>3803</v>
      </c>
      <c r="P20" s="82"/>
      <c r="R20" s="82"/>
      <c r="S20" s="82" t="s">
        <v>3803</v>
      </c>
      <c r="T20" s="82"/>
      <c r="U20" s="82" t="s">
        <v>3803</v>
      </c>
      <c r="V20" s="82"/>
      <c r="W20" s="82" t="s">
        <v>3803</v>
      </c>
      <c r="X20" s="82"/>
      <c r="Y20" s="82" t="s">
        <v>3803</v>
      </c>
      <c r="Z20" s="82"/>
      <c r="AA20" s="82"/>
      <c r="AB20" s="82"/>
      <c r="AC20" s="82" t="s">
        <v>3803</v>
      </c>
      <c r="AD20" s="82"/>
      <c r="AE20" s="82"/>
      <c r="AF20" s="82"/>
      <c r="AG20" s="82"/>
      <c r="AH20" s="82"/>
      <c r="AI20" s="82" t="s">
        <v>3803</v>
      </c>
      <c r="AJ20" s="82"/>
      <c r="AK20" s="82"/>
      <c r="AL20" s="82"/>
      <c r="AN20" s="82"/>
      <c r="AO20" s="82"/>
      <c r="AP20" s="82"/>
      <c r="AQ20" s="82"/>
      <c r="AR20" s="82"/>
      <c r="AS20" s="82"/>
      <c r="AT20" s="82"/>
      <c r="AX20" s="82"/>
      <c r="AY20" s="82" t="s">
        <v>3803</v>
      </c>
      <c r="AZ20" s="82"/>
      <c r="BA20" s="82" t="s">
        <v>3803</v>
      </c>
      <c r="BB20" s="82"/>
      <c r="BC20" s="82" t="e">
        <f t="shared" si="2"/>
        <v>#REF!</v>
      </c>
      <c r="BD20" s="82"/>
      <c r="BE20" s="82"/>
      <c r="BF20" s="82"/>
      <c r="BG20" s="82" t="s">
        <v>3803</v>
      </c>
      <c r="BH20" s="82"/>
      <c r="BI20" s="82"/>
      <c r="BJ20" s="82"/>
      <c r="BK20" s="82" t="s">
        <v>3803</v>
      </c>
      <c r="BL20" s="82"/>
      <c r="BM20" s="82" t="s">
        <v>3803</v>
      </c>
      <c r="BN20" s="82"/>
      <c r="BO20" s="82"/>
      <c r="BP20" s="82"/>
      <c r="BQ20" s="82"/>
      <c r="BR20" s="82"/>
      <c r="BS20" s="82" t="s">
        <v>3803</v>
      </c>
      <c r="BT20" s="82"/>
      <c r="BU20" s="82" t="s">
        <v>3803</v>
      </c>
      <c r="BV20" s="82"/>
      <c r="BW20" s="82"/>
      <c r="BX20" s="82"/>
    </row>
    <row r="21" spans="1:76">
      <c r="A21" s="82" t="s">
        <v>3803</v>
      </c>
      <c r="B21" s="82"/>
      <c r="C21" s="82"/>
      <c r="D21" s="82"/>
      <c r="E21" s="82"/>
      <c r="F21" s="82"/>
      <c r="G21" s="82" t="s">
        <v>3803</v>
      </c>
      <c r="H21" s="82"/>
      <c r="J21" s="82"/>
      <c r="K21" s="82"/>
      <c r="L21" s="82"/>
      <c r="N21" s="82"/>
      <c r="O21" s="82" t="s">
        <v>3803</v>
      </c>
      <c r="P21" s="82"/>
      <c r="R21" s="82"/>
      <c r="S21" s="82" t="s">
        <v>3803</v>
      </c>
      <c r="T21" s="82"/>
      <c r="U21" s="82" t="s">
        <v>3803</v>
      </c>
      <c r="V21" s="82"/>
      <c r="W21" s="82" t="s">
        <v>3803</v>
      </c>
      <c r="X21" s="82"/>
      <c r="Y21" s="82" t="s">
        <v>3803</v>
      </c>
      <c r="Z21" s="82"/>
      <c r="AA21" s="82"/>
      <c r="AB21" s="82"/>
      <c r="AC21" s="82" t="s">
        <v>3803</v>
      </c>
      <c r="AD21" s="82"/>
      <c r="AE21" s="82"/>
      <c r="AF21" s="82"/>
      <c r="AG21" s="82"/>
      <c r="AH21" s="82"/>
      <c r="AI21" s="82" t="s">
        <v>3803</v>
      </c>
      <c r="AJ21" s="82"/>
      <c r="AK21" s="82"/>
      <c r="AL21" s="82"/>
      <c r="AN21" s="82"/>
      <c r="AO21" s="82"/>
      <c r="AP21" s="82"/>
      <c r="AQ21" s="82"/>
      <c r="AR21" s="82"/>
      <c r="AS21" s="82"/>
      <c r="AT21" s="82"/>
      <c r="AX21" s="82"/>
      <c r="AY21" s="82" t="s">
        <v>3803</v>
      </c>
      <c r="AZ21" s="82"/>
      <c r="BA21" s="82" t="s">
        <v>3803</v>
      </c>
      <c r="BB21" s="82"/>
      <c r="BC21" s="82" t="e">
        <f t="shared" si="2"/>
        <v>#REF!</v>
      </c>
      <c r="BD21" s="82"/>
      <c r="BE21" s="82"/>
      <c r="BF21" s="82"/>
      <c r="BG21" s="82" t="s">
        <v>3803</v>
      </c>
      <c r="BH21" s="82"/>
      <c r="BI21" s="82"/>
      <c r="BJ21" s="82"/>
      <c r="BK21" s="82" t="s">
        <v>3803</v>
      </c>
      <c r="BL21" s="82"/>
      <c r="BM21" s="82" t="s">
        <v>3803</v>
      </c>
      <c r="BN21" s="82"/>
      <c r="BO21" s="82"/>
      <c r="BP21" s="82"/>
      <c r="BQ21" s="82"/>
      <c r="BR21" s="82"/>
      <c r="BS21" s="82" t="s">
        <v>3803</v>
      </c>
      <c r="BT21" s="82"/>
      <c r="BU21" s="82" t="s">
        <v>3803</v>
      </c>
      <c r="BV21" s="82"/>
      <c r="BW21" s="82"/>
      <c r="BX21" s="82"/>
    </row>
    <row r="22" spans="1:76">
      <c r="A22" s="82" t="s">
        <v>3803</v>
      </c>
      <c r="B22" s="82"/>
      <c r="C22" s="82"/>
      <c r="D22" s="82"/>
      <c r="E22" s="82"/>
      <c r="F22" s="82"/>
      <c r="G22" s="82" t="s">
        <v>3803</v>
      </c>
      <c r="H22" s="84"/>
      <c r="J22" s="82"/>
      <c r="K22" s="82"/>
      <c r="L22" s="82"/>
      <c r="N22" s="82"/>
      <c r="O22" s="82" t="s">
        <v>3803</v>
      </c>
      <c r="P22" s="82"/>
      <c r="R22" s="82"/>
      <c r="S22" s="82" t="s">
        <v>3803</v>
      </c>
      <c r="T22" s="82"/>
      <c r="U22" s="82" t="s">
        <v>3803</v>
      </c>
      <c r="V22" s="82"/>
      <c r="W22" s="82" t="s">
        <v>3803</v>
      </c>
      <c r="X22" s="82"/>
      <c r="Y22" s="82" t="s">
        <v>3803</v>
      </c>
      <c r="Z22" s="82"/>
      <c r="AA22" s="82"/>
      <c r="AB22" s="82"/>
      <c r="AC22" s="82" t="s">
        <v>3803</v>
      </c>
      <c r="AD22" s="82"/>
      <c r="AE22" s="82"/>
      <c r="AF22" s="82"/>
      <c r="AG22" s="82"/>
      <c r="AH22" s="82"/>
      <c r="AI22" s="82" t="s">
        <v>3803</v>
      </c>
      <c r="AJ22" s="82"/>
      <c r="AK22" s="82"/>
      <c r="AL22" s="82"/>
      <c r="AM22" s="82"/>
      <c r="AN22" s="82"/>
      <c r="AO22" s="82"/>
      <c r="AP22" s="82"/>
      <c r="AQ22" s="82"/>
      <c r="AR22" s="82"/>
      <c r="AS22" s="82"/>
      <c r="AT22" s="82"/>
      <c r="AX22" s="82"/>
      <c r="AY22" s="82" t="s">
        <v>3803</v>
      </c>
      <c r="AZ22" s="82"/>
      <c r="BA22" s="82" t="s">
        <v>3803</v>
      </c>
      <c r="BB22" s="82"/>
      <c r="BC22" s="82" t="e">
        <f t="shared" si="2"/>
        <v>#REF!</v>
      </c>
      <c r="BD22" s="82"/>
      <c r="BE22" s="82"/>
      <c r="BF22" s="82"/>
      <c r="BH22" s="82"/>
      <c r="BI22" s="82"/>
      <c r="BJ22" s="82"/>
      <c r="BK22" s="82" t="s">
        <v>3803</v>
      </c>
      <c r="BL22" s="82"/>
      <c r="BM22" s="82" t="s">
        <v>3803</v>
      </c>
      <c r="BN22" s="82"/>
      <c r="BO22" s="82"/>
      <c r="BP22" s="82"/>
      <c r="BQ22" s="82"/>
      <c r="BR22" s="82"/>
      <c r="BS22" s="82" t="s">
        <v>3803</v>
      </c>
      <c r="BT22" s="82"/>
      <c r="BU22" s="82" t="s">
        <v>3803</v>
      </c>
      <c r="BV22" s="82"/>
      <c r="BW22" s="82"/>
      <c r="BX22" s="82"/>
    </row>
    <row r="23" spans="1:76">
      <c r="A23" s="82" t="s">
        <v>3803</v>
      </c>
      <c r="B23" s="82"/>
      <c r="C23" s="82"/>
      <c r="D23" s="82"/>
      <c r="E23" s="82"/>
      <c r="F23" s="82"/>
      <c r="G23" s="82" t="s">
        <v>3803</v>
      </c>
      <c r="H23" s="82"/>
      <c r="J23" s="82"/>
      <c r="K23" s="82"/>
      <c r="L23" s="82"/>
      <c r="N23" s="82"/>
      <c r="O23" s="82" t="s">
        <v>3803</v>
      </c>
      <c r="P23" s="82"/>
      <c r="Q23" s="82"/>
      <c r="R23" s="82"/>
      <c r="S23" s="82" t="s">
        <v>3803</v>
      </c>
      <c r="T23" s="82"/>
      <c r="U23" s="82" t="s">
        <v>3803</v>
      </c>
      <c r="V23" s="82"/>
      <c r="W23" s="82" t="s">
        <v>3803</v>
      </c>
      <c r="X23" s="82"/>
      <c r="Y23" s="82" t="s">
        <v>3803</v>
      </c>
      <c r="Z23" s="82"/>
      <c r="AA23" s="82"/>
      <c r="AB23" s="82"/>
      <c r="AC23" s="82"/>
      <c r="AD23" s="82"/>
      <c r="AE23" s="82"/>
      <c r="AF23" s="82"/>
      <c r="AJ23" s="82"/>
      <c r="AK23" s="82"/>
      <c r="AL23" s="82"/>
      <c r="AM23" s="82"/>
      <c r="AN23" s="82"/>
      <c r="AO23" s="82"/>
      <c r="AP23" s="82"/>
      <c r="AQ23" s="82"/>
      <c r="AR23" s="82"/>
      <c r="AS23" s="82"/>
      <c r="AT23" s="82"/>
      <c r="AX23" s="82"/>
      <c r="AY23" s="82" t="s">
        <v>3803</v>
      </c>
      <c r="AZ23" s="82"/>
      <c r="BA23" s="82" t="s">
        <v>3803</v>
      </c>
      <c r="BB23" s="82"/>
      <c r="BC23" s="82" t="e">
        <f t="shared" si="2"/>
        <v>#REF!</v>
      </c>
      <c r="BD23" s="82"/>
      <c r="BE23" s="82"/>
      <c r="BF23" s="82"/>
      <c r="BH23" s="82"/>
      <c r="BI23" s="82"/>
      <c r="BJ23" s="82"/>
      <c r="BK23" s="82" t="s">
        <v>3803</v>
      </c>
      <c r="BL23" s="82"/>
      <c r="BM23" s="82" t="s">
        <v>3803</v>
      </c>
      <c r="BN23" s="82"/>
      <c r="BO23" s="82"/>
      <c r="BP23" s="82"/>
      <c r="BQ23" s="82"/>
      <c r="BR23" s="82"/>
      <c r="BS23" s="82" t="s">
        <v>3803</v>
      </c>
      <c r="BT23" s="82"/>
      <c r="BU23" s="82" t="s">
        <v>3803</v>
      </c>
      <c r="BV23" s="82"/>
      <c r="BW23" s="82"/>
      <c r="BX23" s="82"/>
    </row>
    <row r="24" spans="1:76">
      <c r="A24" s="82" t="s">
        <v>3803</v>
      </c>
      <c r="B24" s="82"/>
      <c r="C24" s="82"/>
      <c r="D24" s="82"/>
      <c r="E24" s="82"/>
      <c r="F24" s="82"/>
      <c r="G24" s="82" t="s">
        <v>3803</v>
      </c>
      <c r="H24" s="82"/>
      <c r="J24" s="82"/>
      <c r="K24" s="82"/>
      <c r="L24" s="82"/>
      <c r="M24" s="82"/>
      <c r="N24" s="82"/>
      <c r="O24" s="82" t="s">
        <v>3803</v>
      </c>
      <c r="P24" s="82"/>
      <c r="Q24" s="82"/>
      <c r="R24" s="82"/>
      <c r="S24" s="82" t="s">
        <v>3803</v>
      </c>
      <c r="T24" s="82"/>
      <c r="U24" s="82" t="s">
        <v>3803</v>
      </c>
      <c r="V24" s="82"/>
      <c r="W24" s="82"/>
      <c r="X24" s="82"/>
      <c r="Y24" s="82" t="s">
        <v>3803</v>
      </c>
      <c r="Z24" s="82"/>
      <c r="AA24" s="82"/>
      <c r="AB24" s="82"/>
      <c r="AC24" s="82"/>
      <c r="AD24" s="82"/>
      <c r="AE24" s="82"/>
      <c r="AF24" s="82"/>
      <c r="AJ24" s="82"/>
      <c r="AK24" s="82"/>
      <c r="AL24" s="82"/>
      <c r="AM24" s="82"/>
      <c r="AN24" s="82"/>
      <c r="AO24" s="82"/>
      <c r="AP24" s="82"/>
      <c r="AQ24" s="82"/>
      <c r="AR24" s="82"/>
      <c r="AS24" s="82"/>
      <c r="AT24" s="82"/>
      <c r="AX24" s="82"/>
      <c r="AY24" s="82" t="s">
        <v>3803</v>
      </c>
      <c r="AZ24" s="82"/>
      <c r="BA24" s="82" t="s">
        <v>3803</v>
      </c>
      <c r="BB24" s="82"/>
      <c r="BC24" s="82" t="e">
        <f t="shared" si="2"/>
        <v>#REF!</v>
      </c>
      <c r="BD24" s="82"/>
      <c r="BE24" s="82"/>
      <c r="BF24" s="82"/>
      <c r="BH24" s="82"/>
      <c r="BI24" s="82"/>
      <c r="BJ24" s="82"/>
      <c r="BK24" s="82" t="s">
        <v>3803</v>
      </c>
      <c r="BL24" s="82"/>
      <c r="BM24" s="82" t="s">
        <v>3803</v>
      </c>
      <c r="BN24" s="82"/>
      <c r="BO24" s="82"/>
      <c r="BP24" s="82"/>
      <c r="BQ24" s="82"/>
      <c r="BR24" s="82"/>
      <c r="BS24" s="82" t="s">
        <v>3803</v>
      </c>
      <c r="BT24" s="82"/>
      <c r="BU24" s="82" t="s">
        <v>3803</v>
      </c>
      <c r="BV24" s="82"/>
      <c r="BW24" s="82"/>
      <c r="BX24" s="82"/>
    </row>
    <row r="25" spans="1:76">
      <c r="A25" s="82" t="s">
        <v>3803</v>
      </c>
      <c r="B25" s="82"/>
      <c r="C25" s="82"/>
      <c r="D25" s="82"/>
      <c r="E25" s="82"/>
      <c r="F25" s="82"/>
      <c r="G25" s="82" t="s">
        <v>3803</v>
      </c>
      <c r="H25" s="82"/>
      <c r="I25" s="82"/>
      <c r="J25" s="82"/>
      <c r="K25" s="82"/>
      <c r="L25" s="82"/>
      <c r="M25" s="82"/>
      <c r="N25" s="82"/>
      <c r="O25" s="82" t="s">
        <v>3803</v>
      </c>
      <c r="P25" s="82"/>
      <c r="Q25" s="82"/>
      <c r="R25" s="82"/>
      <c r="S25" s="82" t="s">
        <v>3803</v>
      </c>
      <c r="T25" s="82"/>
      <c r="U25" s="82" t="s">
        <v>3803</v>
      </c>
      <c r="V25" s="82"/>
      <c r="W25" s="82"/>
      <c r="X25" s="82"/>
      <c r="Y25" s="82" t="s">
        <v>3803</v>
      </c>
      <c r="Z25" s="82"/>
      <c r="AA25" s="82"/>
      <c r="AB25" s="82"/>
      <c r="AC25" s="82"/>
      <c r="AD25" s="82"/>
      <c r="AE25" s="82"/>
      <c r="AF25" s="82"/>
      <c r="AJ25" s="82"/>
      <c r="AK25" s="82"/>
      <c r="AL25" s="82"/>
      <c r="AM25" s="82"/>
      <c r="AN25" s="82"/>
      <c r="AO25" s="82"/>
      <c r="AP25" s="82"/>
      <c r="AQ25" s="82"/>
      <c r="AR25" s="82"/>
      <c r="AS25" s="82"/>
      <c r="AT25" s="82"/>
      <c r="AX25" s="82"/>
      <c r="AY25" s="82" t="s">
        <v>3803</v>
      </c>
      <c r="AZ25" s="82"/>
      <c r="BA25" s="82" t="s">
        <v>3803</v>
      </c>
      <c r="BB25" s="82"/>
      <c r="BC25" s="82" t="e">
        <f t="shared" si="2"/>
        <v>#REF!</v>
      </c>
      <c r="BD25" s="82"/>
      <c r="BE25" s="82"/>
      <c r="BF25" s="82"/>
      <c r="BH25" s="82"/>
      <c r="BI25" s="82"/>
      <c r="BJ25" s="82"/>
      <c r="BK25" s="82" t="s">
        <v>3803</v>
      </c>
      <c r="BL25" s="82"/>
      <c r="BM25" s="82" t="s">
        <v>3803</v>
      </c>
      <c r="BN25" s="82"/>
      <c r="BO25" s="82"/>
      <c r="BP25" s="82"/>
      <c r="BQ25" s="82"/>
      <c r="BR25" s="82"/>
      <c r="BS25" s="82" t="s">
        <v>3803</v>
      </c>
      <c r="BT25" s="82"/>
      <c r="BU25" s="82" t="s">
        <v>3803</v>
      </c>
      <c r="BV25" s="82"/>
      <c r="BW25" s="82"/>
      <c r="BX25" s="82"/>
    </row>
    <row r="26" spans="1:76">
      <c r="A26" s="82" t="s">
        <v>3803</v>
      </c>
      <c r="B26" s="82"/>
      <c r="C26" s="82"/>
      <c r="D26" s="82"/>
      <c r="E26" s="82"/>
      <c r="F26" s="82"/>
      <c r="G26" s="85" t="s">
        <v>3803</v>
      </c>
      <c r="H26" s="82"/>
      <c r="I26" s="82"/>
      <c r="J26" s="82"/>
      <c r="K26" s="82"/>
      <c r="L26" s="82"/>
      <c r="M26" s="82"/>
      <c r="N26" s="82"/>
      <c r="O26" s="82" t="s">
        <v>3803</v>
      </c>
      <c r="P26" s="82"/>
      <c r="Q26" s="82"/>
      <c r="R26" s="82"/>
      <c r="S26" s="82" t="s">
        <v>3803</v>
      </c>
      <c r="T26" s="82"/>
      <c r="U26" s="82" t="s">
        <v>3803</v>
      </c>
      <c r="V26" s="82"/>
      <c r="W26" s="82"/>
      <c r="X26" s="82"/>
      <c r="Y26" s="82" t="s">
        <v>3803</v>
      </c>
      <c r="Z26" s="82"/>
      <c r="AA26" s="82"/>
      <c r="AB26" s="82"/>
      <c r="AC26" s="82"/>
      <c r="AD26" s="82"/>
      <c r="AE26" s="82"/>
      <c r="AF26" s="82"/>
      <c r="AJ26" s="82"/>
      <c r="AK26" s="82"/>
      <c r="AL26" s="82"/>
      <c r="AM26" s="82"/>
      <c r="AN26" s="82"/>
      <c r="AO26" s="82"/>
      <c r="AP26" s="82"/>
      <c r="AQ26" s="82"/>
      <c r="AR26" s="82"/>
      <c r="AS26" s="82"/>
      <c r="AT26" s="82"/>
      <c r="AU26" s="82"/>
      <c r="AV26" s="82"/>
      <c r="AW26" s="82"/>
      <c r="AX26" s="82"/>
      <c r="AY26" s="82" t="s">
        <v>3803</v>
      </c>
      <c r="AZ26" s="82"/>
      <c r="BA26" s="82" t="s">
        <v>3803</v>
      </c>
      <c r="BB26" s="82"/>
      <c r="BC26" s="82" t="e">
        <f t="shared" si="2"/>
        <v>#REF!</v>
      </c>
      <c r="BD26" s="82"/>
      <c r="BE26" s="82"/>
      <c r="BF26" s="82"/>
      <c r="BH26" s="82"/>
      <c r="BI26" s="82"/>
      <c r="BJ26" s="82"/>
      <c r="BK26" s="82" t="s">
        <v>3803</v>
      </c>
      <c r="BL26" s="82"/>
      <c r="BM26" s="82" t="s">
        <v>3803</v>
      </c>
      <c r="BN26" s="82"/>
      <c r="BO26" s="82"/>
      <c r="BP26" s="82"/>
      <c r="BQ26" s="82"/>
      <c r="BR26" s="82"/>
      <c r="BS26" s="82" t="s">
        <v>3803</v>
      </c>
      <c r="BT26" s="82"/>
      <c r="BU26" s="82" t="s">
        <v>3803</v>
      </c>
      <c r="BV26" s="82"/>
      <c r="BW26" s="82"/>
      <c r="BX26" s="82"/>
    </row>
    <row r="27" spans="1:76">
      <c r="A27" s="82" t="s">
        <v>3803</v>
      </c>
      <c r="B27" s="82"/>
      <c r="C27" s="82"/>
      <c r="D27" s="82"/>
      <c r="E27" s="82"/>
      <c r="F27" s="82"/>
      <c r="G27" s="82" t="s">
        <v>3803</v>
      </c>
      <c r="H27" s="82"/>
      <c r="I27" s="82"/>
      <c r="J27" s="82"/>
      <c r="K27" s="82"/>
      <c r="L27" s="82"/>
      <c r="M27" s="82"/>
      <c r="N27" s="82"/>
      <c r="O27" s="82" t="s">
        <v>3803</v>
      </c>
      <c r="P27" s="82"/>
      <c r="Q27" s="82"/>
      <c r="R27" s="82"/>
      <c r="S27" s="82" t="s">
        <v>3803</v>
      </c>
      <c r="T27" s="82"/>
      <c r="U27" s="82" t="s">
        <v>3803</v>
      </c>
      <c r="V27" s="82"/>
      <c r="W27" s="82"/>
      <c r="X27" s="82"/>
      <c r="Y27" s="82" t="s">
        <v>3803</v>
      </c>
      <c r="Z27" s="82"/>
      <c r="AA27" s="82"/>
      <c r="AB27" s="82"/>
      <c r="AC27" s="82"/>
      <c r="AD27" s="82"/>
      <c r="AE27" s="82"/>
      <c r="AF27" s="82"/>
      <c r="AJ27" s="82"/>
      <c r="AK27" s="82"/>
      <c r="AL27" s="82"/>
      <c r="AM27" s="82"/>
      <c r="AN27" s="82"/>
      <c r="AO27" s="82"/>
      <c r="AP27" s="82"/>
      <c r="AQ27" s="82"/>
      <c r="AR27" s="82"/>
      <c r="AS27" s="82"/>
      <c r="AT27" s="82"/>
      <c r="AU27" s="82"/>
      <c r="AV27" s="82"/>
      <c r="AW27" s="82"/>
      <c r="AX27" s="82"/>
      <c r="AY27" s="82" t="s">
        <v>3803</v>
      </c>
      <c r="AZ27" s="82"/>
      <c r="BA27" s="82" t="s">
        <v>3803</v>
      </c>
      <c r="BB27" s="82"/>
      <c r="BC27" s="82" t="e">
        <f t="shared" si="2"/>
        <v>#REF!</v>
      </c>
      <c r="BD27" s="82"/>
      <c r="BE27" s="82"/>
      <c r="BF27" s="82"/>
      <c r="BH27" s="82"/>
      <c r="BI27" s="82"/>
      <c r="BJ27" s="82"/>
      <c r="BK27" s="82" t="s">
        <v>3803</v>
      </c>
      <c r="BL27" s="82"/>
      <c r="BM27" s="82" t="s">
        <v>3803</v>
      </c>
      <c r="BN27" s="82"/>
      <c r="BO27" s="82"/>
      <c r="BP27" s="82"/>
      <c r="BQ27" s="82"/>
      <c r="BR27" s="82"/>
      <c r="BS27" s="82" t="s">
        <v>3803</v>
      </c>
      <c r="BT27" s="82"/>
      <c r="BU27" s="82" t="s">
        <v>3803</v>
      </c>
      <c r="BV27" s="82"/>
      <c r="BW27" s="82"/>
      <c r="BX27" s="82"/>
    </row>
    <row r="28" spans="1:76">
      <c r="A28" s="82" t="s">
        <v>3803</v>
      </c>
      <c r="B28" s="82"/>
      <c r="C28" s="82"/>
      <c r="D28" s="82"/>
      <c r="E28" s="82"/>
      <c r="F28" s="82"/>
      <c r="G28" s="82" t="s">
        <v>3803</v>
      </c>
      <c r="H28" s="82"/>
      <c r="I28" s="82"/>
      <c r="J28" s="82"/>
      <c r="K28" s="82"/>
      <c r="L28" s="82"/>
      <c r="M28" s="82"/>
      <c r="N28" s="82"/>
      <c r="O28" s="82" t="s">
        <v>3803</v>
      </c>
      <c r="P28" s="82"/>
      <c r="Q28" s="82"/>
      <c r="R28" s="82"/>
      <c r="S28" s="82" t="s">
        <v>3803</v>
      </c>
      <c r="T28" s="82"/>
      <c r="U28" s="82"/>
      <c r="V28" s="82"/>
      <c r="W28" s="82"/>
      <c r="X28" s="82"/>
      <c r="AD28" s="82"/>
      <c r="AE28" s="82"/>
      <c r="AF28" s="82"/>
      <c r="AJ28" s="82"/>
      <c r="AK28" s="82"/>
      <c r="AL28" s="82"/>
      <c r="AM28" s="82"/>
      <c r="AN28" s="82"/>
      <c r="AO28" s="82"/>
      <c r="AP28" s="82"/>
      <c r="AQ28" s="82"/>
      <c r="AR28" s="82"/>
      <c r="AS28" s="82"/>
      <c r="AT28" s="82"/>
      <c r="AU28" s="82"/>
      <c r="AV28" s="82"/>
      <c r="AW28" s="82"/>
      <c r="AX28" s="82"/>
      <c r="AY28" s="82" t="s">
        <v>3803</v>
      </c>
      <c r="AZ28" s="82"/>
      <c r="BA28" s="82" t="s">
        <v>3803</v>
      </c>
      <c r="BB28" s="82"/>
      <c r="BC28" s="82" t="e">
        <f t="shared" si="2"/>
        <v>#REF!</v>
      </c>
      <c r="BD28" s="82"/>
      <c r="BE28" s="82"/>
      <c r="BF28" s="82"/>
      <c r="BH28" s="82"/>
      <c r="BI28" s="82"/>
      <c r="BJ28" s="82"/>
      <c r="BK28" s="82" t="s">
        <v>3803</v>
      </c>
      <c r="BL28" s="82"/>
      <c r="BM28" s="82" t="s">
        <v>3803</v>
      </c>
      <c r="BN28" s="82"/>
      <c r="BO28" s="82"/>
      <c r="BP28" s="82"/>
      <c r="BQ28" s="82"/>
      <c r="BR28" s="82"/>
      <c r="BS28" s="82" t="s">
        <v>3803</v>
      </c>
      <c r="BT28" s="82"/>
      <c r="BU28" s="82" t="s">
        <v>3803</v>
      </c>
      <c r="BV28" s="82"/>
      <c r="BW28" s="82"/>
      <c r="BX28" s="82"/>
    </row>
    <row r="29" spans="1:76">
      <c r="A29" s="82" t="s">
        <v>3803</v>
      </c>
      <c r="B29" s="82"/>
      <c r="C29" s="82"/>
      <c r="D29" s="82"/>
      <c r="E29" s="82"/>
      <c r="F29" s="82"/>
      <c r="G29" s="82" t="s">
        <v>3803</v>
      </c>
      <c r="H29" s="82"/>
      <c r="I29" s="82"/>
      <c r="J29" s="82"/>
      <c r="K29" s="82"/>
      <c r="L29" s="82"/>
      <c r="M29" s="82"/>
      <c r="N29" s="82"/>
      <c r="O29" s="82" t="s">
        <v>3803</v>
      </c>
      <c r="P29" s="82"/>
      <c r="Q29" s="82"/>
      <c r="R29" s="82"/>
      <c r="S29" s="82" t="s">
        <v>3803</v>
      </c>
      <c r="T29" s="82"/>
      <c r="U29" s="82"/>
      <c r="V29" s="82"/>
      <c r="W29" s="82"/>
      <c r="X29" s="82"/>
      <c r="AD29" s="82"/>
      <c r="AE29" s="82"/>
      <c r="AF29" s="82"/>
      <c r="AJ29" s="82"/>
      <c r="AK29" s="82"/>
      <c r="AL29" s="82"/>
      <c r="AM29" s="82"/>
      <c r="AN29" s="82"/>
      <c r="AO29" s="82"/>
      <c r="AP29" s="82"/>
      <c r="AQ29" s="82"/>
      <c r="AR29" s="82"/>
      <c r="AS29" s="82"/>
      <c r="AT29" s="82"/>
      <c r="AU29" s="82"/>
      <c r="AV29" s="82"/>
      <c r="AW29" s="82"/>
      <c r="AX29" s="82"/>
      <c r="AY29" s="82" t="s">
        <v>3803</v>
      </c>
      <c r="AZ29" s="82"/>
      <c r="BA29" s="82" t="s">
        <v>3803</v>
      </c>
      <c r="BB29" s="82"/>
      <c r="BC29" s="82" t="e">
        <f t="shared" si="2"/>
        <v>#REF!</v>
      </c>
      <c r="BD29" s="82"/>
      <c r="BE29" s="82"/>
      <c r="BF29" s="82"/>
      <c r="BH29" s="82"/>
      <c r="BI29" s="82"/>
      <c r="BJ29" s="82"/>
      <c r="BK29" s="82" t="s">
        <v>3803</v>
      </c>
      <c r="BL29" s="82"/>
      <c r="BM29" s="82" t="s">
        <v>3803</v>
      </c>
      <c r="BN29" s="82"/>
      <c r="BO29" s="82"/>
      <c r="BP29" s="82"/>
      <c r="BQ29" s="82"/>
      <c r="BR29" s="82"/>
      <c r="BS29" s="82" t="s">
        <v>3803</v>
      </c>
      <c r="BT29" s="82"/>
      <c r="BU29" s="82" t="s">
        <v>3803</v>
      </c>
      <c r="BV29" s="82"/>
      <c r="BW29" s="82"/>
      <c r="BX29" s="82"/>
    </row>
    <row r="30" spans="1:76">
      <c r="A30" s="82" t="s">
        <v>3803</v>
      </c>
      <c r="B30" s="82"/>
      <c r="C30" s="82"/>
      <c r="D30" s="82"/>
      <c r="E30" s="82"/>
      <c r="F30" s="82"/>
      <c r="G30" s="82" t="s">
        <v>3803</v>
      </c>
      <c r="H30" s="82"/>
      <c r="I30" s="82"/>
      <c r="J30" s="82"/>
      <c r="K30" s="82"/>
      <c r="L30" s="82"/>
      <c r="M30" s="82"/>
      <c r="N30" s="82"/>
      <c r="O30" s="82" t="s">
        <v>3803</v>
      </c>
      <c r="P30" s="82"/>
      <c r="Q30" s="82"/>
      <c r="R30" s="82"/>
      <c r="S30" s="82" t="s">
        <v>3803</v>
      </c>
      <c r="T30" s="82"/>
      <c r="U30" s="82"/>
      <c r="V30" s="82"/>
      <c r="W30" s="82"/>
      <c r="X30" s="82"/>
      <c r="AD30" s="82"/>
      <c r="AE30" s="82"/>
      <c r="AF30" s="82"/>
      <c r="AJ30" s="82"/>
      <c r="AK30" s="82"/>
      <c r="AL30" s="82"/>
      <c r="AM30" s="82"/>
      <c r="AN30" s="82"/>
      <c r="AO30" s="82"/>
      <c r="AP30" s="82"/>
      <c r="AQ30" s="82"/>
      <c r="AR30" s="82"/>
      <c r="AS30" s="82"/>
      <c r="AT30" s="82"/>
      <c r="AU30" s="82"/>
      <c r="AV30" s="82"/>
      <c r="AW30" s="82"/>
      <c r="AX30" s="82"/>
      <c r="AY30" s="82" t="s">
        <v>3803</v>
      </c>
      <c r="AZ30" s="82"/>
      <c r="BA30" s="82" t="s">
        <v>3803</v>
      </c>
      <c r="BB30" s="82"/>
      <c r="BC30" s="82" t="e">
        <f t="shared" si="2"/>
        <v>#REF!</v>
      </c>
      <c r="BD30" s="82"/>
      <c r="BE30" s="82"/>
      <c r="BF30" s="82"/>
      <c r="BG30" s="82"/>
      <c r="BH30" s="82"/>
      <c r="BI30" s="82"/>
      <c r="BJ30" s="82"/>
      <c r="BK30" s="82" t="s">
        <v>3803</v>
      </c>
      <c r="BL30" s="82"/>
      <c r="BM30" s="82" t="s">
        <v>3803</v>
      </c>
      <c r="BN30" s="82"/>
      <c r="BO30" s="82"/>
      <c r="BP30" s="82"/>
      <c r="BQ30" s="82"/>
      <c r="BR30" s="82"/>
      <c r="BS30" s="82" t="s">
        <v>3803</v>
      </c>
      <c r="BT30" s="82"/>
      <c r="BU30" s="82" t="s">
        <v>3803</v>
      </c>
      <c r="BV30" s="82"/>
      <c r="BW30" s="82"/>
      <c r="BX30" s="82"/>
    </row>
    <row r="31" spans="1:76">
      <c r="A31" s="82" t="s">
        <v>3803</v>
      </c>
      <c r="B31" s="82"/>
      <c r="C31" s="82"/>
      <c r="D31" s="82"/>
      <c r="E31" s="82"/>
      <c r="F31" s="82"/>
      <c r="G31" s="82" t="s">
        <v>3803</v>
      </c>
      <c r="H31" s="82"/>
      <c r="I31" s="82"/>
      <c r="J31" s="82"/>
      <c r="K31" s="82"/>
      <c r="L31" s="82"/>
      <c r="M31" s="82"/>
      <c r="N31" s="82"/>
      <c r="O31" s="82" t="s">
        <v>3803</v>
      </c>
      <c r="P31" s="82"/>
      <c r="Q31" s="82"/>
      <c r="R31" s="82"/>
      <c r="S31" s="82" t="s">
        <v>3803</v>
      </c>
      <c r="T31" s="82"/>
      <c r="U31" s="82"/>
      <c r="V31" s="82"/>
      <c r="W31" s="82"/>
      <c r="X31" s="82"/>
      <c r="AD31" s="82"/>
      <c r="AE31" s="82"/>
      <c r="AF31" s="82"/>
      <c r="AG31" s="82"/>
      <c r="AH31" s="82"/>
      <c r="AI31" s="82"/>
      <c r="AJ31" s="82"/>
      <c r="AK31" s="82"/>
      <c r="AL31" s="82"/>
      <c r="AM31" s="82"/>
      <c r="AN31" s="82"/>
      <c r="AO31" s="82"/>
      <c r="AP31" s="82"/>
      <c r="AQ31" s="82"/>
      <c r="AR31" s="82"/>
      <c r="AS31" s="82"/>
      <c r="AT31" s="82"/>
      <c r="AU31" s="82"/>
      <c r="AV31" s="82"/>
      <c r="AW31" s="82"/>
      <c r="AX31" s="82"/>
      <c r="AY31" s="82" t="s">
        <v>3803</v>
      </c>
      <c r="AZ31" s="82"/>
      <c r="BA31" s="82" t="s">
        <v>3803</v>
      </c>
      <c r="BB31" s="82"/>
      <c r="BC31" s="82" t="e">
        <f t="shared" si="2"/>
        <v>#REF!</v>
      </c>
      <c r="BD31" s="82"/>
      <c r="BE31" s="82"/>
      <c r="BF31" s="82"/>
      <c r="BG31" s="82"/>
      <c r="BH31" s="82"/>
      <c r="BI31" s="82"/>
      <c r="BJ31" s="82"/>
      <c r="BK31" s="82" t="s">
        <v>3803</v>
      </c>
      <c r="BL31" s="82"/>
      <c r="BM31" s="82" t="s">
        <v>3803</v>
      </c>
      <c r="BN31" s="82"/>
      <c r="BO31" s="82"/>
      <c r="BP31" s="82"/>
      <c r="BQ31" s="82"/>
      <c r="BR31" s="82"/>
      <c r="BS31" s="82" t="s">
        <v>3803</v>
      </c>
      <c r="BT31" s="82"/>
      <c r="BU31" s="82" t="s">
        <v>3803</v>
      </c>
      <c r="BV31" s="82"/>
      <c r="BW31" s="82"/>
      <c r="BX31" s="82"/>
    </row>
    <row r="32" spans="1:76">
      <c r="A32" s="82" t="s">
        <v>3803</v>
      </c>
      <c r="B32" s="82"/>
      <c r="C32" s="82"/>
      <c r="D32" s="82"/>
      <c r="E32" s="82"/>
      <c r="F32" s="82"/>
      <c r="G32" s="82"/>
      <c r="H32" s="82"/>
      <c r="I32" s="82"/>
      <c r="J32" s="82"/>
      <c r="K32" s="82"/>
      <c r="L32" s="82"/>
      <c r="M32" s="82"/>
      <c r="N32" s="82"/>
      <c r="P32" s="82"/>
      <c r="Q32" s="82"/>
      <c r="R32" s="82"/>
      <c r="S32" s="82" t="s">
        <v>3803</v>
      </c>
      <c r="T32" s="82"/>
      <c r="U32" s="82"/>
      <c r="V32" s="82"/>
      <c r="W32" s="82"/>
      <c r="X32" s="82"/>
      <c r="AD32" s="82"/>
      <c r="AE32" s="82"/>
      <c r="AF32" s="82"/>
      <c r="AG32" s="82"/>
      <c r="AH32" s="82"/>
      <c r="AI32" s="82"/>
      <c r="AJ32" s="82"/>
      <c r="AK32" s="82"/>
      <c r="AL32" s="82"/>
      <c r="AM32" s="82"/>
      <c r="AN32" s="82"/>
      <c r="AO32" s="82"/>
      <c r="AP32" s="82"/>
      <c r="AQ32" s="82"/>
      <c r="AR32" s="82"/>
      <c r="AS32" s="82"/>
      <c r="AT32" s="82"/>
      <c r="AU32" s="82"/>
      <c r="AV32" s="82"/>
      <c r="AW32" s="82"/>
      <c r="AX32" s="82"/>
      <c r="AY32" s="82" t="s">
        <v>3803</v>
      </c>
      <c r="AZ32" s="82"/>
      <c r="BA32" s="82" t="s">
        <v>3803</v>
      </c>
      <c r="BB32" s="82"/>
      <c r="BC32" s="82" t="e">
        <f t="shared" si="2"/>
        <v>#REF!</v>
      </c>
      <c r="BD32" s="82"/>
      <c r="BE32" s="82"/>
      <c r="BF32" s="82"/>
      <c r="BG32" s="82"/>
      <c r="BH32" s="82"/>
      <c r="BI32" s="82"/>
      <c r="BJ32" s="82"/>
      <c r="BK32" s="82" t="s">
        <v>3803</v>
      </c>
      <c r="BL32" s="82"/>
      <c r="BM32" s="82" t="s">
        <v>3803</v>
      </c>
      <c r="BN32" s="82"/>
      <c r="BO32" s="82"/>
      <c r="BP32" s="82"/>
      <c r="BQ32" s="82"/>
      <c r="BR32" s="82"/>
      <c r="BS32" s="82" t="s">
        <v>3803</v>
      </c>
      <c r="BT32" s="82"/>
      <c r="BU32" s="82" t="s">
        <v>3803</v>
      </c>
      <c r="BV32" s="82"/>
      <c r="BW32" s="82"/>
      <c r="BX32" s="82"/>
    </row>
    <row r="33" spans="1:76">
      <c r="A33" s="82" t="s">
        <v>3803</v>
      </c>
      <c r="B33" s="82"/>
      <c r="C33" s="82"/>
      <c r="D33" s="82"/>
      <c r="E33" s="82"/>
      <c r="F33" s="82"/>
      <c r="G33" s="82"/>
      <c r="H33" s="82"/>
      <c r="I33" s="82"/>
      <c r="J33" s="82"/>
      <c r="K33" s="82"/>
      <c r="L33" s="82"/>
      <c r="M33" s="82"/>
      <c r="N33" s="82"/>
      <c r="P33" s="82"/>
      <c r="Q33" s="82"/>
      <c r="R33" s="82"/>
      <c r="S33" s="82" t="s">
        <v>3803</v>
      </c>
      <c r="T33" s="82"/>
      <c r="U33" s="82"/>
      <c r="V33" s="82"/>
      <c r="W33" s="82"/>
      <c r="X33" s="82"/>
      <c r="AD33" s="82"/>
      <c r="AE33" s="82"/>
      <c r="AF33" s="82"/>
      <c r="AG33" s="82"/>
      <c r="AH33" s="82"/>
      <c r="AI33" s="82"/>
      <c r="AJ33" s="82"/>
      <c r="AK33" s="82"/>
      <c r="AL33" s="82"/>
      <c r="AM33" s="82"/>
      <c r="AN33" s="82"/>
      <c r="AO33" s="82"/>
      <c r="AP33" s="82"/>
      <c r="AQ33" s="82"/>
      <c r="AR33" s="82"/>
      <c r="AS33" s="82"/>
      <c r="AT33" s="82"/>
      <c r="AU33" s="82"/>
      <c r="AV33" s="82"/>
      <c r="AW33" s="82"/>
      <c r="AX33" s="82"/>
      <c r="AY33" s="82" t="s">
        <v>3803</v>
      </c>
      <c r="AZ33" s="82"/>
      <c r="BA33" s="82" t="s">
        <v>3803</v>
      </c>
      <c r="BB33" s="82"/>
      <c r="BC33" s="82" t="e">
        <f t="shared" si="2"/>
        <v>#REF!</v>
      </c>
      <c r="BD33" s="82"/>
      <c r="BE33" s="82"/>
      <c r="BF33" s="82"/>
      <c r="BG33" s="82"/>
      <c r="BH33" s="82"/>
      <c r="BI33" s="82"/>
      <c r="BJ33" s="82"/>
      <c r="BK33" s="82" t="s">
        <v>3803</v>
      </c>
      <c r="BL33" s="82"/>
      <c r="BM33" s="82" t="s">
        <v>3803</v>
      </c>
      <c r="BN33" s="82"/>
      <c r="BO33" s="82"/>
      <c r="BP33" s="82"/>
      <c r="BQ33" s="82"/>
      <c r="BR33" s="82"/>
      <c r="BS33" s="82" t="s">
        <v>3803</v>
      </c>
      <c r="BT33" s="82"/>
      <c r="BU33" s="82" t="s">
        <v>3803</v>
      </c>
      <c r="BV33" s="82"/>
      <c r="BW33" s="82"/>
      <c r="BX33" s="82"/>
    </row>
    <row r="34" spans="1:76">
      <c r="A34" s="82" t="s">
        <v>3803</v>
      </c>
      <c r="B34" s="82"/>
      <c r="C34" s="82"/>
      <c r="D34" s="82"/>
      <c r="E34" s="82"/>
      <c r="F34" s="82"/>
      <c r="G34" s="82"/>
      <c r="H34" s="82"/>
      <c r="I34" s="82"/>
      <c r="J34" s="82"/>
      <c r="K34" s="82"/>
      <c r="L34" s="82"/>
      <c r="M34" s="82"/>
      <c r="N34" s="82"/>
      <c r="P34" s="82"/>
      <c r="Q34" s="82"/>
      <c r="R34" s="82"/>
      <c r="S34" s="82" t="s">
        <v>3803</v>
      </c>
      <c r="T34" s="82"/>
      <c r="U34" s="82"/>
      <c r="V34" s="82"/>
      <c r="W34" s="82"/>
      <c r="X34" s="82"/>
      <c r="AD34" s="82"/>
      <c r="AE34" s="82"/>
      <c r="AF34" s="82"/>
      <c r="AG34" s="82"/>
      <c r="AH34" s="82"/>
      <c r="AI34" s="82"/>
      <c r="AJ34" s="82"/>
      <c r="AK34" s="82"/>
      <c r="AL34" s="82"/>
      <c r="AM34" s="82"/>
      <c r="AN34" s="82"/>
      <c r="AO34" s="82"/>
      <c r="AP34" s="82"/>
      <c r="AQ34" s="82"/>
      <c r="AR34" s="82"/>
      <c r="AS34" s="82"/>
      <c r="AT34" s="82"/>
      <c r="AU34" s="82"/>
      <c r="AV34" s="82"/>
      <c r="AW34" s="82"/>
      <c r="AX34" s="82"/>
      <c r="AY34" s="82" t="s">
        <v>3803</v>
      </c>
      <c r="AZ34" s="82"/>
      <c r="BA34" s="82" t="s">
        <v>3803</v>
      </c>
      <c r="BB34" s="82"/>
      <c r="BC34" s="82" t="e">
        <f t="shared" si="2"/>
        <v>#REF!</v>
      </c>
      <c r="BD34" s="82"/>
      <c r="BE34" s="82"/>
      <c r="BF34" s="82"/>
      <c r="BG34" s="82"/>
      <c r="BH34" s="82"/>
      <c r="BI34" s="82"/>
      <c r="BJ34" s="82"/>
      <c r="BK34" s="82" t="s">
        <v>3803</v>
      </c>
      <c r="BL34" s="82"/>
      <c r="BM34" s="82" t="s">
        <v>3803</v>
      </c>
      <c r="BN34" s="82"/>
      <c r="BO34" s="82"/>
      <c r="BP34" s="82"/>
      <c r="BQ34" s="82"/>
      <c r="BR34" s="82"/>
      <c r="BS34" s="82" t="s">
        <v>3803</v>
      </c>
      <c r="BT34" s="82"/>
      <c r="BU34" s="82" t="s">
        <v>3803</v>
      </c>
      <c r="BV34" s="82"/>
      <c r="BW34" s="82"/>
      <c r="BX34" s="82"/>
    </row>
    <row r="35" spans="1:76">
      <c r="A35" s="82" t="s">
        <v>3803</v>
      </c>
      <c r="B35" s="82"/>
      <c r="C35" s="82"/>
      <c r="D35" s="82"/>
      <c r="E35" s="82"/>
      <c r="F35" s="82"/>
      <c r="G35" s="82"/>
      <c r="H35" s="82"/>
      <c r="I35" s="82"/>
      <c r="J35" s="82"/>
      <c r="K35" s="82"/>
      <c r="L35" s="82"/>
      <c r="M35" s="82"/>
      <c r="N35" s="82"/>
      <c r="P35" s="82"/>
      <c r="Q35" s="82"/>
      <c r="R35" s="82"/>
      <c r="S35" s="82" t="s">
        <v>3803</v>
      </c>
      <c r="T35" s="82"/>
      <c r="U35" s="82"/>
      <c r="V35" s="82"/>
      <c r="W35" s="82"/>
      <c r="X35" s="82"/>
      <c r="AD35" s="82"/>
      <c r="AE35" s="82"/>
      <c r="AF35" s="82"/>
      <c r="AG35" s="82"/>
      <c r="AH35" s="82"/>
      <c r="AI35" s="82"/>
      <c r="AJ35" s="82"/>
      <c r="AK35" s="82"/>
      <c r="AL35" s="82"/>
      <c r="AM35" s="82"/>
      <c r="AN35" s="82"/>
      <c r="AO35" s="82"/>
      <c r="AP35" s="82"/>
      <c r="AQ35" s="82"/>
      <c r="AR35" s="82"/>
      <c r="AS35" s="82"/>
      <c r="AT35" s="82"/>
      <c r="AU35" s="82"/>
      <c r="AV35" s="82"/>
      <c r="AW35" s="82"/>
      <c r="AX35" s="82"/>
      <c r="AY35" s="82" t="s">
        <v>3803</v>
      </c>
      <c r="AZ35" s="82"/>
      <c r="BA35" s="82" t="s">
        <v>3803</v>
      </c>
      <c r="BB35" s="82"/>
      <c r="BC35" s="82" t="e">
        <f t="shared" si="2"/>
        <v>#REF!</v>
      </c>
      <c r="BD35" s="82"/>
      <c r="BE35" s="82"/>
      <c r="BF35" s="82"/>
      <c r="BG35" s="82"/>
      <c r="BH35" s="82"/>
      <c r="BI35" s="82"/>
      <c r="BJ35" s="82"/>
      <c r="BK35" s="82" t="s">
        <v>3803</v>
      </c>
      <c r="BL35" s="82"/>
      <c r="BM35" s="82" t="s">
        <v>3803</v>
      </c>
      <c r="BN35" s="82"/>
      <c r="BO35" s="82"/>
      <c r="BP35" s="82"/>
      <c r="BQ35" s="82"/>
      <c r="BR35" s="82"/>
      <c r="BS35" s="82" t="s">
        <v>3803</v>
      </c>
      <c r="BT35" s="82"/>
      <c r="BU35" s="82" t="e">
        <f>CONCATENATE('[1]Term Reference Guide (in-progre'!B3," [",'[1]Term Reference Guide (in-progre'!C3,"]")</f>
        <v>#REF!</v>
      </c>
      <c r="BV35" s="82"/>
      <c r="BW35" s="82"/>
      <c r="BX35" s="82"/>
    </row>
    <row r="36" spans="1:76">
      <c r="A36" s="82" t="s">
        <v>3803</v>
      </c>
      <c r="B36" s="82"/>
      <c r="C36" s="82"/>
      <c r="D36" s="82"/>
      <c r="E36" s="82"/>
      <c r="F36" s="82"/>
      <c r="G36" s="82"/>
      <c r="H36" s="82"/>
      <c r="I36" s="82"/>
      <c r="J36" s="82"/>
      <c r="K36" s="82"/>
      <c r="L36" s="82"/>
      <c r="M36" s="82"/>
      <c r="N36" s="82"/>
      <c r="P36" s="82"/>
      <c r="Q36" s="82"/>
      <c r="R36" s="82"/>
      <c r="S36" s="82" t="s">
        <v>3803</v>
      </c>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t="s">
        <v>3803</v>
      </c>
      <c r="AZ36" s="82"/>
      <c r="BA36" s="82" t="s">
        <v>3803</v>
      </c>
      <c r="BB36" s="82"/>
      <c r="BC36" s="82" t="e">
        <f t="shared" si="2"/>
        <v>#REF!</v>
      </c>
      <c r="BD36" s="82"/>
      <c r="BE36" s="82"/>
      <c r="BF36" s="82"/>
      <c r="BG36" s="82"/>
      <c r="BH36" s="82"/>
      <c r="BI36" s="82"/>
      <c r="BJ36" s="82"/>
      <c r="BK36" s="86" t="s">
        <v>2846</v>
      </c>
      <c r="BL36" s="82"/>
      <c r="BM36" s="82" t="s">
        <v>3803</v>
      </c>
      <c r="BN36" s="82"/>
      <c r="BO36" s="82"/>
      <c r="BP36" s="82"/>
      <c r="BQ36" s="82"/>
      <c r="BR36" s="82"/>
      <c r="BS36" s="82" t="s">
        <v>3803</v>
      </c>
      <c r="BT36" s="82"/>
      <c r="BU36" s="82" t="e">
        <f>CONCATENATE('[1]Term Reference Guide (in-progre'!B6," [",'[1]Term Reference Guide (in-progre'!C6,"]")</f>
        <v>#REF!</v>
      </c>
      <c r="BV36" s="82"/>
      <c r="BW36" s="82"/>
      <c r="BX36" s="82"/>
    </row>
    <row r="37" spans="1:76">
      <c r="A37" s="82" t="s">
        <v>3803</v>
      </c>
      <c r="B37" s="82"/>
      <c r="C37" s="82"/>
      <c r="D37" s="82"/>
      <c r="E37" s="82"/>
      <c r="F37" s="82"/>
      <c r="G37" s="82"/>
      <c r="H37" s="82"/>
      <c r="I37" s="82"/>
      <c r="J37" s="82"/>
      <c r="K37" s="82"/>
      <c r="L37" s="82"/>
      <c r="M37" s="82"/>
      <c r="N37" s="82"/>
      <c r="P37" s="82"/>
      <c r="Q37" s="82"/>
      <c r="R37" s="82"/>
      <c r="S37" s="82" t="s">
        <v>3803</v>
      </c>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t="s">
        <v>3803</v>
      </c>
      <c r="AZ37" s="82"/>
      <c r="BA37" s="82" t="s">
        <v>3803</v>
      </c>
      <c r="BB37" s="82"/>
      <c r="BC37" s="82" t="e">
        <f t="shared" si="2"/>
        <v>#REF!</v>
      </c>
      <c r="BD37" s="82"/>
      <c r="BE37" s="82"/>
      <c r="BF37" s="82"/>
      <c r="BG37" s="82"/>
      <c r="BH37" s="82"/>
      <c r="BI37" s="82"/>
      <c r="BJ37" s="82"/>
      <c r="BK37" s="82" t="s">
        <v>3803</v>
      </c>
      <c r="BL37" s="82"/>
      <c r="BM37" s="82" t="s">
        <v>3803</v>
      </c>
      <c r="BN37" s="82"/>
      <c r="BO37" s="82"/>
      <c r="BP37" s="82"/>
      <c r="BQ37" s="82"/>
      <c r="BR37" s="82"/>
      <c r="BS37" s="82" t="s">
        <v>3803</v>
      </c>
      <c r="BT37" s="82"/>
      <c r="BU37" s="82" t="s">
        <v>3803</v>
      </c>
      <c r="BV37" s="82"/>
      <c r="BW37" s="82"/>
      <c r="BX37" s="82"/>
    </row>
    <row r="38" spans="1:76">
      <c r="A38" s="82" t="s">
        <v>3803</v>
      </c>
      <c r="B38" s="82"/>
      <c r="C38" s="82"/>
      <c r="D38" s="82"/>
      <c r="E38" s="82"/>
      <c r="F38" s="82"/>
      <c r="G38" s="82"/>
      <c r="H38" s="82"/>
      <c r="I38" s="82"/>
      <c r="J38" s="82"/>
      <c r="K38" s="82"/>
      <c r="L38" s="82"/>
      <c r="M38" s="82"/>
      <c r="N38" s="82"/>
      <c r="P38" s="82"/>
      <c r="Q38" s="82"/>
      <c r="R38" s="82"/>
      <c r="S38" s="82" t="s">
        <v>3803</v>
      </c>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t="s">
        <v>3803</v>
      </c>
      <c r="AZ38" s="82"/>
      <c r="BA38" s="82" t="s">
        <v>3803</v>
      </c>
      <c r="BB38" s="82"/>
      <c r="BC38" s="82" t="e">
        <f t="shared" si="2"/>
        <v>#REF!</v>
      </c>
      <c r="BD38" s="82"/>
      <c r="BE38" s="82"/>
      <c r="BF38" s="82"/>
      <c r="BG38" s="82"/>
      <c r="BH38" s="82"/>
      <c r="BI38" s="82"/>
      <c r="BJ38" s="82"/>
      <c r="BK38" s="82" t="s">
        <v>3803</v>
      </c>
      <c r="BL38" s="82"/>
      <c r="BM38" s="82" t="s">
        <v>3803</v>
      </c>
      <c r="BN38" s="82"/>
      <c r="BO38" s="82"/>
      <c r="BP38" s="82"/>
      <c r="BQ38" s="82"/>
      <c r="BR38" s="82"/>
      <c r="BS38" s="82" t="s">
        <v>3803</v>
      </c>
      <c r="BT38" s="82"/>
      <c r="BU38" s="82" t="s">
        <v>3803</v>
      </c>
      <c r="BV38" s="82"/>
      <c r="BW38" s="82"/>
      <c r="BX38" s="82"/>
    </row>
    <row r="39" spans="1:76">
      <c r="A39" s="82" t="s">
        <v>3803</v>
      </c>
      <c r="B39" s="82"/>
      <c r="C39" s="82"/>
      <c r="D39" s="82"/>
      <c r="E39" s="82"/>
      <c r="F39" s="82"/>
      <c r="G39" s="82"/>
      <c r="H39" s="82"/>
      <c r="I39" s="82"/>
      <c r="J39" s="82"/>
      <c r="K39" s="82"/>
      <c r="L39" s="82"/>
      <c r="M39" s="82"/>
      <c r="N39" s="82"/>
      <c r="O39" s="82"/>
      <c r="P39" s="82"/>
      <c r="Q39" s="82"/>
      <c r="R39" s="82"/>
      <c r="S39" s="82" t="s">
        <v>3803</v>
      </c>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t="s">
        <v>3803</v>
      </c>
      <c r="AZ39" s="82"/>
      <c r="BA39" s="82" t="s">
        <v>3803</v>
      </c>
      <c r="BB39" s="82"/>
      <c r="BC39" s="82" t="e">
        <f t="shared" si="2"/>
        <v>#REF!</v>
      </c>
      <c r="BD39" s="82"/>
      <c r="BE39" s="82"/>
      <c r="BF39" s="82"/>
      <c r="BG39" s="82"/>
      <c r="BH39" s="82"/>
      <c r="BI39" s="82"/>
      <c r="BJ39" s="82"/>
      <c r="BK39" s="82" t="s">
        <v>3803</v>
      </c>
      <c r="BL39" s="82"/>
      <c r="BM39" s="82" t="s">
        <v>3803</v>
      </c>
      <c r="BN39" s="82"/>
      <c r="BO39" s="82"/>
      <c r="BP39" s="82"/>
      <c r="BQ39" s="82"/>
      <c r="BR39" s="82"/>
      <c r="BS39" s="82" t="s">
        <v>3803</v>
      </c>
      <c r="BT39" s="82"/>
      <c r="BU39" s="82" t="e">
        <f>CONCATENATE('[1]Term Reference Guide (in-progre'!B7," [",'[1]Term Reference Guide (in-progre'!C7,"]")</f>
        <v>#REF!</v>
      </c>
      <c r="BV39" s="82"/>
      <c r="BW39" s="82"/>
      <c r="BX39" s="82"/>
    </row>
    <row r="40" spans="1:76">
      <c r="A40" s="82" t="s">
        <v>3803</v>
      </c>
      <c r="B40" s="82"/>
      <c r="C40" s="82"/>
      <c r="D40" s="82"/>
      <c r="E40" s="82"/>
      <c r="F40" s="82"/>
      <c r="G40" s="82"/>
      <c r="H40" s="82"/>
      <c r="I40" s="82"/>
      <c r="J40" s="82"/>
      <c r="K40" s="82"/>
      <c r="L40" s="82"/>
      <c r="M40" s="82"/>
      <c r="N40" s="82"/>
      <c r="O40" s="82"/>
      <c r="P40" s="82"/>
      <c r="Q40" s="82"/>
      <c r="R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t="s">
        <v>3803</v>
      </c>
      <c r="AZ40" s="82"/>
      <c r="BA40" s="82" t="s">
        <v>3803</v>
      </c>
      <c r="BB40" s="82"/>
      <c r="BC40" s="82" t="e">
        <f t="shared" si="2"/>
        <v>#REF!</v>
      </c>
      <c r="BD40" s="82"/>
      <c r="BE40" s="82"/>
      <c r="BF40" s="82"/>
      <c r="BG40" s="82"/>
      <c r="BH40" s="82"/>
      <c r="BI40" s="82"/>
      <c r="BJ40" s="82"/>
      <c r="BK40" s="82" t="s">
        <v>3803</v>
      </c>
      <c r="BL40" s="82"/>
      <c r="BM40" s="82" t="s">
        <v>3803</v>
      </c>
      <c r="BN40" s="82"/>
      <c r="BO40" s="82"/>
      <c r="BP40" s="82"/>
      <c r="BQ40" s="82"/>
      <c r="BR40" s="82"/>
      <c r="BS40" s="82" t="s">
        <v>3803</v>
      </c>
      <c r="BT40" s="82"/>
      <c r="BU40" s="82"/>
      <c r="BV40" s="82"/>
      <c r="BW40" s="82"/>
      <c r="BX40" s="82"/>
    </row>
    <row r="41" spans="1:76">
      <c r="A41" s="82" t="s">
        <v>3803</v>
      </c>
      <c r="B41" s="82"/>
      <c r="C41" s="82"/>
      <c r="D41" s="82"/>
      <c r="E41" s="82"/>
      <c r="F41" s="82"/>
      <c r="G41" s="82"/>
      <c r="H41" s="82"/>
      <c r="I41" s="82"/>
      <c r="J41" s="82"/>
      <c r="K41" s="82"/>
      <c r="L41" s="82"/>
      <c r="M41" s="82"/>
      <c r="N41" s="82"/>
      <c r="O41" s="82"/>
      <c r="P41" s="82"/>
      <c r="Q41" s="82"/>
      <c r="R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t="s">
        <v>3803</v>
      </c>
      <c r="AZ41" s="82"/>
      <c r="BA41" s="82" t="s">
        <v>3803</v>
      </c>
      <c r="BB41" s="82"/>
      <c r="BC41" s="82" t="e">
        <f t="shared" si="2"/>
        <v>#REF!</v>
      </c>
      <c r="BD41" s="82"/>
      <c r="BE41" s="82"/>
      <c r="BF41" s="82"/>
      <c r="BG41" s="82"/>
      <c r="BH41" s="82"/>
      <c r="BI41" s="82"/>
      <c r="BJ41" s="82"/>
      <c r="BK41" s="82" t="s">
        <v>3803</v>
      </c>
      <c r="BL41" s="82"/>
      <c r="BM41" s="82" t="s">
        <v>3803</v>
      </c>
      <c r="BN41" s="82"/>
      <c r="BO41" s="82"/>
      <c r="BP41" s="82"/>
      <c r="BQ41" s="82"/>
      <c r="BR41" s="82"/>
      <c r="BS41" s="82" t="s">
        <v>3803</v>
      </c>
      <c r="BT41" s="82"/>
      <c r="BU41" s="82"/>
      <c r="BV41" s="82"/>
      <c r="BW41" s="82"/>
      <c r="BX41" s="82"/>
    </row>
    <row r="42" spans="1:76">
      <c r="A42" s="82" t="s">
        <v>3803</v>
      </c>
      <c r="B42" s="82"/>
      <c r="C42" s="82"/>
      <c r="D42" s="82"/>
      <c r="E42" s="82"/>
      <c r="F42" s="82"/>
      <c r="G42" s="82"/>
      <c r="H42" s="82"/>
      <c r="I42" s="82"/>
      <c r="J42" s="82"/>
      <c r="K42" s="82"/>
      <c r="L42" s="82"/>
      <c r="M42" s="82"/>
      <c r="N42" s="82"/>
      <c r="O42" s="82"/>
      <c r="P42" s="82"/>
      <c r="Q42" s="82"/>
      <c r="R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t="s">
        <v>3803</v>
      </c>
      <c r="AZ42" s="82"/>
      <c r="BA42" s="82" t="s">
        <v>3803</v>
      </c>
      <c r="BB42" s="82"/>
      <c r="BC42" s="82" t="e">
        <f t="shared" si="2"/>
        <v>#REF!</v>
      </c>
      <c r="BD42" s="82"/>
      <c r="BE42" s="82"/>
      <c r="BF42" s="82"/>
      <c r="BG42" s="82"/>
      <c r="BH42" s="82"/>
      <c r="BI42" s="82"/>
      <c r="BJ42" s="82"/>
      <c r="BK42" s="82"/>
      <c r="BL42" s="82"/>
      <c r="BM42" s="82" t="s">
        <v>3803</v>
      </c>
      <c r="BN42" s="82"/>
      <c r="BO42" s="82"/>
      <c r="BP42" s="82"/>
      <c r="BQ42" s="82"/>
      <c r="BR42" s="82"/>
      <c r="BS42" s="82" t="s">
        <v>3803</v>
      </c>
      <c r="BT42" s="82"/>
      <c r="BU42" s="82"/>
      <c r="BV42" s="82"/>
      <c r="BW42" s="82"/>
      <c r="BX42" s="82"/>
    </row>
    <row r="43" spans="1:76">
      <c r="A43" s="82" t="s">
        <v>3803</v>
      </c>
      <c r="B43" s="82"/>
      <c r="C43" s="82"/>
      <c r="D43" s="82"/>
      <c r="E43" s="82"/>
      <c r="F43" s="82"/>
      <c r="G43" s="82"/>
      <c r="H43" s="82"/>
      <c r="I43" s="82"/>
      <c r="J43" s="82"/>
      <c r="K43" s="82"/>
      <c r="L43" s="82"/>
      <c r="M43" s="82"/>
      <c r="N43" s="82"/>
      <c r="O43" s="82"/>
      <c r="P43" s="82"/>
      <c r="Q43" s="82"/>
      <c r="R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t="s">
        <v>3803</v>
      </c>
      <c r="AZ43" s="82"/>
      <c r="BA43" s="82" t="s">
        <v>3803</v>
      </c>
      <c r="BB43" s="82"/>
      <c r="BC43" s="82" t="e">
        <f t="shared" si="2"/>
        <v>#REF!</v>
      </c>
      <c r="BD43" s="82"/>
      <c r="BE43" s="82"/>
      <c r="BF43" s="82"/>
      <c r="BG43" s="82"/>
      <c r="BH43" s="82"/>
      <c r="BI43" s="82"/>
      <c r="BJ43" s="82"/>
      <c r="BK43" s="82"/>
      <c r="BL43" s="82"/>
      <c r="BM43" s="82" t="s">
        <v>3803</v>
      </c>
      <c r="BN43" s="82"/>
      <c r="BO43" s="82"/>
      <c r="BP43" s="82"/>
      <c r="BQ43" s="82"/>
      <c r="BR43" s="82"/>
      <c r="BS43" s="82" t="s">
        <v>3803</v>
      </c>
      <c r="BT43" s="82"/>
      <c r="BU43" s="82"/>
      <c r="BV43" s="82"/>
      <c r="BW43" s="82"/>
      <c r="BX43" s="82"/>
    </row>
    <row r="44" spans="1:76">
      <c r="A44" s="82" t="s">
        <v>3803</v>
      </c>
      <c r="B44" s="82"/>
      <c r="C44" s="82"/>
      <c r="D44" s="82"/>
      <c r="E44" s="82"/>
      <c r="F44" s="82"/>
      <c r="G44" s="82"/>
      <c r="H44" s="82"/>
      <c r="I44" s="82"/>
      <c r="J44" s="82"/>
      <c r="K44" s="82"/>
      <c r="L44" s="82"/>
      <c r="M44" s="82"/>
      <c r="N44" s="82"/>
      <c r="O44" s="82"/>
      <c r="P44" s="82"/>
      <c r="Q44" s="82"/>
      <c r="R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t="s">
        <v>3803</v>
      </c>
      <c r="AZ44" s="82"/>
      <c r="BA44" s="82" t="s">
        <v>3803</v>
      </c>
      <c r="BB44" s="82"/>
      <c r="BC44" s="82" t="e">
        <f t="shared" si="2"/>
        <v>#REF!</v>
      </c>
      <c r="BD44" s="82"/>
      <c r="BE44" s="82"/>
      <c r="BF44" s="82"/>
      <c r="BG44" s="82"/>
      <c r="BH44" s="82"/>
      <c r="BI44" s="82"/>
      <c r="BJ44" s="82"/>
      <c r="BK44" s="82"/>
      <c r="BL44" s="82"/>
      <c r="BM44" s="82" t="s">
        <v>3803</v>
      </c>
      <c r="BN44" s="82"/>
      <c r="BO44" s="82"/>
      <c r="BP44" s="82"/>
      <c r="BQ44" s="82"/>
      <c r="BR44" s="82"/>
      <c r="BS44" s="82" t="s">
        <v>3803</v>
      </c>
      <c r="BT44" s="82"/>
      <c r="BU44" s="82"/>
      <c r="BV44" s="82"/>
      <c r="BW44" s="82"/>
      <c r="BX44" s="82"/>
    </row>
    <row r="45" spans="1:76">
      <c r="A45" s="82" t="s">
        <v>3803</v>
      </c>
      <c r="B45" s="82"/>
      <c r="C45" s="82"/>
      <c r="D45" s="82"/>
      <c r="E45" s="82"/>
      <c r="F45" s="82"/>
      <c r="G45" s="82"/>
      <c r="H45" s="82"/>
      <c r="I45" s="82"/>
      <c r="J45" s="82"/>
      <c r="K45" s="82"/>
      <c r="L45" s="82"/>
      <c r="M45" s="82"/>
      <c r="N45" s="82"/>
      <c r="O45" s="82"/>
      <c r="P45" s="82"/>
      <c r="Q45" s="82"/>
      <c r="R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t="s">
        <v>3803</v>
      </c>
      <c r="AZ45" s="82"/>
      <c r="BA45" s="82" t="s">
        <v>3803</v>
      </c>
      <c r="BB45" s="82"/>
      <c r="BC45" s="82" t="e">
        <f t="shared" si="2"/>
        <v>#REF!</v>
      </c>
      <c r="BD45" s="82"/>
      <c r="BE45" s="82"/>
      <c r="BF45" s="82"/>
      <c r="BG45" s="82"/>
      <c r="BH45" s="82"/>
      <c r="BI45" s="82"/>
      <c r="BJ45" s="82"/>
      <c r="BK45" s="82"/>
      <c r="BL45" s="82"/>
      <c r="BM45" s="82" t="s">
        <v>3803</v>
      </c>
      <c r="BN45" s="82"/>
      <c r="BO45" s="82"/>
      <c r="BP45" s="82"/>
      <c r="BQ45" s="82"/>
      <c r="BR45" s="82"/>
      <c r="BS45" s="82" t="s">
        <v>3803</v>
      </c>
      <c r="BT45" s="82"/>
      <c r="BU45" s="82"/>
      <c r="BV45" s="82"/>
      <c r="BW45" s="82"/>
      <c r="BX45" s="82"/>
    </row>
    <row r="46" spans="1:76">
      <c r="A46" s="82" t="s">
        <v>3803</v>
      </c>
      <c r="B46" s="82"/>
      <c r="C46" s="82"/>
      <c r="D46" s="82"/>
      <c r="E46" s="82"/>
      <c r="F46" s="82"/>
      <c r="G46" s="82"/>
      <c r="H46" s="82"/>
      <c r="I46" s="82"/>
      <c r="J46" s="82"/>
      <c r="K46" s="82"/>
      <c r="L46" s="82"/>
      <c r="M46" s="82"/>
      <c r="N46" s="82"/>
      <c r="O46" s="82"/>
      <c r="P46" s="82"/>
      <c r="Q46" s="82"/>
      <c r="R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t="s">
        <v>3803</v>
      </c>
      <c r="AZ46" s="82"/>
      <c r="BA46" s="82" t="s">
        <v>3803</v>
      </c>
      <c r="BB46" s="82"/>
      <c r="BC46" s="82" t="e">
        <f t="shared" si="2"/>
        <v>#REF!</v>
      </c>
      <c r="BD46" s="82"/>
      <c r="BE46" s="82"/>
      <c r="BF46" s="82"/>
      <c r="BG46" s="82"/>
      <c r="BH46" s="82"/>
      <c r="BI46" s="82"/>
      <c r="BJ46" s="82"/>
      <c r="BK46" s="82"/>
      <c r="BL46" s="82"/>
      <c r="BM46" s="82" t="s">
        <v>3803</v>
      </c>
      <c r="BN46" s="82"/>
      <c r="BO46" s="82"/>
      <c r="BP46" s="82"/>
      <c r="BQ46" s="82"/>
      <c r="BR46" s="82"/>
      <c r="BS46" s="82" t="s">
        <v>3803</v>
      </c>
      <c r="BT46" s="82"/>
      <c r="BU46" s="82"/>
      <c r="BV46" s="82"/>
      <c r="BW46" s="82"/>
      <c r="BX46" s="82"/>
    </row>
    <row r="47" spans="1:76">
      <c r="A47" s="82" t="s">
        <v>3803</v>
      </c>
      <c r="B47" s="82"/>
      <c r="C47" s="82"/>
      <c r="D47" s="82"/>
      <c r="E47" s="82"/>
      <c r="F47" s="82"/>
      <c r="G47" s="82"/>
      <c r="H47" s="82"/>
      <c r="I47" s="82"/>
      <c r="J47" s="82"/>
      <c r="K47" s="82"/>
      <c r="L47" s="82"/>
      <c r="M47" s="82"/>
      <c r="N47" s="82"/>
      <c r="O47" s="82"/>
      <c r="P47" s="82"/>
      <c r="Q47" s="82"/>
      <c r="R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t="s">
        <v>3803</v>
      </c>
      <c r="AZ47" s="82"/>
      <c r="BA47" s="82" t="s">
        <v>3803</v>
      </c>
      <c r="BB47" s="82"/>
      <c r="BC47" s="82" t="e">
        <f t="shared" si="2"/>
        <v>#REF!</v>
      </c>
      <c r="BD47" s="82"/>
      <c r="BE47" s="82"/>
      <c r="BF47" s="82"/>
      <c r="BG47" s="82"/>
      <c r="BH47" s="82"/>
      <c r="BI47" s="82"/>
      <c r="BJ47" s="82"/>
      <c r="BK47" s="82"/>
      <c r="BL47" s="82"/>
      <c r="BM47" s="82" t="s">
        <v>3803</v>
      </c>
      <c r="BN47" s="82"/>
      <c r="BO47" s="82"/>
      <c r="BP47" s="82"/>
      <c r="BQ47" s="82"/>
      <c r="BR47" s="82"/>
      <c r="BS47" s="82" t="s">
        <v>3803</v>
      </c>
      <c r="BT47" s="82"/>
      <c r="BU47" s="82"/>
      <c r="BV47" s="82"/>
      <c r="BW47" s="82"/>
      <c r="BX47" s="82"/>
    </row>
    <row r="48" spans="1:76">
      <c r="A48" s="82" t="s">
        <v>3803</v>
      </c>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t="s">
        <v>3803</v>
      </c>
      <c r="AZ48" s="82"/>
      <c r="BA48" s="82" t="s">
        <v>3803</v>
      </c>
      <c r="BB48" s="82"/>
      <c r="BC48" s="82" t="e">
        <f t="shared" si="2"/>
        <v>#REF!</v>
      </c>
      <c r="BD48" s="82"/>
      <c r="BE48" s="82"/>
      <c r="BF48" s="82"/>
      <c r="BG48" s="82"/>
      <c r="BH48" s="82"/>
      <c r="BI48" s="82"/>
      <c r="BJ48" s="82"/>
      <c r="BK48" s="82"/>
      <c r="BL48" s="82"/>
      <c r="BM48" s="82" t="s">
        <v>3803</v>
      </c>
      <c r="BN48" s="82"/>
      <c r="BO48" s="82"/>
      <c r="BP48" s="82"/>
      <c r="BQ48" s="82"/>
      <c r="BR48" s="82"/>
      <c r="BS48" s="82" t="s">
        <v>3803</v>
      </c>
      <c r="BT48" s="82"/>
      <c r="BU48" s="82"/>
      <c r="BV48" s="82"/>
      <c r="BW48" s="82"/>
      <c r="BX48" s="82"/>
    </row>
    <row r="49" spans="1:76">
      <c r="A49" s="82" t="s">
        <v>3803</v>
      </c>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t="s">
        <v>3803</v>
      </c>
      <c r="AZ49" s="82"/>
      <c r="BA49" s="82" t="s">
        <v>3803</v>
      </c>
      <c r="BB49" s="82"/>
      <c r="BC49" s="82" t="e">
        <f t="shared" si="2"/>
        <v>#REF!</v>
      </c>
      <c r="BD49" s="82"/>
      <c r="BE49" s="82"/>
      <c r="BF49" s="82"/>
      <c r="BG49" s="82"/>
      <c r="BH49" s="82"/>
      <c r="BI49" s="82"/>
      <c r="BJ49" s="82"/>
      <c r="BK49" s="82"/>
      <c r="BL49" s="82"/>
      <c r="BM49" s="82" t="s">
        <v>3803</v>
      </c>
      <c r="BN49" s="82"/>
      <c r="BO49" s="82"/>
      <c r="BP49" s="82"/>
      <c r="BQ49" s="82"/>
      <c r="BR49" s="82"/>
      <c r="BS49" s="82" t="s">
        <v>3803</v>
      </c>
      <c r="BT49" s="82"/>
      <c r="BU49" s="82"/>
      <c r="BV49" s="82"/>
      <c r="BW49" s="82"/>
      <c r="BX49" s="82"/>
    </row>
    <row r="50" spans="1:76">
      <c r="A50" s="82" t="s">
        <v>3803</v>
      </c>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t="s">
        <v>3803</v>
      </c>
      <c r="AZ50" s="82"/>
      <c r="BA50" s="82" t="s">
        <v>3803</v>
      </c>
      <c r="BB50" s="82"/>
      <c r="BC50" s="82" t="e">
        <f t="shared" si="2"/>
        <v>#REF!</v>
      </c>
      <c r="BD50" s="87"/>
      <c r="BE50" s="82"/>
      <c r="BF50" s="82"/>
      <c r="BG50" s="82"/>
      <c r="BH50" s="82"/>
      <c r="BI50" s="82"/>
      <c r="BJ50" s="82"/>
      <c r="BK50" s="82"/>
      <c r="BL50" s="82"/>
      <c r="BM50" s="82" t="s">
        <v>3803</v>
      </c>
      <c r="BN50" s="82"/>
      <c r="BO50" s="82"/>
      <c r="BP50" s="82"/>
      <c r="BQ50" s="82"/>
      <c r="BR50" s="82"/>
      <c r="BS50" s="82" t="s">
        <v>3803</v>
      </c>
      <c r="BT50" s="82"/>
      <c r="BU50" s="82"/>
      <c r="BV50" s="82"/>
      <c r="BW50" s="82"/>
      <c r="BX50" s="82"/>
    </row>
    <row r="51" spans="1:76">
      <c r="A51" s="82" t="s">
        <v>3803</v>
      </c>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t="s">
        <v>3803</v>
      </c>
      <c r="AZ51" s="82"/>
      <c r="BA51" s="82" t="s">
        <v>3803</v>
      </c>
      <c r="BB51" s="82"/>
      <c r="BC51" s="82" t="e">
        <f t="shared" si="2"/>
        <v>#REF!</v>
      </c>
      <c r="BD51" s="87"/>
      <c r="BE51" s="82"/>
      <c r="BF51" s="82"/>
      <c r="BG51" s="82"/>
      <c r="BH51" s="82"/>
      <c r="BI51" s="82"/>
      <c r="BJ51" s="82"/>
      <c r="BK51" s="82"/>
      <c r="BL51" s="82"/>
      <c r="BM51" s="82" t="s">
        <v>3803</v>
      </c>
      <c r="BN51" s="82"/>
      <c r="BO51" s="82"/>
      <c r="BP51" s="82"/>
      <c r="BQ51" s="82"/>
      <c r="BR51" s="82"/>
      <c r="BS51" s="82" t="s">
        <v>3803</v>
      </c>
      <c r="BT51" s="82"/>
      <c r="BU51" s="82"/>
      <c r="BV51" s="82"/>
      <c r="BW51" s="82"/>
      <c r="BX51" s="82"/>
    </row>
    <row r="52" spans="1:76">
      <c r="A52" s="82" t="s">
        <v>3803</v>
      </c>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t="s">
        <v>3803</v>
      </c>
      <c r="AZ52" s="82"/>
      <c r="BA52" s="82" t="s">
        <v>3803</v>
      </c>
      <c r="BB52" s="82"/>
      <c r="BC52" s="82" t="e">
        <f t="shared" si="2"/>
        <v>#REF!</v>
      </c>
      <c r="BD52" s="87"/>
      <c r="BE52" s="82"/>
      <c r="BF52" s="82"/>
      <c r="BG52" s="82"/>
      <c r="BH52" s="82"/>
      <c r="BI52" s="82"/>
      <c r="BJ52" s="82"/>
      <c r="BK52" s="82"/>
      <c r="BL52" s="82"/>
      <c r="BM52" s="82" t="s">
        <v>3803</v>
      </c>
      <c r="BN52" s="82"/>
      <c r="BO52" s="82"/>
      <c r="BP52" s="82"/>
      <c r="BQ52" s="82"/>
      <c r="BR52" s="82"/>
      <c r="BS52" s="82" t="s">
        <v>3803</v>
      </c>
      <c r="BT52" s="82"/>
      <c r="BU52" s="82"/>
      <c r="BV52" s="82"/>
      <c r="BW52" s="82"/>
      <c r="BX52" s="82"/>
    </row>
    <row r="53" spans="1:76">
      <c r="A53" s="82" t="s">
        <v>3803</v>
      </c>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t="s">
        <v>3803</v>
      </c>
      <c r="AZ53" s="82"/>
      <c r="BA53" s="82" t="s">
        <v>3803</v>
      </c>
      <c r="BB53" s="82"/>
      <c r="BC53" s="82" t="e">
        <f t="shared" si="2"/>
        <v>#REF!</v>
      </c>
      <c r="BD53" s="87"/>
      <c r="BE53" s="82"/>
      <c r="BF53" s="82"/>
      <c r="BG53" s="82"/>
      <c r="BH53" s="82"/>
      <c r="BI53" s="82"/>
      <c r="BJ53" s="82"/>
      <c r="BK53" s="82"/>
      <c r="BL53" s="82"/>
      <c r="BM53" s="82" t="s">
        <v>3803</v>
      </c>
      <c r="BN53" s="82"/>
      <c r="BO53" s="82"/>
      <c r="BP53" s="82"/>
      <c r="BQ53" s="82"/>
      <c r="BR53" s="82"/>
      <c r="BV53" s="82"/>
      <c r="BW53" s="82"/>
      <c r="BX53" s="82"/>
    </row>
    <row r="54" spans="1:76">
      <c r="A54" s="82" t="s">
        <v>3803</v>
      </c>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t="s">
        <v>3803</v>
      </c>
      <c r="AZ54" s="82"/>
      <c r="BA54" s="82" t="s">
        <v>3803</v>
      </c>
      <c r="BB54" s="82"/>
      <c r="BC54" s="82" t="e">
        <f t="shared" si="2"/>
        <v>#REF!</v>
      </c>
      <c r="BD54" s="87"/>
      <c r="BE54" s="82"/>
      <c r="BF54" s="82"/>
      <c r="BG54" s="82"/>
      <c r="BH54" s="82"/>
      <c r="BI54" s="82"/>
      <c r="BJ54" s="82"/>
      <c r="BK54" s="82"/>
      <c r="BL54" s="82"/>
      <c r="BM54" s="82" t="s">
        <v>3803</v>
      </c>
      <c r="BN54" s="82"/>
      <c r="BO54" s="82"/>
      <c r="BP54" s="82"/>
      <c r="BQ54" s="82"/>
      <c r="BR54" s="82"/>
      <c r="BV54" s="82"/>
      <c r="BW54" s="82"/>
      <c r="BX54" s="82"/>
    </row>
    <row r="55" spans="1:76">
      <c r="A55" s="82" t="s">
        <v>3803</v>
      </c>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t="s">
        <v>3803</v>
      </c>
      <c r="AZ55" s="82"/>
      <c r="BA55" s="82" t="s">
        <v>3803</v>
      </c>
      <c r="BB55" s="82"/>
      <c r="BC55" s="82" t="e">
        <f t="shared" si="2"/>
        <v>#REF!</v>
      </c>
      <c r="BD55" s="87"/>
      <c r="BE55" s="82"/>
      <c r="BF55" s="82"/>
      <c r="BG55" s="82"/>
      <c r="BH55" s="82"/>
      <c r="BI55" s="82"/>
      <c r="BJ55" s="82"/>
      <c r="BK55" s="82"/>
      <c r="BL55" s="82"/>
      <c r="BM55" s="82" t="s">
        <v>3803</v>
      </c>
      <c r="BN55" s="82"/>
      <c r="BO55" s="82"/>
      <c r="BP55" s="82"/>
      <c r="BQ55" s="82"/>
      <c r="BR55" s="82"/>
      <c r="BV55" s="82"/>
      <c r="BW55" s="82"/>
      <c r="BX55" s="82"/>
    </row>
    <row r="56" spans="1:76">
      <c r="A56" s="82" t="s">
        <v>3803</v>
      </c>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t="s">
        <v>3803</v>
      </c>
      <c r="AZ56" s="82"/>
      <c r="BA56" s="82" t="s">
        <v>3803</v>
      </c>
      <c r="BB56" s="82"/>
      <c r="BC56" s="82" t="e">
        <f t="shared" si="2"/>
        <v>#REF!</v>
      </c>
      <c r="BD56" s="87"/>
      <c r="BE56" s="82"/>
      <c r="BF56" s="82"/>
      <c r="BG56" s="82"/>
      <c r="BH56" s="82"/>
      <c r="BI56" s="82"/>
      <c r="BJ56" s="82"/>
      <c r="BK56" s="82"/>
      <c r="BL56" s="82"/>
      <c r="BM56" s="82" t="s">
        <v>3803</v>
      </c>
      <c r="BN56" s="82"/>
      <c r="BO56" s="82"/>
      <c r="BP56" s="82"/>
      <c r="BQ56" s="82"/>
      <c r="BR56" s="82"/>
      <c r="BV56" s="82"/>
      <c r="BW56" s="82"/>
      <c r="BX56" s="82"/>
    </row>
    <row r="57" spans="1:76">
      <c r="A57" s="82" t="s">
        <v>3803</v>
      </c>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t="s">
        <v>3803</v>
      </c>
      <c r="AZ57" s="82"/>
      <c r="BA57" s="82" t="s">
        <v>3803</v>
      </c>
      <c r="BB57" s="82"/>
      <c r="BC57" s="82" t="e">
        <f t="shared" si="2"/>
        <v>#REF!</v>
      </c>
      <c r="BD57" s="87"/>
      <c r="BE57" s="82"/>
      <c r="BF57" s="82"/>
      <c r="BG57" s="82"/>
      <c r="BH57" s="82"/>
      <c r="BI57" s="82"/>
      <c r="BJ57" s="82"/>
      <c r="BK57" s="82"/>
      <c r="BL57" s="82"/>
      <c r="BM57" s="82" t="s">
        <v>3803</v>
      </c>
      <c r="BN57" s="82"/>
      <c r="BO57" s="82"/>
      <c r="BP57" s="82"/>
      <c r="BQ57" s="82"/>
      <c r="BR57" s="82"/>
      <c r="BV57" s="82"/>
      <c r="BW57" s="82"/>
      <c r="BX57" s="82"/>
    </row>
    <row r="58" spans="1:76">
      <c r="A58" s="82" t="s">
        <v>3803</v>
      </c>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t="s">
        <v>3803</v>
      </c>
      <c r="AZ58" s="82"/>
      <c r="BA58" s="82" t="s">
        <v>3803</v>
      </c>
      <c r="BB58" s="82"/>
      <c r="BC58" s="82" t="e">
        <f t="shared" si="2"/>
        <v>#REF!</v>
      </c>
      <c r="BD58" s="87"/>
      <c r="BE58" s="82"/>
      <c r="BF58" s="82"/>
      <c r="BG58" s="82"/>
      <c r="BH58" s="82"/>
      <c r="BI58" s="82"/>
      <c r="BJ58" s="82"/>
      <c r="BK58" s="82"/>
      <c r="BL58" s="82"/>
      <c r="BM58" s="82" t="s">
        <v>3803</v>
      </c>
      <c r="BN58" s="82"/>
      <c r="BO58" s="82"/>
      <c r="BP58" s="82"/>
      <c r="BQ58" s="82"/>
      <c r="BR58" s="82"/>
      <c r="BV58" s="82"/>
      <c r="BW58" s="82"/>
      <c r="BX58" s="82"/>
    </row>
    <row r="59" spans="1:76">
      <c r="A59" s="82" t="s">
        <v>3803</v>
      </c>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t="s">
        <v>3803</v>
      </c>
      <c r="AZ59" s="82"/>
      <c r="BA59" s="82" t="s">
        <v>3803</v>
      </c>
      <c r="BB59" s="82"/>
      <c r="BC59" s="82" t="e">
        <f t="shared" si="2"/>
        <v>#REF!</v>
      </c>
      <c r="BD59" s="87"/>
      <c r="BE59" s="82"/>
      <c r="BF59" s="82"/>
      <c r="BG59" s="82"/>
      <c r="BH59" s="82"/>
      <c r="BI59" s="82"/>
      <c r="BJ59" s="82"/>
      <c r="BK59" s="82"/>
      <c r="BL59" s="82"/>
      <c r="BM59" s="82" t="s">
        <v>3803</v>
      </c>
      <c r="BN59" s="82"/>
      <c r="BO59" s="82"/>
      <c r="BP59" s="82"/>
      <c r="BQ59" s="82"/>
      <c r="BR59" s="82"/>
      <c r="BV59" s="82"/>
      <c r="BW59" s="82"/>
      <c r="BX59" s="82"/>
    </row>
    <row r="60" spans="1:76">
      <c r="A60" s="82" t="s">
        <v>3803</v>
      </c>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t="s">
        <v>3803</v>
      </c>
      <c r="AZ60" s="82"/>
      <c r="BA60" s="82" t="s">
        <v>3803</v>
      </c>
      <c r="BB60" s="82"/>
      <c r="BC60" s="82" t="e">
        <f t="shared" si="2"/>
        <v>#REF!</v>
      </c>
      <c r="BD60" s="87"/>
      <c r="BE60" s="82"/>
      <c r="BF60" s="82"/>
      <c r="BG60" s="82"/>
      <c r="BH60" s="82"/>
      <c r="BI60" s="82"/>
      <c r="BJ60" s="82"/>
      <c r="BK60" s="82"/>
      <c r="BL60" s="82"/>
      <c r="BM60" s="82" t="s">
        <v>3803</v>
      </c>
      <c r="BN60" s="82"/>
      <c r="BO60" s="82"/>
      <c r="BP60" s="82"/>
      <c r="BQ60" s="82"/>
      <c r="BR60" s="82"/>
      <c r="BV60" s="82"/>
      <c r="BW60" s="82"/>
      <c r="BX60" s="82"/>
    </row>
    <row r="61" spans="1:76">
      <c r="A61" s="82" t="s">
        <v>3803</v>
      </c>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t="s">
        <v>3803</v>
      </c>
      <c r="AZ61" s="82"/>
      <c r="BA61" s="82" t="s">
        <v>3803</v>
      </c>
      <c r="BB61" s="82"/>
      <c r="BC61" s="82" t="e">
        <f t="shared" si="2"/>
        <v>#REF!</v>
      </c>
      <c r="BD61" s="87"/>
      <c r="BE61" s="82"/>
      <c r="BF61" s="82"/>
      <c r="BG61" s="82"/>
      <c r="BH61" s="82"/>
      <c r="BI61" s="82"/>
      <c r="BJ61" s="82"/>
      <c r="BK61" s="82"/>
      <c r="BL61" s="82"/>
      <c r="BM61" s="82" t="s">
        <v>3803</v>
      </c>
      <c r="BN61" s="82"/>
      <c r="BO61" s="82"/>
      <c r="BP61" s="82"/>
      <c r="BQ61" s="82"/>
      <c r="BR61" s="82"/>
      <c r="BS61" s="82"/>
      <c r="BT61" s="82"/>
      <c r="BU61" s="82"/>
      <c r="BV61" s="82"/>
      <c r="BW61" s="82"/>
      <c r="BX61" s="82"/>
    </row>
    <row r="62" spans="1:76">
      <c r="A62" s="82" t="s">
        <v>3803</v>
      </c>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c r="AH62" s="82"/>
      <c r="AI62" s="82"/>
      <c r="AJ62" s="82"/>
      <c r="AK62" s="82"/>
      <c r="AL62" s="82"/>
      <c r="AM62" s="82"/>
      <c r="AN62" s="82"/>
      <c r="AO62" s="82"/>
      <c r="AP62" s="82"/>
      <c r="AQ62" s="82"/>
      <c r="AR62" s="82"/>
      <c r="AS62" s="82"/>
      <c r="AT62" s="82"/>
      <c r="AU62" s="82"/>
      <c r="AV62" s="82"/>
      <c r="AW62" s="82"/>
      <c r="AX62" s="82"/>
      <c r="AY62" s="82" t="s">
        <v>3803</v>
      </c>
      <c r="AZ62" s="82"/>
      <c r="BA62" s="82" t="s">
        <v>3803</v>
      </c>
      <c r="BB62" s="82"/>
      <c r="BC62" s="82" t="e">
        <f t="shared" si="2"/>
        <v>#REF!</v>
      </c>
      <c r="BD62" s="87"/>
      <c r="BE62" s="82"/>
      <c r="BF62" s="82"/>
      <c r="BG62" s="82"/>
      <c r="BH62" s="82"/>
      <c r="BI62" s="82"/>
      <c r="BJ62" s="82"/>
      <c r="BK62" s="82"/>
      <c r="BL62" s="82"/>
      <c r="BM62" s="82" t="s">
        <v>3803</v>
      </c>
      <c r="BN62" s="82"/>
      <c r="BO62" s="82"/>
      <c r="BP62" s="82"/>
      <c r="BQ62" s="82"/>
      <c r="BR62" s="82"/>
      <c r="BS62" s="82"/>
      <c r="BT62" s="82"/>
      <c r="BU62" s="82"/>
      <c r="BV62" s="82"/>
      <c r="BW62" s="82"/>
      <c r="BX62" s="82"/>
    </row>
    <row r="63" spans="1:76">
      <c r="A63" s="82" t="s">
        <v>3803</v>
      </c>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c r="AP63" s="82"/>
      <c r="AQ63" s="82"/>
      <c r="AR63" s="82"/>
      <c r="AS63" s="82"/>
      <c r="AT63" s="82"/>
      <c r="AU63" s="82"/>
      <c r="AV63" s="82"/>
      <c r="AW63" s="82"/>
      <c r="AX63" s="82"/>
      <c r="AY63" s="82" t="s">
        <v>3803</v>
      </c>
      <c r="AZ63" s="82"/>
      <c r="BA63" s="82" t="s">
        <v>3803</v>
      </c>
      <c r="BB63" s="82"/>
      <c r="BC63" s="82" t="e">
        <f t="shared" si="2"/>
        <v>#REF!</v>
      </c>
      <c r="BD63" s="87"/>
      <c r="BE63" s="82"/>
      <c r="BF63" s="82"/>
      <c r="BG63" s="82"/>
      <c r="BH63" s="82"/>
      <c r="BI63" s="82"/>
      <c r="BJ63" s="82"/>
      <c r="BK63" s="82"/>
      <c r="BL63" s="82"/>
      <c r="BM63" s="82" t="s">
        <v>3803</v>
      </c>
      <c r="BN63" s="82"/>
      <c r="BO63" s="82"/>
      <c r="BP63" s="82"/>
      <c r="BQ63" s="82"/>
      <c r="BR63" s="82"/>
      <c r="BS63" s="82"/>
      <c r="BT63" s="82"/>
      <c r="BU63" s="82"/>
      <c r="BV63" s="82"/>
      <c r="BW63" s="82"/>
      <c r="BX63" s="82"/>
    </row>
    <row r="64" spans="1:76">
      <c r="A64" s="82" t="s">
        <v>3803</v>
      </c>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c r="AP64" s="82"/>
      <c r="AQ64" s="82"/>
      <c r="AR64" s="82"/>
      <c r="AS64" s="82"/>
      <c r="AT64" s="82"/>
      <c r="AU64" s="82"/>
      <c r="AV64" s="82"/>
      <c r="AW64" s="82"/>
      <c r="AX64" s="82"/>
      <c r="AY64" s="82" t="s">
        <v>3803</v>
      </c>
      <c r="AZ64" s="82"/>
      <c r="BA64" s="82" t="s">
        <v>3803</v>
      </c>
      <c r="BB64" s="82"/>
      <c r="BC64" s="82" t="e">
        <f t="shared" si="2"/>
        <v>#REF!</v>
      </c>
      <c r="BD64" s="87"/>
      <c r="BE64" s="82"/>
      <c r="BF64" s="82"/>
      <c r="BG64" s="82"/>
      <c r="BH64" s="82"/>
      <c r="BI64" s="82"/>
      <c r="BJ64" s="82"/>
      <c r="BK64" s="82"/>
      <c r="BL64" s="82"/>
      <c r="BM64" s="82" t="s">
        <v>3803</v>
      </c>
      <c r="BN64" s="82"/>
      <c r="BO64" s="82"/>
      <c r="BP64" s="82"/>
      <c r="BQ64" s="82"/>
      <c r="BR64" s="82"/>
      <c r="BS64" s="82"/>
      <c r="BT64" s="82"/>
      <c r="BU64" s="82"/>
      <c r="BV64" s="82"/>
      <c r="BW64" s="82"/>
      <c r="BX64" s="82"/>
    </row>
    <row r="65" spans="1:76">
      <c r="A65" s="82" t="s">
        <v>3803</v>
      </c>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c r="AP65" s="82"/>
      <c r="AQ65" s="82"/>
      <c r="AR65" s="82"/>
      <c r="AS65" s="82"/>
      <c r="AT65" s="82"/>
      <c r="AU65" s="82"/>
      <c r="AV65" s="82"/>
      <c r="AW65" s="82"/>
      <c r="AX65" s="82"/>
      <c r="AY65" s="82" t="s">
        <v>3803</v>
      </c>
      <c r="AZ65" s="82"/>
      <c r="BA65" s="82" t="s">
        <v>3803</v>
      </c>
      <c r="BB65" s="82"/>
      <c r="BC65" s="82" t="e">
        <f t="shared" si="2"/>
        <v>#REF!</v>
      </c>
      <c r="BD65" s="87"/>
      <c r="BE65" s="82"/>
      <c r="BF65" s="82"/>
      <c r="BG65" s="82"/>
      <c r="BH65" s="82"/>
      <c r="BI65" s="82"/>
      <c r="BJ65" s="82"/>
      <c r="BK65" s="82"/>
      <c r="BL65" s="82"/>
      <c r="BM65" s="82" t="s">
        <v>3803</v>
      </c>
      <c r="BN65" s="82"/>
      <c r="BO65" s="82"/>
      <c r="BP65" s="82"/>
      <c r="BQ65" s="82"/>
      <c r="BR65" s="82"/>
      <c r="BS65" s="82"/>
      <c r="BT65" s="82"/>
      <c r="BU65" s="82"/>
      <c r="BV65" s="82"/>
      <c r="BW65" s="82"/>
      <c r="BX65" s="82"/>
    </row>
    <row r="66" spans="1:76">
      <c r="A66" s="82" t="s">
        <v>3803</v>
      </c>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c r="AP66" s="82"/>
      <c r="AQ66" s="82"/>
      <c r="AR66" s="82"/>
      <c r="AS66" s="82"/>
      <c r="AT66" s="82"/>
      <c r="AU66" s="82"/>
      <c r="AV66" s="82"/>
      <c r="AW66" s="82"/>
      <c r="AX66" s="82"/>
      <c r="AY66" s="82" t="s">
        <v>3803</v>
      </c>
      <c r="AZ66" s="82"/>
      <c r="BA66" s="82" t="s">
        <v>3803</v>
      </c>
      <c r="BB66" s="82"/>
      <c r="BC66" s="82" t="e">
        <f t="shared" si="2"/>
        <v>#REF!</v>
      </c>
      <c r="BD66" s="87"/>
      <c r="BE66" s="82"/>
      <c r="BF66" s="82"/>
      <c r="BG66" s="82"/>
      <c r="BH66" s="82"/>
      <c r="BI66" s="82"/>
      <c r="BJ66" s="82"/>
      <c r="BK66" s="82"/>
      <c r="BL66" s="82"/>
      <c r="BM66" s="82" t="s">
        <v>3803</v>
      </c>
      <c r="BN66" s="82"/>
      <c r="BO66" s="82"/>
      <c r="BP66" s="82"/>
      <c r="BQ66" s="82"/>
      <c r="BR66" s="82"/>
      <c r="BS66" s="82"/>
      <c r="BT66" s="82"/>
      <c r="BU66" s="82"/>
      <c r="BV66" s="82"/>
      <c r="BW66" s="82"/>
      <c r="BX66" s="82"/>
    </row>
    <row r="67" spans="1:76">
      <c r="A67" s="82" t="s">
        <v>3803</v>
      </c>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c r="AP67" s="82"/>
      <c r="AQ67" s="82"/>
      <c r="AR67" s="82"/>
      <c r="AS67" s="82"/>
      <c r="AT67" s="82"/>
      <c r="AU67" s="82"/>
      <c r="AV67" s="82"/>
      <c r="AW67" s="82"/>
      <c r="AX67" s="82"/>
      <c r="AY67" s="82" t="s">
        <v>3803</v>
      </c>
      <c r="AZ67" s="82"/>
      <c r="BA67" s="82" t="s">
        <v>3803</v>
      </c>
      <c r="BB67" s="82"/>
      <c r="BC67" s="82" t="e">
        <f t="shared" si="2"/>
        <v>#REF!</v>
      </c>
      <c r="BD67" s="87"/>
      <c r="BE67" s="82"/>
      <c r="BF67" s="82"/>
      <c r="BG67" s="82"/>
      <c r="BH67" s="82"/>
      <c r="BI67" s="82"/>
      <c r="BJ67" s="82"/>
      <c r="BK67" s="82"/>
      <c r="BL67" s="82"/>
      <c r="BM67" s="82" t="s">
        <v>3803</v>
      </c>
      <c r="BN67" s="82"/>
      <c r="BO67" s="82"/>
      <c r="BP67" s="82"/>
      <c r="BQ67" s="82"/>
      <c r="BR67" s="82"/>
      <c r="BS67" s="82"/>
      <c r="BT67" s="82"/>
      <c r="BU67" s="82"/>
      <c r="BV67" s="82"/>
      <c r="BW67" s="82"/>
      <c r="BX67" s="82"/>
    </row>
    <row r="68" spans="1:76">
      <c r="A68" s="82" t="s">
        <v>3803</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c r="AP68" s="82"/>
      <c r="AQ68" s="82"/>
      <c r="AR68" s="82"/>
      <c r="AS68" s="82"/>
      <c r="AT68" s="82"/>
      <c r="AU68" s="82"/>
      <c r="AV68" s="82"/>
      <c r="AW68" s="82"/>
      <c r="AX68" s="82"/>
      <c r="AY68" s="82" t="s">
        <v>3803</v>
      </c>
      <c r="AZ68" s="82"/>
      <c r="BA68" s="82" t="s">
        <v>3803</v>
      </c>
      <c r="BB68" s="82"/>
      <c r="BC68" s="82" t="e">
        <f t="shared" si="2"/>
        <v>#REF!</v>
      </c>
      <c r="BD68" s="87"/>
      <c r="BE68" s="82"/>
      <c r="BF68" s="82"/>
      <c r="BG68" s="82"/>
      <c r="BH68" s="82"/>
      <c r="BI68" s="82"/>
      <c r="BJ68" s="82"/>
      <c r="BK68" s="82"/>
      <c r="BL68" s="82"/>
      <c r="BM68" s="82" t="s">
        <v>3803</v>
      </c>
      <c r="BN68" s="82"/>
      <c r="BO68" s="82"/>
      <c r="BP68" s="82"/>
      <c r="BQ68" s="82"/>
      <c r="BR68" s="82"/>
      <c r="BS68" s="82"/>
      <c r="BT68" s="82"/>
      <c r="BU68" s="82"/>
      <c r="BV68" s="82"/>
      <c r="BW68" s="82"/>
      <c r="BX68" s="82"/>
    </row>
    <row r="69" spans="1:76">
      <c r="A69" s="82" t="s">
        <v>3803</v>
      </c>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t="s">
        <v>3803</v>
      </c>
      <c r="AZ69" s="82"/>
      <c r="BA69" s="82" t="s">
        <v>3803</v>
      </c>
      <c r="BB69" s="82"/>
      <c r="BC69" s="82" t="e">
        <f t="shared" si="2"/>
        <v>#REF!</v>
      </c>
      <c r="BD69" s="87"/>
      <c r="BE69" s="82"/>
      <c r="BF69" s="82"/>
      <c r="BG69" s="82"/>
      <c r="BH69" s="82"/>
      <c r="BI69" s="82"/>
      <c r="BJ69" s="82"/>
      <c r="BN69" s="82"/>
      <c r="BO69" s="82"/>
      <c r="BQ69" s="82"/>
      <c r="BR69" s="82"/>
      <c r="BS69" s="82"/>
      <c r="BT69" s="82"/>
      <c r="BU69" s="82"/>
      <c r="BV69" s="82"/>
      <c r="BW69" s="82"/>
      <c r="BX69" s="82"/>
    </row>
    <row r="70" spans="1:76">
      <c r="A70" s="82" t="s">
        <v>3803</v>
      </c>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c r="AP70" s="82"/>
      <c r="AQ70" s="82"/>
      <c r="AR70" s="82"/>
      <c r="AS70" s="82"/>
      <c r="AT70" s="82"/>
      <c r="AU70" s="82"/>
      <c r="AV70" s="82"/>
      <c r="AW70" s="82"/>
      <c r="AX70" s="82"/>
      <c r="AY70" s="82" t="s">
        <v>3803</v>
      </c>
      <c r="AZ70" s="82"/>
      <c r="BA70" s="82" t="s">
        <v>3803</v>
      </c>
      <c r="BB70" s="82"/>
      <c r="BC70" s="82" t="e">
        <f t="shared" si="2"/>
        <v>#REF!</v>
      </c>
      <c r="BD70" s="87"/>
      <c r="BE70" s="82"/>
      <c r="BF70" s="82"/>
      <c r="BG70" s="82"/>
      <c r="BH70" s="82"/>
      <c r="BI70" s="82"/>
      <c r="BJ70" s="82"/>
      <c r="BN70" s="82"/>
      <c r="BO70" s="82"/>
      <c r="BQ70" s="82"/>
      <c r="BR70" s="82"/>
      <c r="BS70" s="82"/>
      <c r="BT70" s="82"/>
      <c r="BU70" s="82"/>
      <c r="BV70" s="82"/>
      <c r="BW70" s="82"/>
      <c r="BX70" s="82"/>
    </row>
    <row r="71" spans="1:76">
      <c r="A71" s="82" t="s">
        <v>3803</v>
      </c>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c r="AP71" s="82"/>
      <c r="AQ71" s="82"/>
      <c r="AR71" s="82"/>
      <c r="AS71" s="82"/>
      <c r="AT71" s="82"/>
      <c r="AU71" s="82"/>
      <c r="AV71" s="82"/>
      <c r="AW71" s="82"/>
      <c r="AX71" s="82"/>
      <c r="AY71" s="82" t="s">
        <v>3803</v>
      </c>
      <c r="AZ71" s="82"/>
      <c r="BA71" s="82" t="s">
        <v>3803</v>
      </c>
      <c r="BB71" s="82"/>
      <c r="BC71" s="82" t="e">
        <f t="shared" si="2"/>
        <v>#REF!</v>
      </c>
      <c r="BD71" s="87"/>
      <c r="BE71" s="82"/>
      <c r="BF71" s="82"/>
      <c r="BG71" s="82"/>
      <c r="BH71" s="82"/>
      <c r="BI71" s="82"/>
      <c r="BJ71" s="82"/>
      <c r="BN71" s="82"/>
      <c r="BO71" s="82"/>
      <c r="BP71" s="82"/>
      <c r="BQ71" s="82"/>
      <c r="BR71" s="82"/>
      <c r="BS71" s="82"/>
      <c r="BT71" s="82"/>
      <c r="BU71" s="82"/>
      <c r="BV71" s="82"/>
      <c r="BW71" s="82"/>
      <c r="BX71" s="82"/>
    </row>
    <row r="72" spans="1:76">
      <c r="A72" s="82" t="s">
        <v>3803</v>
      </c>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c r="AP72" s="82"/>
      <c r="AQ72" s="82"/>
      <c r="AR72" s="82"/>
      <c r="AS72" s="82"/>
      <c r="AT72" s="82"/>
      <c r="AU72" s="82"/>
      <c r="AV72" s="82"/>
      <c r="AW72" s="82"/>
      <c r="AX72" s="82"/>
      <c r="AY72" s="82" t="s">
        <v>3803</v>
      </c>
      <c r="AZ72" s="82"/>
      <c r="BA72" s="82" t="s">
        <v>3803</v>
      </c>
      <c r="BB72" s="82"/>
      <c r="BC72" s="82" t="e">
        <f t="shared" si="2"/>
        <v>#REF!</v>
      </c>
      <c r="BD72" s="87"/>
      <c r="BE72" s="82"/>
      <c r="BF72" s="82"/>
      <c r="BG72" s="82"/>
      <c r="BH72" s="82"/>
      <c r="BI72" s="82"/>
      <c r="BJ72" s="82"/>
      <c r="BN72" s="82"/>
      <c r="BO72" s="82"/>
      <c r="BP72" s="82"/>
      <c r="BQ72" s="82"/>
      <c r="BR72" s="82"/>
      <c r="BS72" s="82"/>
      <c r="BT72" s="82"/>
      <c r="BU72" s="82"/>
      <c r="BV72" s="82"/>
      <c r="BW72" s="82"/>
      <c r="BX72" s="82"/>
    </row>
    <row r="73" spans="1:76">
      <c r="A73" s="82" t="s">
        <v>3803</v>
      </c>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c r="AP73" s="82"/>
      <c r="AQ73" s="82"/>
      <c r="AR73" s="82"/>
      <c r="AS73" s="82"/>
      <c r="AT73" s="82"/>
      <c r="AU73" s="82"/>
      <c r="AV73" s="82"/>
      <c r="AW73" s="82"/>
      <c r="AX73" s="82"/>
      <c r="AY73" s="82" t="s">
        <v>3803</v>
      </c>
      <c r="AZ73" s="82"/>
      <c r="BA73" s="82" t="s">
        <v>3803</v>
      </c>
      <c r="BB73" s="82"/>
      <c r="BC73" s="82" t="e">
        <f t="shared" si="2"/>
        <v>#REF!</v>
      </c>
      <c r="BD73" s="87"/>
      <c r="BE73" s="82"/>
      <c r="BF73" s="82"/>
      <c r="BG73" s="82"/>
      <c r="BH73" s="82"/>
      <c r="BI73" s="82"/>
      <c r="BJ73" s="82"/>
      <c r="BN73" s="82"/>
      <c r="BO73" s="82"/>
      <c r="BP73" s="82"/>
      <c r="BQ73" s="82"/>
      <c r="BR73" s="82"/>
      <c r="BS73" s="82"/>
      <c r="BT73" s="82"/>
      <c r="BU73" s="82"/>
      <c r="BV73" s="82"/>
      <c r="BW73" s="82"/>
      <c r="BX73" s="82"/>
    </row>
    <row r="74" spans="1:76">
      <c r="A74" s="82" t="s">
        <v>3803</v>
      </c>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c r="AP74" s="82"/>
      <c r="AQ74" s="82"/>
      <c r="AR74" s="82"/>
      <c r="AS74" s="82"/>
      <c r="AT74" s="82"/>
      <c r="AU74" s="82"/>
      <c r="AV74" s="82"/>
      <c r="AW74" s="82"/>
      <c r="AX74" s="82"/>
      <c r="AY74" s="82" t="s">
        <v>3803</v>
      </c>
      <c r="AZ74" s="82"/>
      <c r="BA74" s="82" t="s">
        <v>3803</v>
      </c>
      <c r="BB74" s="82"/>
      <c r="BC74" s="82" t="e">
        <f t="shared" si="2"/>
        <v>#REF!</v>
      </c>
      <c r="BD74" s="87"/>
      <c r="BE74" s="82"/>
      <c r="BF74" s="82"/>
      <c r="BG74" s="82"/>
      <c r="BH74" s="82"/>
      <c r="BI74" s="82"/>
      <c r="BJ74" s="82"/>
      <c r="BN74" s="82"/>
      <c r="BO74" s="82"/>
      <c r="BP74" s="82"/>
      <c r="BQ74" s="82"/>
      <c r="BR74" s="82"/>
      <c r="BS74" s="82"/>
      <c r="BT74" s="82"/>
      <c r="BU74" s="82"/>
      <c r="BV74" s="82"/>
      <c r="BW74" s="82"/>
      <c r="BX74" s="82"/>
    </row>
    <row r="75" spans="1:76">
      <c r="A75" s="82" t="s">
        <v>3803</v>
      </c>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c r="AP75" s="82"/>
      <c r="AQ75" s="82"/>
      <c r="AR75" s="82"/>
      <c r="AS75" s="82"/>
      <c r="AT75" s="82"/>
      <c r="AU75" s="82"/>
      <c r="AV75" s="82"/>
      <c r="AW75" s="82"/>
      <c r="AX75" s="82"/>
      <c r="AY75" s="82" t="s">
        <v>3803</v>
      </c>
      <c r="AZ75" s="82"/>
      <c r="BA75" s="82" t="s">
        <v>3803</v>
      </c>
      <c r="BB75" s="82"/>
      <c r="BC75" s="82" t="e">
        <f t="shared" si="2"/>
        <v>#REF!</v>
      </c>
      <c r="BD75" s="87"/>
      <c r="BE75" s="82"/>
      <c r="BF75" s="82"/>
      <c r="BG75" s="82"/>
      <c r="BH75" s="82"/>
      <c r="BI75" s="82"/>
      <c r="BJ75" s="82"/>
      <c r="BN75" s="82"/>
      <c r="BO75" s="82"/>
      <c r="BP75" s="82"/>
      <c r="BQ75" s="82"/>
      <c r="BR75" s="82"/>
      <c r="BS75" s="82"/>
      <c r="BT75" s="82"/>
      <c r="BU75" s="82"/>
      <c r="BV75" s="82"/>
      <c r="BW75" s="82"/>
      <c r="BX75" s="82"/>
    </row>
    <row r="76" spans="1:76">
      <c r="A76" s="82" t="s">
        <v>3803</v>
      </c>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c r="AP76" s="82"/>
      <c r="AQ76" s="82"/>
      <c r="AR76" s="82"/>
      <c r="AS76" s="82"/>
      <c r="AT76" s="82"/>
      <c r="AU76" s="82"/>
      <c r="AV76" s="82"/>
      <c r="AW76" s="82"/>
      <c r="AX76" s="82"/>
      <c r="AY76" s="82" t="s">
        <v>3803</v>
      </c>
      <c r="AZ76" s="82"/>
      <c r="BA76" s="82" t="s">
        <v>3803</v>
      </c>
      <c r="BB76" s="82"/>
      <c r="BC76" s="82" t="e">
        <f t="shared" si="2"/>
        <v>#REF!</v>
      </c>
      <c r="BD76" s="87"/>
      <c r="BE76" s="82"/>
      <c r="BF76" s="82"/>
      <c r="BG76" s="82"/>
      <c r="BH76" s="82"/>
      <c r="BI76" s="82"/>
      <c r="BJ76" s="82"/>
      <c r="BN76" s="82"/>
      <c r="BO76" s="82"/>
      <c r="BP76" s="82"/>
      <c r="BQ76" s="82"/>
      <c r="BR76" s="82"/>
      <c r="BS76" s="82"/>
      <c r="BT76" s="82"/>
      <c r="BU76" s="82"/>
      <c r="BV76" s="82"/>
      <c r="BW76" s="82"/>
      <c r="BX76" s="82"/>
    </row>
    <row r="77" spans="1:76">
      <c r="A77" s="82" t="s">
        <v>3803</v>
      </c>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t="s">
        <v>3803</v>
      </c>
      <c r="AZ77" s="82"/>
      <c r="BA77" s="82" t="s">
        <v>3803</v>
      </c>
      <c r="BB77" s="82"/>
      <c r="BC77" s="82" t="e">
        <f t="shared" si="2"/>
        <v>#REF!</v>
      </c>
      <c r="BD77" s="87"/>
      <c r="BE77" s="82"/>
      <c r="BF77" s="82"/>
      <c r="BG77" s="82"/>
      <c r="BH77" s="82"/>
      <c r="BI77" s="82"/>
      <c r="BJ77" s="82"/>
      <c r="BK77" s="82"/>
      <c r="BL77" s="82"/>
      <c r="BN77" s="82"/>
      <c r="BO77" s="82"/>
      <c r="BP77" s="82"/>
      <c r="BQ77" s="82"/>
      <c r="BR77" s="82"/>
      <c r="BS77" s="82"/>
      <c r="BT77" s="82"/>
      <c r="BU77" s="82"/>
      <c r="BV77" s="82"/>
      <c r="BW77" s="82"/>
      <c r="BX77" s="82"/>
    </row>
    <row r="78" spans="1:76">
      <c r="A78" s="82" t="s">
        <v>3803</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t="s">
        <v>3803</v>
      </c>
      <c r="AZ78" s="82"/>
      <c r="BA78" s="82" t="s">
        <v>3803</v>
      </c>
      <c r="BB78" s="82"/>
      <c r="BC78" s="82" t="e">
        <f t="shared" si="2"/>
        <v>#REF!</v>
      </c>
      <c r="BD78" s="87"/>
      <c r="BE78" s="82"/>
      <c r="BF78" s="82"/>
      <c r="BG78" s="82"/>
      <c r="BH78" s="82"/>
      <c r="BI78" s="82"/>
      <c r="BJ78" s="82"/>
      <c r="BK78" s="82"/>
      <c r="BL78" s="82"/>
      <c r="BN78" s="82"/>
      <c r="BO78" s="82"/>
      <c r="BP78" s="82"/>
      <c r="BQ78" s="82"/>
      <c r="BR78" s="82"/>
      <c r="BS78" s="82"/>
      <c r="BT78" s="82"/>
      <c r="BU78" s="82"/>
      <c r="BV78" s="82"/>
      <c r="BW78" s="82"/>
      <c r="BX78" s="82"/>
    </row>
    <row r="79" spans="1:76">
      <c r="A79" s="82" t="s">
        <v>3803</v>
      </c>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t="s">
        <v>3803</v>
      </c>
      <c r="AZ79" s="82"/>
      <c r="BA79" s="82" t="s">
        <v>3803</v>
      </c>
      <c r="BB79" s="82"/>
      <c r="BC79" s="82" t="e">
        <f t="shared" si="2"/>
        <v>#REF!</v>
      </c>
      <c r="BD79" s="87"/>
      <c r="BE79" s="82"/>
      <c r="BF79" s="82"/>
      <c r="BG79" s="82"/>
      <c r="BH79" s="82"/>
      <c r="BI79" s="82"/>
      <c r="BJ79" s="82"/>
      <c r="BK79" s="82"/>
      <c r="BL79" s="82"/>
      <c r="BN79" s="82"/>
      <c r="BO79" s="82"/>
      <c r="BP79" s="82"/>
      <c r="BQ79" s="82"/>
      <c r="BR79" s="82"/>
      <c r="BS79" s="82"/>
      <c r="BT79" s="82"/>
      <c r="BU79" s="82"/>
      <c r="BV79" s="82"/>
      <c r="BW79" s="82"/>
      <c r="BX79" s="82"/>
    </row>
    <row r="80" spans="1:76">
      <c r="A80" s="82" t="s">
        <v>3803</v>
      </c>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t="s">
        <v>3803</v>
      </c>
      <c r="AZ80" s="82"/>
      <c r="BA80" s="82" t="s">
        <v>3803</v>
      </c>
      <c r="BB80" s="82"/>
      <c r="BC80" s="82" t="s">
        <v>3803</v>
      </c>
      <c r="BD80" s="87"/>
      <c r="BE80" s="82"/>
      <c r="BF80" s="82"/>
      <c r="BG80" s="82"/>
      <c r="BH80" s="82"/>
      <c r="BI80" s="82"/>
      <c r="BJ80" s="82"/>
      <c r="BK80" s="82"/>
      <c r="BL80" s="82"/>
      <c r="BN80" s="82"/>
      <c r="BO80" s="82"/>
      <c r="BP80" s="82"/>
      <c r="BQ80" s="82"/>
      <c r="BR80" s="82"/>
      <c r="BS80" s="82"/>
      <c r="BT80" s="82"/>
      <c r="BU80" s="82"/>
      <c r="BV80" s="82"/>
      <c r="BW80" s="82"/>
      <c r="BX80" s="82"/>
    </row>
    <row r="81" spans="1:76">
      <c r="A81" s="82" t="s">
        <v>3803</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t="s">
        <v>3803</v>
      </c>
      <c r="AZ81" s="82"/>
      <c r="BA81" s="82" t="s">
        <v>3803</v>
      </c>
      <c r="BB81" s="82"/>
      <c r="BC81" s="82" t="s">
        <v>3803</v>
      </c>
      <c r="BD81" s="87"/>
      <c r="BE81" s="82"/>
      <c r="BF81" s="82"/>
      <c r="BG81" s="82"/>
      <c r="BH81" s="82"/>
      <c r="BI81" s="82"/>
      <c r="BJ81" s="82"/>
      <c r="BK81" s="82"/>
      <c r="BL81" s="82"/>
      <c r="BM81" s="82"/>
      <c r="BN81" s="82"/>
      <c r="BO81" s="82"/>
      <c r="BP81" s="82"/>
      <c r="BQ81" s="82"/>
      <c r="BR81" s="82"/>
      <c r="BS81" s="82"/>
      <c r="BT81" s="82"/>
      <c r="BU81" s="82"/>
      <c r="BV81" s="82"/>
      <c r="BW81" s="82"/>
      <c r="BX81" s="82"/>
    </row>
    <row r="82" spans="1:76">
      <c r="A82" s="82" t="s">
        <v>3803</v>
      </c>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t="s">
        <v>3803</v>
      </c>
      <c r="AZ82" s="82"/>
      <c r="BA82" s="82" t="s">
        <v>3803</v>
      </c>
      <c r="BB82" s="82"/>
      <c r="BC82" s="82" t="s">
        <v>3803</v>
      </c>
      <c r="BD82" s="87"/>
      <c r="BE82" s="82"/>
      <c r="BF82" s="82"/>
      <c r="BG82" s="82"/>
      <c r="BH82" s="82"/>
      <c r="BI82" s="82"/>
      <c r="BJ82" s="82"/>
      <c r="BK82" s="82"/>
      <c r="BL82" s="82"/>
      <c r="BM82" s="82"/>
      <c r="BN82" s="82"/>
      <c r="BO82" s="82"/>
      <c r="BP82" s="82"/>
      <c r="BQ82" s="82"/>
      <c r="BR82" s="82"/>
      <c r="BS82" s="82"/>
      <c r="BT82" s="82"/>
      <c r="BU82" s="82"/>
      <c r="BV82" s="82"/>
      <c r="BW82" s="82"/>
      <c r="BX82" s="82"/>
    </row>
    <row r="83" spans="1:76">
      <c r="A83" s="82" t="s">
        <v>3803</v>
      </c>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t="s">
        <v>3803</v>
      </c>
      <c r="AZ83" s="82"/>
      <c r="BA83" s="82" t="s">
        <v>3803</v>
      </c>
      <c r="BB83" s="82"/>
      <c r="BC83" s="82" t="s">
        <v>3803</v>
      </c>
      <c r="BD83" s="87"/>
      <c r="BE83" s="82"/>
      <c r="BF83" s="82"/>
      <c r="BG83" s="82"/>
      <c r="BH83" s="82"/>
      <c r="BI83" s="82"/>
      <c r="BJ83" s="82"/>
      <c r="BK83" s="82"/>
      <c r="BL83" s="82"/>
      <c r="BM83" s="82"/>
      <c r="BN83" s="82"/>
      <c r="BO83" s="82"/>
      <c r="BP83" s="82"/>
      <c r="BQ83" s="82"/>
      <c r="BR83" s="82"/>
      <c r="BS83" s="82"/>
      <c r="BT83" s="82"/>
      <c r="BU83" s="82"/>
      <c r="BV83" s="82"/>
      <c r="BW83" s="82"/>
      <c r="BX83" s="82"/>
    </row>
    <row r="84" spans="1:76">
      <c r="A84" s="82" t="s">
        <v>3803</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t="s">
        <v>3803</v>
      </c>
      <c r="AZ84" s="82"/>
      <c r="BA84" s="82" t="s">
        <v>3803</v>
      </c>
      <c r="BB84" s="82"/>
      <c r="BC84" s="82" t="s">
        <v>3803</v>
      </c>
      <c r="BD84" s="87"/>
      <c r="BE84" s="82"/>
      <c r="BF84" s="82"/>
      <c r="BG84" s="82"/>
      <c r="BH84" s="82"/>
      <c r="BI84" s="82"/>
      <c r="BJ84" s="82"/>
      <c r="BK84" s="82"/>
      <c r="BL84" s="82"/>
      <c r="BM84" s="82"/>
      <c r="BN84" s="82"/>
      <c r="BO84" s="82"/>
      <c r="BP84" s="82"/>
      <c r="BQ84" s="82"/>
      <c r="BR84" s="82"/>
      <c r="BS84" s="82"/>
      <c r="BT84" s="82"/>
      <c r="BU84" s="82"/>
      <c r="BV84" s="82"/>
      <c r="BW84" s="82"/>
      <c r="BX84" s="82"/>
    </row>
    <row r="85" spans="1:76">
      <c r="A85" s="82" t="s">
        <v>3803</v>
      </c>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t="s">
        <v>3803</v>
      </c>
      <c r="AZ85" s="82"/>
      <c r="BA85" s="82" t="s">
        <v>3803</v>
      </c>
      <c r="BB85" s="82"/>
      <c r="BD85" s="87"/>
      <c r="BE85" s="82"/>
      <c r="BF85" s="82"/>
      <c r="BG85" s="82"/>
      <c r="BH85" s="82"/>
      <c r="BI85" s="82"/>
      <c r="BJ85" s="82"/>
      <c r="BK85" s="82"/>
      <c r="BL85" s="82"/>
      <c r="BM85" s="82"/>
      <c r="BN85" s="82"/>
      <c r="BO85" s="82"/>
      <c r="BP85" s="82"/>
      <c r="BQ85" s="82"/>
      <c r="BR85" s="82"/>
      <c r="BS85" s="82"/>
      <c r="BT85" s="82"/>
      <c r="BU85" s="82"/>
      <c r="BV85" s="82"/>
      <c r="BW85" s="82"/>
      <c r="BX85" s="82"/>
    </row>
    <row r="86" spans="1:76">
      <c r="A86" s="82" t="s">
        <v>3803</v>
      </c>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t="s">
        <v>3803</v>
      </c>
      <c r="AZ86" s="82"/>
      <c r="BA86" s="82" t="s">
        <v>3803</v>
      </c>
      <c r="BB86" s="82"/>
      <c r="BD86" s="87"/>
      <c r="BE86" s="82"/>
      <c r="BF86" s="82"/>
      <c r="BG86" s="82"/>
      <c r="BH86" s="82"/>
      <c r="BI86" s="82"/>
      <c r="BJ86" s="82"/>
      <c r="BK86" s="82"/>
      <c r="BL86" s="82"/>
      <c r="BM86" s="82"/>
      <c r="BN86" s="82"/>
      <c r="BO86" s="82"/>
      <c r="BP86" s="82"/>
      <c r="BQ86" s="82"/>
      <c r="BR86" s="82"/>
      <c r="BS86" s="82"/>
      <c r="BT86" s="82"/>
      <c r="BU86" s="82"/>
      <c r="BV86" s="82"/>
      <c r="BW86" s="82"/>
      <c r="BX86" s="82"/>
    </row>
    <row r="87" spans="1:76">
      <c r="A87" s="82" t="s">
        <v>3803</v>
      </c>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t="s">
        <v>3803</v>
      </c>
      <c r="AZ87" s="82"/>
      <c r="BA87" s="82" t="s">
        <v>3803</v>
      </c>
      <c r="BB87" s="82"/>
      <c r="BD87" s="88"/>
      <c r="BE87" s="82"/>
      <c r="BF87" s="82"/>
      <c r="BG87" s="82"/>
      <c r="BH87" s="82"/>
      <c r="BI87" s="82"/>
      <c r="BJ87" s="82"/>
      <c r="BK87" s="82"/>
      <c r="BL87" s="82"/>
      <c r="BM87" s="82"/>
      <c r="BN87" s="82"/>
      <c r="BO87" s="82"/>
      <c r="BP87" s="82"/>
      <c r="BQ87" s="82"/>
      <c r="BR87" s="82"/>
      <c r="BS87" s="82"/>
      <c r="BT87" s="82"/>
      <c r="BU87" s="82"/>
      <c r="BV87" s="82"/>
      <c r="BW87" s="82"/>
      <c r="BX87" s="82"/>
    </row>
    <row r="88" spans="1:76">
      <c r="A88" s="82" t="s">
        <v>3803</v>
      </c>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t="s">
        <v>3803</v>
      </c>
      <c r="AZ88" s="82"/>
      <c r="BA88" s="82" t="s">
        <v>3803</v>
      </c>
      <c r="BB88" s="82"/>
      <c r="BD88" s="87"/>
      <c r="BE88" s="82"/>
      <c r="BF88" s="82"/>
      <c r="BG88" s="82"/>
      <c r="BH88" s="82"/>
      <c r="BI88" s="82"/>
      <c r="BJ88" s="82"/>
      <c r="BK88" s="82"/>
      <c r="BL88" s="82"/>
      <c r="BM88" s="82"/>
      <c r="BN88" s="82"/>
      <c r="BO88" s="82"/>
      <c r="BP88" s="82"/>
      <c r="BQ88" s="82"/>
      <c r="BR88" s="82"/>
      <c r="BS88" s="82"/>
      <c r="BT88" s="82"/>
      <c r="BU88" s="82"/>
      <c r="BV88" s="82"/>
      <c r="BW88" s="82"/>
      <c r="BX88" s="82"/>
    </row>
    <row r="89" spans="1:76">
      <c r="A89" s="82" t="s">
        <v>3803</v>
      </c>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t="s">
        <v>3803</v>
      </c>
      <c r="AZ89" s="82"/>
      <c r="BA89" s="82" t="s">
        <v>3803</v>
      </c>
      <c r="BB89" s="82"/>
      <c r="BD89" s="87"/>
      <c r="BE89" s="82"/>
      <c r="BF89" s="82"/>
      <c r="BG89" s="82"/>
      <c r="BH89" s="82"/>
      <c r="BI89" s="82"/>
      <c r="BJ89" s="82"/>
      <c r="BK89" s="82"/>
      <c r="BL89" s="82"/>
      <c r="BM89" s="82"/>
      <c r="BN89" s="82"/>
      <c r="BO89" s="82"/>
      <c r="BP89" s="82"/>
      <c r="BQ89" s="82"/>
      <c r="BR89" s="82"/>
      <c r="BS89" s="82"/>
      <c r="BT89" s="82"/>
      <c r="BU89" s="82"/>
      <c r="BV89" s="82"/>
      <c r="BW89" s="82"/>
      <c r="BX89" s="82"/>
    </row>
    <row r="90" spans="1:76">
      <c r="A90" s="82" t="s">
        <v>3803</v>
      </c>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t="s">
        <v>3803</v>
      </c>
      <c r="AZ90" s="82"/>
      <c r="BA90" s="82" t="s">
        <v>3803</v>
      </c>
      <c r="BB90" s="82"/>
      <c r="BD90" s="82"/>
      <c r="BE90" s="82"/>
      <c r="BF90" s="82"/>
      <c r="BG90" s="82"/>
      <c r="BH90" s="82"/>
      <c r="BI90" s="82"/>
      <c r="BJ90" s="82"/>
      <c r="BK90" s="82"/>
      <c r="BL90" s="82"/>
      <c r="BM90" s="82"/>
      <c r="BN90" s="82"/>
      <c r="BO90" s="82"/>
      <c r="BP90" s="82"/>
      <c r="BQ90" s="82"/>
      <c r="BR90" s="82"/>
      <c r="BS90" s="82"/>
      <c r="BT90" s="82"/>
      <c r="BU90" s="82"/>
      <c r="BV90" s="82"/>
      <c r="BW90" s="82"/>
      <c r="BX90" s="82"/>
    </row>
    <row r="91" spans="1:76">
      <c r="A91" s="82" t="s">
        <v>3803</v>
      </c>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t="s">
        <v>3803</v>
      </c>
      <c r="AZ91" s="82"/>
      <c r="BA91" s="82" t="s">
        <v>3803</v>
      </c>
      <c r="BB91" s="82"/>
      <c r="BD91" s="82"/>
      <c r="BE91" s="82"/>
      <c r="BF91" s="82"/>
      <c r="BG91" s="82"/>
      <c r="BH91" s="82"/>
      <c r="BI91" s="82"/>
      <c r="BJ91" s="82"/>
      <c r="BK91" s="82"/>
      <c r="BL91" s="82"/>
      <c r="BM91" s="82"/>
      <c r="BN91" s="82"/>
      <c r="BO91" s="82"/>
      <c r="BP91" s="82"/>
      <c r="BQ91" s="82"/>
      <c r="BR91" s="82"/>
      <c r="BS91" s="82"/>
      <c r="BT91" s="82"/>
      <c r="BU91" s="82"/>
      <c r="BV91" s="82"/>
      <c r="BW91" s="82"/>
      <c r="BX91" s="82"/>
    </row>
    <row r="92" spans="1:76">
      <c r="A92" s="82" t="s">
        <v>3803</v>
      </c>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t="s">
        <v>3803</v>
      </c>
      <c r="AZ92" s="82"/>
      <c r="BA92" s="82" t="s">
        <v>3803</v>
      </c>
      <c r="BB92" s="82"/>
      <c r="BD92" s="82"/>
      <c r="BE92" s="82"/>
      <c r="BF92" s="82"/>
      <c r="BG92" s="82"/>
      <c r="BH92" s="82"/>
      <c r="BI92" s="82"/>
      <c r="BJ92" s="82"/>
      <c r="BK92" s="82"/>
      <c r="BL92" s="82"/>
      <c r="BM92" s="82"/>
      <c r="BN92" s="82"/>
      <c r="BO92" s="82"/>
      <c r="BP92" s="82"/>
      <c r="BQ92" s="82"/>
      <c r="BR92" s="82"/>
      <c r="BS92" s="82"/>
      <c r="BT92" s="82"/>
      <c r="BU92" s="82"/>
      <c r="BV92" s="82"/>
      <c r="BW92" s="82"/>
      <c r="BX92" s="82"/>
    </row>
    <row r="93" spans="1:76">
      <c r="A93" s="82" t="s">
        <v>3803</v>
      </c>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t="s">
        <v>3803</v>
      </c>
      <c r="AZ93" s="82"/>
      <c r="BA93" s="82" t="s">
        <v>3803</v>
      </c>
      <c r="BB93" s="82"/>
      <c r="BD93" s="82"/>
      <c r="BE93" s="82"/>
      <c r="BF93" s="82"/>
      <c r="BG93" s="82"/>
      <c r="BH93" s="82"/>
      <c r="BI93" s="82"/>
      <c r="BJ93" s="82"/>
      <c r="BK93" s="82"/>
      <c r="BL93" s="82"/>
      <c r="BM93" s="82"/>
      <c r="BN93" s="82"/>
      <c r="BO93" s="82"/>
      <c r="BP93" s="82"/>
      <c r="BQ93" s="82"/>
      <c r="BR93" s="82"/>
      <c r="BS93" s="82"/>
      <c r="BT93" s="82"/>
      <c r="BU93" s="82"/>
      <c r="BV93" s="82"/>
      <c r="BW93" s="82"/>
      <c r="BX93" s="82"/>
    </row>
    <row r="94" spans="1:76">
      <c r="A94" s="82" t="s">
        <v>3803</v>
      </c>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Z94" s="82"/>
      <c r="BA94" s="82" t="s">
        <v>3803</v>
      </c>
      <c r="BB94" s="82"/>
      <c r="BD94" s="82"/>
      <c r="BE94" s="82"/>
      <c r="BF94" s="82"/>
      <c r="BG94" s="82"/>
      <c r="BH94" s="82"/>
      <c r="BI94" s="82"/>
      <c r="BJ94" s="82"/>
      <c r="BK94" s="82"/>
      <c r="BL94" s="82"/>
      <c r="BM94" s="82"/>
      <c r="BN94" s="82"/>
      <c r="BO94" s="82"/>
      <c r="BP94" s="82"/>
      <c r="BQ94" s="82"/>
      <c r="BR94" s="82"/>
      <c r="BS94" s="82"/>
      <c r="BT94" s="82"/>
      <c r="BU94" s="82"/>
      <c r="BV94" s="82"/>
      <c r="BW94" s="82"/>
      <c r="BX94" s="82"/>
    </row>
    <row r="95" spans="1:76">
      <c r="A95" s="82" t="s">
        <v>3803</v>
      </c>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c r="AP95" s="82"/>
      <c r="AQ95" s="82"/>
      <c r="AR95" s="82"/>
      <c r="AS95" s="82"/>
      <c r="AT95" s="82"/>
      <c r="AU95" s="82"/>
      <c r="AV95" s="82"/>
      <c r="AW95" s="82"/>
      <c r="AX95" s="82"/>
      <c r="AY95" s="82"/>
      <c r="AZ95" s="82"/>
      <c r="BA95" s="82" t="s">
        <v>3803</v>
      </c>
      <c r="BB95" s="82"/>
      <c r="BC95" s="82"/>
      <c r="BD95" s="82"/>
      <c r="BE95" s="82"/>
      <c r="BF95" s="82"/>
      <c r="BG95" s="82"/>
      <c r="BH95" s="82"/>
      <c r="BI95" s="82"/>
      <c r="BJ95" s="82"/>
      <c r="BK95" s="82"/>
      <c r="BL95" s="82"/>
      <c r="BM95" s="82"/>
      <c r="BN95" s="82"/>
      <c r="BO95" s="82"/>
      <c r="BP95" s="82"/>
      <c r="BQ95" s="82"/>
      <c r="BR95" s="82"/>
      <c r="BS95" s="82"/>
      <c r="BT95" s="82"/>
      <c r="BU95" s="82"/>
      <c r="BV95" s="82"/>
      <c r="BW95" s="82"/>
      <c r="BX95" s="82"/>
    </row>
    <row r="96" spans="1:76">
      <c r="A96" s="82" t="s">
        <v>3803</v>
      </c>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c r="AP96" s="82"/>
      <c r="AQ96" s="82"/>
      <c r="AR96" s="82"/>
      <c r="AS96" s="82"/>
      <c r="AT96" s="82"/>
      <c r="AU96" s="82"/>
      <c r="AV96" s="82"/>
      <c r="AW96" s="82"/>
      <c r="AX96" s="82"/>
      <c r="AY96" s="82"/>
      <c r="AZ96" s="82"/>
      <c r="BA96" s="82" t="s">
        <v>3803</v>
      </c>
      <c r="BB96" s="82"/>
      <c r="BC96" s="82"/>
      <c r="BD96" s="82"/>
      <c r="BE96" s="82"/>
      <c r="BF96" s="82"/>
      <c r="BG96" s="82"/>
      <c r="BH96" s="82"/>
      <c r="BI96" s="82"/>
      <c r="BJ96" s="82"/>
      <c r="BK96" s="82"/>
      <c r="BL96" s="82"/>
      <c r="BM96" s="82"/>
      <c r="BN96" s="82"/>
      <c r="BO96" s="82"/>
      <c r="BP96" s="82"/>
      <c r="BQ96" s="82"/>
      <c r="BR96" s="82"/>
      <c r="BS96" s="82"/>
      <c r="BT96" s="82"/>
      <c r="BU96" s="82"/>
      <c r="BV96" s="82"/>
      <c r="BW96" s="82"/>
      <c r="BX96" s="82"/>
    </row>
    <row r="97" spans="1:76">
      <c r="A97" s="82" t="s">
        <v>3803</v>
      </c>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c r="AP97" s="82"/>
      <c r="AQ97" s="82"/>
      <c r="AR97" s="82"/>
      <c r="AS97" s="82"/>
      <c r="AT97" s="82"/>
      <c r="AU97" s="82"/>
      <c r="AV97" s="82"/>
      <c r="AW97" s="82"/>
      <c r="AX97" s="82"/>
      <c r="AY97" s="82"/>
      <c r="AZ97" s="82"/>
      <c r="BA97" s="82" t="s">
        <v>3803</v>
      </c>
      <c r="BB97" s="82"/>
      <c r="BC97" s="82"/>
      <c r="BD97" s="82"/>
      <c r="BE97" s="82"/>
      <c r="BF97" s="82"/>
      <c r="BG97" s="82"/>
      <c r="BH97" s="82"/>
      <c r="BI97" s="82"/>
      <c r="BJ97" s="82"/>
      <c r="BK97" s="82"/>
      <c r="BL97" s="82"/>
      <c r="BM97" s="82"/>
      <c r="BN97" s="82"/>
      <c r="BO97" s="82"/>
      <c r="BP97" s="82"/>
      <c r="BQ97" s="82"/>
      <c r="BR97" s="82"/>
      <c r="BS97" s="82"/>
      <c r="BT97" s="82"/>
      <c r="BU97" s="82"/>
      <c r="BV97" s="82"/>
      <c r="BW97" s="82"/>
      <c r="BX97" s="82"/>
    </row>
    <row r="98" spans="1:76">
      <c r="A98" s="82" t="s">
        <v>3803</v>
      </c>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c r="AP98" s="82"/>
      <c r="AQ98" s="82"/>
      <c r="AR98" s="82"/>
      <c r="AS98" s="82"/>
      <c r="AT98" s="82"/>
      <c r="AU98" s="82"/>
      <c r="AV98" s="82"/>
      <c r="AW98" s="82"/>
      <c r="AX98" s="82"/>
      <c r="BD98" s="82"/>
      <c r="BE98" s="82"/>
      <c r="BF98" s="82"/>
      <c r="BG98" s="82"/>
      <c r="BH98" s="82"/>
      <c r="BI98" s="82"/>
      <c r="BJ98" s="82"/>
      <c r="BK98" s="82"/>
      <c r="BL98" s="82"/>
      <c r="BM98" s="82"/>
      <c r="BN98" s="82"/>
      <c r="BO98" s="82"/>
      <c r="BP98" s="82"/>
      <c r="BQ98" s="82"/>
      <c r="BR98" s="82"/>
      <c r="BS98" s="82"/>
      <c r="BT98" s="82"/>
      <c r="BU98" s="82"/>
      <c r="BV98" s="82"/>
      <c r="BW98" s="82"/>
      <c r="BX98" s="82"/>
    </row>
    <row r="99" spans="1:76">
      <c r="A99" s="82" t="s">
        <v>3803</v>
      </c>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c r="AP99" s="82"/>
      <c r="AQ99" s="82"/>
      <c r="AR99" s="82"/>
      <c r="AS99" s="82"/>
      <c r="AT99" s="82"/>
      <c r="AU99" s="82"/>
      <c r="AV99" s="82"/>
      <c r="AW99" s="82"/>
      <c r="AX99" s="82"/>
      <c r="BD99" s="82"/>
      <c r="BE99" s="82"/>
      <c r="BF99" s="82"/>
      <c r="BG99" s="82"/>
      <c r="BH99" s="82"/>
      <c r="BI99" s="82"/>
      <c r="BJ99" s="82"/>
      <c r="BK99" s="82"/>
      <c r="BL99" s="82"/>
      <c r="BM99" s="82"/>
      <c r="BN99" s="82"/>
      <c r="BO99" s="82"/>
      <c r="BP99" s="82"/>
      <c r="BQ99" s="82"/>
      <c r="BR99" s="82"/>
      <c r="BS99" s="82"/>
      <c r="BT99" s="82"/>
      <c r="BU99" s="82"/>
      <c r="BV99" s="82"/>
      <c r="BW99" s="82"/>
      <c r="BX99" s="82"/>
    </row>
    <row r="100" spans="1:76">
      <c r="A100" s="82" t="s">
        <v>3803</v>
      </c>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c r="AP100" s="82"/>
      <c r="AQ100" s="82"/>
      <c r="AR100" s="82"/>
      <c r="AS100" s="82"/>
      <c r="AT100" s="82"/>
      <c r="AU100" s="82"/>
      <c r="AV100" s="82"/>
      <c r="AW100" s="82"/>
      <c r="AX100" s="82"/>
      <c r="BD100" s="82"/>
      <c r="BE100" s="82"/>
      <c r="BF100" s="82"/>
      <c r="BG100" s="82"/>
      <c r="BH100" s="82"/>
      <c r="BI100" s="82"/>
      <c r="BJ100" s="82"/>
      <c r="BK100" s="82"/>
      <c r="BL100" s="82"/>
      <c r="BM100" s="82"/>
      <c r="BN100" s="82"/>
      <c r="BO100" s="82"/>
      <c r="BP100" s="82"/>
      <c r="BQ100" s="82"/>
      <c r="BR100" s="82"/>
      <c r="BS100" s="82"/>
      <c r="BT100" s="82"/>
      <c r="BU100" s="82"/>
      <c r="BV100" s="82"/>
      <c r="BW100" s="82"/>
      <c r="BX100" s="82"/>
    </row>
    <row r="101" spans="1:76">
      <c r="A101" s="82" t="s">
        <v>3803</v>
      </c>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82"/>
      <c r="AV101" s="82"/>
      <c r="AW101" s="82"/>
      <c r="AX101" s="82"/>
      <c r="BD101" s="82"/>
      <c r="BE101" s="82"/>
      <c r="BF101" s="82"/>
      <c r="BG101" s="82"/>
      <c r="BH101" s="82"/>
      <c r="BI101" s="82"/>
      <c r="BJ101" s="82"/>
      <c r="BK101" s="82"/>
      <c r="BL101" s="82"/>
      <c r="BM101" s="82"/>
      <c r="BN101" s="82"/>
      <c r="BO101" s="82"/>
      <c r="BP101" s="82"/>
      <c r="BQ101" s="82"/>
      <c r="BR101" s="82"/>
      <c r="BS101" s="82"/>
      <c r="BT101" s="82"/>
      <c r="BU101" s="82"/>
      <c r="BV101" s="82"/>
      <c r="BW101" s="82"/>
      <c r="BX101" s="82"/>
    </row>
    <row r="102" spans="1:76">
      <c r="A102" s="82" t="s">
        <v>3803</v>
      </c>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c r="AP102" s="82"/>
      <c r="AQ102" s="82"/>
      <c r="AR102" s="82"/>
      <c r="AS102" s="82"/>
      <c r="AT102" s="82"/>
      <c r="AU102" s="82"/>
      <c r="AV102" s="82"/>
      <c r="AW102" s="82"/>
      <c r="AX102" s="82"/>
      <c r="BD102" s="82"/>
      <c r="BE102" s="82"/>
      <c r="BF102" s="82"/>
      <c r="BG102" s="82"/>
      <c r="BH102" s="82"/>
      <c r="BI102" s="82"/>
      <c r="BJ102" s="82"/>
      <c r="BK102" s="82"/>
      <c r="BL102" s="82"/>
      <c r="BM102" s="82"/>
      <c r="BN102" s="82"/>
      <c r="BO102" s="82"/>
      <c r="BP102" s="82"/>
      <c r="BQ102" s="82"/>
      <c r="BR102" s="82"/>
      <c r="BS102" s="82"/>
      <c r="BT102" s="82"/>
      <c r="BU102" s="82"/>
      <c r="BV102" s="82"/>
      <c r="BW102" s="82"/>
      <c r="BX102" s="82"/>
    </row>
    <row r="103" spans="1:76">
      <c r="A103" s="82" t="s">
        <v>3803</v>
      </c>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c r="AP103" s="82"/>
      <c r="AQ103" s="82"/>
      <c r="AR103" s="82"/>
      <c r="AS103" s="82"/>
      <c r="AT103" s="82"/>
      <c r="AU103" s="82"/>
      <c r="AV103" s="82"/>
      <c r="AW103" s="82"/>
      <c r="AX103" s="82"/>
      <c r="BD103" s="82"/>
      <c r="BE103" s="82"/>
      <c r="BF103" s="82"/>
      <c r="BG103" s="82"/>
      <c r="BH103" s="82"/>
      <c r="BI103" s="82"/>
      <c r="BJ103" s="82"/>
      <c r="BK103" s="82"/>
      <c r="BL103" s="82"/>
      <c r="BM103" s="82"/>
      <c r="BN103" s="82"/>
      <c r="BO103" s="82"/>
      <c r="BP103" s="82"/>
      <c r="BQ103" s="82"/>
      <c r="BR103" s="82"/>
      <c r="BS103" s="82"/>
      <c r="BT103" s="82"/>
      <c r="BU103" s="82"/>
      <c r="BV103" s="82"/>
      <c r="BW103" s="82"/>
      <c r="BX103" s="82"/>
    </row>
    <row r="104" spans="1:76">
      <c r="A104" s="82" t="s">
        <v>3803</v>
      </c>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c r="AP104" s="82"/>
      <c r="AQ104" s="82"/>
      <c r="AR104" s="82"/>
      <c r="AS104" s="82"/>
      <c r="AT104" s="82"/>
      <c r="AU104" s="82"/>
      <c r="AV104" s="82"/>
      <c r="AW104" s="82"/>
      <c r="AX104" s="82"/>
      <c r="BD104" s="82"/>
      <c r="BE104" s="82"/>
      <c r="BF104" s="82"/>
      <c r="BG104" s="82"/>
      <c r="BH104" s="82"/>
      <c r="BI104" s="82"/>
      <c r="BJ104" s="82"/>
      <c r="BK104" s="82"/>
      <c r="BL104" s="82"/>
      <c r="BM104" s="82"/>
      <c r="BN104" s="82"/>
      <c r="BO104" s="82"/>
      <c r="BP104" s="82"/>
      <c r="BQ104" s="82"/>
      <c r="BR104" s="82"/>
      <c r="BS104" s="82"/>
      <c r="BT104" s="82"/>
      <c r="BU104" s="82"/>
      <c r="BV104" s="82"/>
      <c r="BW104" s="82"/>
      <c r="BX104" s="82"/>
    </row>
    <row r="105" spans="1:76">
      <c r="A105" s="82" t="s">
        <v>3803</v>
      </c>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c r="AP105" s="82"/>
      <c r="AQ105" s="82"/>
      <c r="AR105" s="82"/>
      <c r="AS105" s="82"/>
      <c r="AT105" s="82"/>
      <c r="AU105" s="82"/>
      <c r="AV105" s="82"/>
      <c r="AW105" s="82"/>
      <c r="AX105" s="82"/>
      <c r="BD105" s="82"/>
      <c r="BE105" s="82"/>
      <c r="BF105" s="82"/>
      <c r="BG105" s="82"/>
      <c r="BH105" s="82"/>
      <c r="BI105" s="82"/>
      <c r="BJ105" s="82"/>
      <c r="BK105" s="82"/>
      <c r="BL105" s="82"/>
      <c r="BM105" s="82"/>
      <c r="BN105" s="82"/>
      <c r="BO105" s="82"/>
      <c r="BP105" s="82"/>
      <c r="BQ105" s="82"/>
      <c r="BR105" s="82"/>
      <c r="BS105" s="82"/>
      <c r="BT105" s="82"/>
      <c r="BU105" s="82"/>
      <c r="BV105" s="82"/>
      <c r="BW105" s="82"/>
      <c r="BX105" s="82"/>
    </row>
    <row r="106" spans="1:76">
      <c r="A106" s="82" t="s">
        <v>3803</v>
      </c>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c r="AP106" s="82"/>
      <c r="AQ106" s="82"/>
      <c r="AR106" s="82"/>
      <c r="AS106" s="82"/>
      <c r="AT106" s="82"/>
      <c r="AU106" s="82"/>
      <c r="AV106" s="82"/>
      <c r="AW106" s="82"/>
      <c r="AX106" s="82"/>
      <c r="AY106" s="82"/>
      <c r="AZ106" s="82"/>
      <c r="BC106" s="82"/>
      <c r="BD106" s="82"/>
      <c r="BE106" s="82"/>
      <c r="BF106" s="82"/>
      <c r="BG106" s="82"/>
      <c r="BH106" s="82"/>
      <c r="BI106" s="82"/>
      <c r="BJ106" s="82"/>
      <c r="BK106" s="82"/>
      <c r="BL106" s="82"/>
      <c r="BM106" s="82"/>
      <c r="BN106" s="82"/>
      <c r="BO106" s="82"/>
      <c r="BP106" s="82"/>
      <c r="BQ106" s="82"/>
      <c r="BR106" s="82"/>
      <c r="BS106" s="82"/>
      <c r="BT106" s="82"/>
      <c r="BU106" s="82"/>
      <c r="BV106" s="82"/>
      <c r="BW106" s="82"/>
      <c r="BX106" s="82"/>
    </row>
    <row r="107" spans="1:76">
      <c r="A107" s="82" t="s">
        <v>3803</v>
      </c>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c r="BL107" s="82"/>
      <c r="BM107" s="82"/>
      <c r="BN107" s="82"/>
      <c r="BO107" s="82"/>
      <c r="BP107" s="82"/>
      <c r="BQ107" s="82"/>
      <c r="BR107" s="82"/>
      <c r="BS107" s="82"/>
      <c r="BT107" s="82"/>
      <c r="BU107" s="82"/>
      <c r="BV107" s="82"/>
      <c r="BW107" s="82"/>
      <c r="BX107" s="82"/>
    </row>
    <row r="108" spans="1:76">
      <c r="A108" s="82" t="s">
        <v>3803</v>
      </c>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c r="BM108" s="82"/>
      <c r="BN108" s="82"/>
      <c r="BO108" s="82"/>
      <c r="BP108" s="82"/>
      <c r="BQ108" s="82"/>
      <c r="BR108" s="82"/>
      <c r="BS108" s="82"/>
      <c r="BT108" s="82"/>
      <c r="BU108" s="82"/>
      <c r="BV108" s="82"/>
      <c r="BW108" s="82"/>
      <c r="BX108" s="82"/>
    </row>
    <row r="109" spans="1:76">
      <c r="A109" s="82" t="s">
        <v>3803</v>
      </c>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c r="AP109" s="82"/>
      <c r="AQ109" s="82"/>
      <c r="AR109" s="82"/>
      <c r="AS109" s="82"/>
      <c r="AT109" s="82"/>
      <c r="AU109" s="82"/>
      <c r="AV109" s="82"/>
      <c r="AW109" s="82"/>
      <c r="AX109" s="82"/>
      <c r="AY109" s="82"/>
      <c r="AZ109" s="82"/>
      <c r="BA109" s="82"/>
      <c r="BB109" s="82"/>
      <c r="BC109" s="82"/>
      <c r="BD109" s="82"/>
      <c r="BE109" s="82"/>
      <c r="BF109" s="82"/>
      <c r="BG109" s="82"/>
      <c r="BH109" s="82"/>
      <c r="BI109" s="82"/>
      <c r="BJ109" s="82"/>
      <c r="BK109" s="82"/>
      <c r="BL109" s="82"/>
      <c r="BM109" s="82"/>
      <c r="BN109" s="82"/>
      <c r="BO109" s="82"/>
      <c r="BP109" s="82"/>
      <c r="BQ109" s="82"/>
      <c r="BR109" s="82"/>
      <c r="BS109" s="82"/>
      <c r="BT109" s="82"/>
      <c r="BU109" s="82"/>
      <c r="BV109" s="82"/>
      <c r="BW109" s="82"/>
      <c r="BX109" s="82"/>
    </row>
    <row r="110" spans="1:76">
      <c r="A110" s="82" t="s">
        <v>3803</v>
      </c>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c r="AP110" s="82"/>
      <c r="AQ110" s="82"/>
      <c r="AR110" s="82"/>
      <c r="AS110" s="82"/>
      <c r="AT110" s="82"/>
      <c r="AU110" s="82"/>
      <c r="AV110" s="82"/>
      <c r="AW110" s="82"/>
      <c r="AX110" s="82"/>
      <c r="AY110" s="82"/>
      <c r="AZ110" s="82"/>
      <c r="BA110" s="82"/>
      <c r="BB110" s="82"/>
      <c r="BC110" s="82"/>
      <c r="BD110" s="82"/>
      <c r="BE110" s="82"/>
      <c r="BF110" s="82"/>
      <c r="BG110" s="82"/>
      <c r="BH110" s="82"/>
      <c r="BI110" s="82"/>
      <c r="BJ110" s="82"/>
      <c r="BK110" s="82"/>
      <c r="BL110" s="82"/>
      <c r="BM110" s="82"/>
      <c r="BN110" s="82"/>
      <c r="BO110" s="82"/>
      <c r="BP110" s="82"/>
      <c r="BQ110" s="82"/>
      <c r="BR110" s="82"/>
      <c r="BS110" s="82"/>
      <c r="BT110" s="82"/>
      <c r="BU110" s="82"/>
      <c r="BV110" s="82"/>
      <c r="BW110" s="82"/>
      <c r="BX110" s="82"/>
    </row>
    <row r="111" spans="1:76">
      <c r="A111" s="82" t="s">
        <v>3803</v>
      </c>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c r="AP111" s="82"/>
      <c r="AQ111" s="82"/>
      <c r="AR111" s="82"/>
      <c r="AS111" s="82"/>
      <c r="AT111" s="82"/>
      <c r="AU111" s="82"/>
      <c r="AV111" s="82"/>
      <c r="AW111" s="82"/>
      <c r="AX111" s="82"/>
      <c r="AY111" s="82"/>
      <c r="AZ111" s="82"/>
      <c r="BA111" s="82"/>
      <c r="BB111" s="82"/>
      <c r="BC111" s="82"/>
      <c r="BD111" s="82"/>
      <c r="BE111" s="82"/>
      <c r="BF111" s="82"/>
      <c r="BG111" s="82"/>
      <c r="BH111" s="82"/>
      <c r="BI111" s="82"/>
      <c r="BJ111" s="82"/>
      <c r="BK111" s="82"/>
      <c r="BL111" s="82"/>
      <c r="BM111" s="82"/>
      <c r="BN111" s="82"/>
      <c r="BO111" s="82"/>
      <c r="BP111" s="82"/>
      <c r="BQ111" s="82"/>
      <c r="BR111" s="82"/>
      <c r="BS111" s="82"/>
      <c r="BT111" s="82"/>
      <c r="BU111" s="82"/>
      <c r="BV111" s="82"/>
      <c r="BW111" s="82"/>
      <c r="BX111" s="82"/>
    </row>
    <row r="112" spans="1:76">
      <c r="A112" s="82" t="s">
        <v>3803</v>
      </c>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82"/>
      <c r="BH112" s="82"/>
      <c r="BI112" s="82"/>
      <c r="BJ112" s="82"/>
      <c r="BK112" s="82"/>
      <c r="BL112" s="82"/>
      <c r="BM112" s="82"/>
      <c r="BN112" s="82"/>
      <c r="BO112" s="82"/>
      <c r="BP112" s="82"/>
      <c r="BQ112" s="82"/>
      <c r="BR112" s="82"/>
      <c r="BS112" s="82"/>
      <c r="BT112" s="82"/>
      <c r="BU112" s="82"/>
      <c r="BV112" s="82"/>
      <c r="BW112" s="82"/>
      <c r="BX112" s="82"/>
    </row>
    <row r="113" spans="1:76">
      <c r="A113" s="82" t="s">
        <v>3803</v>
      </c>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c r="AP113" s="82"/>
      <c r="AQ113" s="82"/>
      <c r="AR113" s="82"/>
      <c r="AS113" s="82"/>
      <c r="AT113" s="82"/>
      <c r="AU113" s="82"/>
      <c r="AV113" s="82"/>
      <c r="AW113" s="82"/>
      <c r="AX113" s="82"/>
      <c r="AY113" s="82"/>
      <c r="AZ113" s="82"/>
      <c r="BA113" s="82"/>
      <c r="BB113" s="82"/>
      <c r="BC113" s="82"/>
      <c r="BD113" s="82"/>
      <c r="BE113" s="82"/>
      <c r="BF113" s="82"/>
      <c r="BG113" s="82"/>
      <c r="BH113" s="82"/>
      <c r="BI113" s="82"/>
      <c r="BJ113" s="82"/>
      <c r="BK113" s="82"/>
      <c r="BL113" s="82"/>
      <c r="BM113" s="82"/>
      <c r="BN113" s="82"/>
      <c r="BO113" s="82"/>
      <c r="BP113" s="82"/>
      <c r="BQ113" s="82"/>
      <c r="BR113" s="82"/>
      <c r="BS113" s="82"/>
      <c r="BT113" s="82"/>
      <c r="BU113" s="82"/>
      <c r="BV113" s="82"/>
      <c r="BW113" s="82"/>
      <c r="BX113" s="82"/>
    </row>
    <row r="114" spans="1:76">
      <c r="A114" s="82" t="s">
        <v>3803</v>
      </c>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c r="AP114" s="82"/>
      <c r="AQ114" s="82"/>
      <c r="AR114" s="82"/>
      <c r="AS114" s="82"/>
      <c r="AT114" s="82"/>
      <c r="AU114" s="82"/>
      <c r="AV114" s="82"/>
      <c r="AW114" s="82"/>
      <c r="AX114" s="82"/>
      <c r="AY114" s="82"/>
      <c r="AZ114" s="82"/>
      <c r="BA114" s="82"/>
      <c r="BB114" s="82"/>
      <c r="BC114" s="82"/>
      <c r="BD114" s="82"/>
      <c r="BE114" s="82"/>
      <c r="BF114" s="82"/>
      <c r="BG114" s="82"/>
      <c r="BH114" s="82"/>
      <c r="BI114" s="82"/>
      <c r="BJ114" s="82"/>
      <c r="BK114" s="82"/>
      <c r="BL114" s="82"/>
      <c r="BM114" s="82"/>
      <c r="BN114" s="82"/>
      <c r="BO114" s="82"/>
      <c r="BP114" s="82"/>
      <c r="BQ114" s="82"/>
      <c r="BR114" s="82"/>
      <c r="BS114" s="82"/>
      <c r="BT114" s="82"/>
      <c r="BU114" s="82"/>
      <c r="BV114" s="82"/>
      <c r="BW114" s="82"/>
      <c r="BX114" s="82"/>
    </row>
    <row r="115" spans="1:76">
      <c r="A115" s="82" t="s">
        <v>3803</v>
      </c>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c r="AP115" s="82"/>
      <c r="AQ115" s="82"/>
      <c r="AR115" s="82"/>
      <c r="AS115" s="82"/>
      <c r="AT115" s="82"/>
      <c r="AU115" s="82"/>
      <c r="AV115" s="82"/>
      <c r="AW115" s="82"/>
      <c r="AX115" s="82"/>
      <c r="AY115" s="82"/>
      <c r="AZ115" s="82"/>
      <c r="BA115" s="82"/>
      <c r="BB115" s="82"/>
      <c r="BC115" s="82"/>
      <c r="BD115" s="82"/>
      <c r="BE115" s="82"/>
      <c r="BF115" s="82"/>
      <c r="BG115" s="82"/>
      <c r="BH115" s="82"/>
      <c r="BI115" s="82"/>
      <c r="BJ115" s="82"/>
      <c r="BK115" s="82"/>
      <c r="BL115" s="82"/>
      <c r="BM115" s="82"/>
      <c r="BN115" s="82"/>
      <c r="BO115" s="82"/>
      <c r="BP115" s="82"/>
      <c r="BQ115" s="82"/>
      <c r="BR115" s="82"/>
      <c r="BS115" s="82"/>
      <c r="BT115" s="82"/>
      <c r="BU115" s="82"/>
      <c r="BV115" s="82"/>
      <c r="BW115" s="82"/>
      <c r="BX115" s="82"/>
    </row>
    <row r="116" spans="1:76">
      <c r="A116" s="82" t="s">
        <v>3803</v>
      </c>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c r="AP116" s="82"/>
      <c r="AQ116" s="82"/>
      <c r="AR116" s="82"/>
      <c r="AS116" s="82"/>
      <c r="AT116" s="82"/>
      <c r="AU116" s="82"/>
      <c r="AV116" s="82"/>
      <c r="AW116" s="82"/>
      <c r="AX116" s="82"/>
      <c r="AY116" s="82"/>
      <c r="AZ116" s="82"/>
      <c r="BA116" s="82"/>
      <c r="BB116" s="82"/>
      <c r="BC116" s="82"/>
      <c r="BD116" s="82"/>
      <c r="BE116" s="82"/>
      <c r="BF116" s="82"/>
      <c r="BG116" s="82"/>
      <c r="BH116" s="82"/>
      <c r="BI116" s="82"/>
      <c r="BJ116" s="82"/>
      <c r="BK116" s="82"/>
      <c r="BL116" s="82"/>
      <c r="BM116" s="82"/>
      <c r="BN116" s="82"/>
      <c r="BO116" s="82"/>
      <c r="BP116" s="82"/>
      <c r="BQ116" s="82"/>
      <c r="BR116" s="82"/>
      <c r="BS116" s="82"/>
      <c r="BT116" s="82"/>
      <c r="BU116" s="82"/>
      <c r="BV116" s="82"/>
      <c r="BW116" s="82"/>
      <c r="BX116" s="82"/>
    </row>
    <row r="117" spans="1:76">
      <c r="A117" s="82" t="s">
        <v>3803</v>
      </c>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c r="AP117" s="82"/>
      <c r="AQ117" s="82"/>
      <c r="AR117" s="82"/>
      <c r="AS117" s="82"/>
      <c r="AT117" s="82"/>
      <c r="AU117" s="82"/>
      <c r="AV117" s="82"/>
      <c r="AW117" s="82"/>
      <c r="AX117" s="82"/>
      <c r="AY117" s="82"/>
      <c r="AZ117" s="82"/>
      <c r="BA117" s="82"/>
      <c r="BB117" s="82"/>
      <c r="BC117" s="82"/>
      <c r="BD117" s="82"/>
      <c r="BE117" s="82"/>
      <c r="BF117" s="82"/>
      <c r="BG117" s="82"/>
      <c r="BH117" s="82"/>
      <c r="BI117" s="82"/>
      <c r="BJ117" s="82"/>
      <c r="BK117" s="82"/>
      <c r="BL117" s="82"/>
      <c r="BM117" s="82"/>
      <c r="BN117" s="82"/>
      <c r="BO117" s="82"/>
      <c r="BP117" s="82"/>
      <c r="BQ117" s="82"/>
      <c r="BR117" s="82"/>
      <c r="BS117" s="82"/>
      <c r="BT117" s="82"/>
      <c r="BU117" s="82"/>
      <c r="BV117" s="82"/>
      <c r="BW117" s="82"/>
      <c r="BX117" s="82"/>
    </row>
    <row r="118" spans="1:76">
      <c r="A118" s="82" t="s">
        <v>3803</v>
      </c>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c r="AP118" s="82"/>
      <c r="AQ118" s="82"/>
      <c r="AR118" s="82"/>
      <c r="AS118" s="82"/>
      <c r="AT118" s="82"/>
      <c r="AU118" s="82"/>
      <c r="AV118" s="82"/>
      <c r="AW118" s="82"/>
      <c r="AX118" s="82"/>
      <c r="AY118" s="82"/>
      <c r="AZ118" s="82"/>
      <c r="BA118" s="82"/>
      <c r="BB118" s="82"/>
      <c r="BC118" s="82"/>
      <c r="BD118" s="82"/>
      <c r="BE118" s="82"/>
      <c r="BF118" s="82"/>
      <c r="BG118" s="82"/>
      <c r="BH118" s="82"/>
      <c r="BI118" s="82"/>
      <c r="BJ118" s="82"/>
      <c r="BK118" s="82"/>
      <c r="BL118" s="82"/>
      <c r="BM118" s="82"/>
      <c r="BN118" s="82"/>
      <c r="BO118" s="82"/>
      <c r="BP118" s="82"/>
      <c r="BQ118" s="82"/>
      <c r="BR118" s="82"/>
      <c r="BS118" s="82"/>
      <c r="BT118" s="82"/>
      <c r="BU118" s="82"/>
      <c r="BV118" s="82"/>
      <c r="BW118" s="82"/>
      <c r="BX118" s="82"/>
    </row>
    <row r="119" spans="1:76">
      <c r="A119" s="82" t="s">
        <v>3803</v>
      </c>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c r="AP119" s="82"/>
      <c r="AQ119" s="82"/>
      <c r="AR119" s="82"/>
      <c r="AS119" s="82"/>
      <c r="AT119" s="82"/>
      <c r="AU119" s="82"/>
      <c r="AV119" s="82"/>
      <c r="AW119" s="82"/>
      <c r="AX119" s="82"/>
      <c r="AY119" s="82"/>
      <c r="AZ119" s="82"/>
      <c r="BA119" s="82"/>
      <c r="BB119" s="82"/>
      <c r="BC119" s="82"/>
      <c r="BD119" s="82"/>
      <c r="BE119" s="82"/>
      <c r="BF119" s="82"/>
      <c r="BG119" s="82"/>
      <c r="BH119" s="82"/>
      <c r="BI119" s="82"/>
      <c r="BJ119" s="82"/>
      <c r="BK119" s="82"/>
      <c r="BL119" s="82"/>
      <c r="BM119" s="82"/>
      <c r="BN119" s="82"/>
      <c r="BO119" s="82"/>
      <c r="BP119" s="82"/>
      <c r="BQ119" s="82"/>
      <c r="BR119" s="82"/>
      <c r="BS119" s="82"/>
      <c r="BT119" s="82"/>
      <c r="BU119" s="82"/>
      <c r="BV119" s="82"/>
      <c r="BW119" s="82"/>
      <c r="BX119" s="82"/>
    </row>
    <row r="120" spans="1:76">
      <c r="A120" s="82" t="s">
        <v>3803</v>
      </c>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c r="AP120" s="82"/>
      <c r="AQ120" s="82"/>
      <c r="AR120" s="82"/>
      <c r="AS120" s="82"/>
      <c r="AT120" s="82"/>
      <c r="AU120" s="82"/>
      <c r="AV120" s="82"/>
      <c r="AW120" s="82"/>
      <c r="AX120" s="82"/>
      <c r="AY120" s="82"/>
      <c r="AZ120" s="82"/>
      <c r="BA120" s="82"/>
      <c r="BB120" s="82"/>
      <c r="BC120" s="82"/>
      <c r="BD120" s="82"/>
      <c r="BE120" s="82"/>
      <c r="BF120" s="82"/>
      <c r="BG120" s="82"/>
      <c r="BH120" s="82"/>
      <c r="BI120" s="82"/>
      <c r="BJ120" s="82"/>
      <c r="BK120" s="82"/>
      <c r="BL120" s="82"/>
      <c r="BM120" s="82"/>
      <c r="BN120" s="82"/>
      <c r="BO120" s="82"/>
      <c r="BP120" s="82"/>
      <c r="BQ120" s="82"/>
      <c r="BR120" s="82"/>
      <c r="BS120" s="82"/>
      <c r="BT120" s="82"/>
      <c r="BU120" s="82"/>
      <c r="BV120" s="82"/>
      <c r="BW120" s="82"/>
      <c r="BX120" s="82"/>
    </row>
    <row r="121" spans="1:76">
      <c r="A121" s="82" t="s">
        <v>3803</v>
      </c>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c r="AP121" s="82"/>
      <c r="AQ121" s="82"/>
      <c r="AR121" s="82"/>
      <c r="AS121" s="82"/>
      <c r="AT121" s="82"/>
      <c r="AU121" s="82"/>
      <c r="AV121" s="82"/>
      <c r="AW121" s="82"/>
      <c r="AX121" s="82"/>
      <c r="AY121" s="82"/>
      <c r="AZ121" s="82"/>
      <c r="BA121" s="82"/>
      <c r="BB121" s="82"/>
      <c r="BC121" s="82"/>
      <c r="BD121" s="82"/>
      <c r="BE121" s="82"/>
      <c r="BF121" s="82"/>
      <c r="BG121" s="82"/>
      <c r="BH121" s="82"/>
      <c r="BI121" s="82"/>
      <c r="BJ121" s="82"/>
      <c r="BK121" s="82"/>
      <c r="BL121" s="82"/>
      <c r="BM121" s="82"/>
      <c r="BN121" s="82"/>
      <c r="BO121" s="82"/>
      <c r="BP121" s="82"/>
      <c r="BQ121" s="82"/>
      <c r="BR121" s="82"/>
      <c r="BS121" s="82"/>
      <c r="BT121" s="82"/>
      <c r="BU121" s="82"/>
      <c r="BV121" s="82"/>
      <c r="BW121" s="82"/>
      <c r="BX121" s="82"/>
    </row>
    <row r="122" spans="1:76">
      <c r="A122" s="82" t="s">
        <v>3803</v>
      </c>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c r="AP122" s="82"/>
      <c r="AQ122" s="82"/>
      <c r="AR122" s="82"/>
      <c r="AS122" s="82"/>
      <c r="AT122" s="82"/>
      <c r="AU122" s="82"/>
      <c r="AV122" s="82"/>
      <c r="AW122" s="82"/>
      <c r="AX122" s="82"/>
      <c r="AY122" s="82"/>
      <c r="AZ122" s="82"/>
      <c r="BA122" s="82"/>
      <c r="BB122" s="82"/>
      <c r="BC122" s="82"/>
      <c r="BD122" s="82"/>
      <c r="BE122" s="82"/>
      <c r="BF122" s="82"/>
      <c r="BG122" s="82"/>
      <c r="BH122" s="82"/>
      <c r="BI122" s="82"/>
      <c r="BJ122" s="82"/>
      <c r="BK122" s="82"/>
      <c r="BL122" s="82"/>
      <c r="BM122" s="82"/>
      <c r="BN122" s="82"/>
      <c r="BO122" s="82"/>
      <c r="BP122" s="82"/>
      <c r="BQ122" s="82"/>
      <c r="BR122" s="82"/>
      <c r="BS122" s="82"/>
      <c r="BT122" s="82"/>
      <c r="BU122" s="82"/>
      <c r="BV122" s="82"/>
      <c r="BW122" s="82"/>
      <c r="BX122" s="82"/>
    </row>
    <row r="123" spans="1:76">
      <c r="A123" s="82" t="s">
        <v>3803</v>
      </c>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c r="AP123" s="82"/>
      <c r="AQ123" s="82"/>
      <c r="AR123" s="82"/>
      <c r="AS123" s="82"/>
      <c r="AT123" s="82"/>
      <c r="AU123" s="82"/>
      <c r="AV123" s="82"/>
      <c r="AW123" s="82"/>
      <c r="AX123" s="82"/>
      <c r="AY123" s="82"/>
      <c r="AZ123" s="82"/>
      <c r="BA123" s="82"/>
      <c r="BB123" s="82"/>
      <c r="BC123" s="82"/>
      <c r="BD123" s="82"/>
      <c r="BE123" s="82"/>
      <c r="BF123" s="82"/>
      <c r="BG123" s="82"/>
      <c r="BH123" s="82"/>
      <c r="BI123" s="82"/>
      <c r="BJ123" s="82"/>
      <c r="BK123" s="82"/>
      <c r="BL123" s="82"/>
      <c r="BM123" s="82"/>
      <c r="BN123" s="82"/>
      <c r="BO123" s="82"/>
      <c r="BP123" s="82"/>
      <c r="BQ123" s="82"/>
      <c r="BR123" s="82"/>
      <c r="BS123" s="82"/>
      <c r="BT123" s="82"/>
      <c r="BU123" s="82"/>
      <c r="BV123" s="82"/>
      <c r="BW123" s="82"/>
      <c r="BX123" s="82"/>
    </row>
    <row r="124" spans="1:76">
      <c r="A124" s="82" t="s">
        <v>3803</v>
      </c>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c r="BQ124" s="82"/>
      <c r="BR124" s="82"/>
      <c r="BS124" s="82"/>
      <c r="BT124" s="82"/>
      <c r="BU124" s="82"/>
      <c r="BV124" s="82"/>
      <c r="BW124" s="82"/>
      <c r="BX124" s="82"/>
    </row>
    <row r="125" spans="1:76">
      <c r="A125" s="82" t="s">
        <v>3803</v>
      </c>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c r="AP125" s="82"/>
      <c r="AQ125" s="82"/>
      <c r="AR125" s="82"/>
      <c r="AS125" s="82"/>
      <c r="AT125" s="82"/>
      <c r="AU125" s="82"/>
      <c r="AV125" s="82"/>
      <c r="AW125" s="82"/>
      <c r="AX125" s="82"/>
      <c r="AY125" s="82"/>
      <c r="AZ125" s="82"/>
      <c r="BA125" s="82"/>
      <c r="BB125" s="82"/>
      <c r="BC125" s="82"/>
      <c r="BD125" s="82"/>
      <c r="BE125" s="82"/>
      <c r="BF125" s="82"/>
      <c r="BG125" s="82"/>
      <c r="BH125" s="82"/>
      <c r="BI125" s="82"/>
      <c r="BJ125" s="82"/>
      <c r="BK125" s="82"/>
      <c r="BL125" s="82"/>
      <c r="BM125" s="82"/>
      <c r="BN125" s="82"/>
      <c r="BO125" s="82"/>
      <c r="BP125" s="82"/>
      <c r="BQ125" s="82"/>
      <c r="BR125" s="82"/>
      <c r="BS125" s="82"/>
      <c r="BT125" s="82"/>
      <c r="BU125" s="82"/>
      <c r="BV125" s="82"/>
      <c r="BW125" s="82"/>
      <c r="BX125" s="82"/>
    </row>
    <row r="126" spans="1:76">
      <c r="A126" s="82" t="s">
        <v>3803</v>
      </c>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c r="AP126" s="82"/>
      <c r="AQ126" s="82"/>
      <c r="AR126" s="82"/>
      <c r="AS126" s="82"/>
      <c r="AT126" s="82"/>
      <c r="AU126" s="82"/>
      <c r="AV126" s="82"/>
      <c r="AW126" s="82"/>
      <c r="AX126" s="82"/>
      <c r="AY126" s="82"/>
      <c r="AZ126" s="82"/>
      <c r="BA126" s="82"/>
      <c r="BB126" s="82"/>
      <c r="BC126" s="82"/>
      <c r="BD126" s="82"/>
      <c r="BE126" s="82"/>
      <c r="BF126" s="82"/>
      <c r="BG126" s="82"/>
      <c r="BH126" s="82"/>
      <c r="BI126" s="82"/>
      <c r="BJ126" s="82"/>
      <c r="BK126" s="82"/>
      <c r="BL126" s="82"/>
      <c r="BM126" s="82"/>
      <c r="BN126" s="82"/>
      <c r="BO126" s="82"/>
      <c r="BP126" s="82"/>
      <c r="BQ126" s="82"/>
      <c r="BR126" s="82"/>
      <c r="BS126" s="82"/>
      <c r="BT126" s="82"/>
      <c r="BU126" s="82"/>
      <c r="BV126" s="82"/>
      <c r="BW126" s="82"/>
      <c r="BX126" s="82"/>
    </row>
    <row r="127" spans="1:76">
      <c r="A127" s="82" t="s">
        <v>3803</v>
      </c>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c r="AP127" s="82"/>
      <c r="AQ127" s="82"/>
      <c r="AR127" s="82"/>
      <c r="AS127" s="82"/>
      <c r="AT127" s="82"/>
      <c r="AU127" s="82"/>
      <c r="AV127" s="82"/>
      <c r="AW127" s="82"/>
      <c r="AX127" s="82"/>
      <c r="AY127" s="82"/>
      <c r="AZ127" s="82"/>
      <c r="BA127" s="82"/>
      <c r="BB127" s="82"/>
      <c r="BC127" s="82"/>
      <c r="BD127" s="82"/>
      <c r="BE127" s="82"/>
      <c r="BF127" s="82"/>
      <c r="BG127" s="82"/>
      <c r="BH127" s="82"/>
      <c r="BI127" s="82"/>
      <c r="BJ127" s="82"/>
      <c r="BK127" s="82"/>
      <c r="BL127" s="82"/>
      <c r="BM127" s="82"/>
      <c r="BN127" s="82"/>
      <c r="BO127" s="82"/>
      <c r="BP127" s="82"/>
      <c r="BQ127" s="82"/>
      <c r="BR127" s="82"/>
      <c r="BS127" s="82"/>
      <c r="BT127" s="82"/>
      <c r="BU127" s="82"/>
      <c r="BV127" s="82"/>
      <c r="BW127" s="82"/>
      <c r="BX127" s="82"/>
    </row>
    <row r="128" spans="1:76">
      <c r="A128" s="82" t="s">
        <v>3803</v>
      </c>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c r="BL128" s="82"/>
      <c r="BM128" s="82"/>
      <c r="BN128" s="82"/>
      <c r="BO128" s="82"/>
      <c r="BP128" s="82"/>
      <c r="BQ128" s="82"/>
      <c r="BR128" s="82"/>
      <c r="BS128" s="82"/>
      <c r="BT128" s="82"/>
      <c r="BU128" s="82"/>
      <c r="BV128" s="82"/>
      <c r="BW128" s="82"/>
      <c r="BX128" s="82"/>
    </row>
    <row r="129" spans="1:76">
      <c r="A129" s="82" t="s">
        <v>3803</v>
      </c>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c r="AP129" s="82"/>
      <c r="AQ129" s="82"/>
      <c r="AR129" s="82"/>
      <c r="AS129" s="82"/>
      <c r="AT129" s="82"/>
      <c r="AU129" s="82"/>
      <c r="AV129" s="82"/>
      <c r="AW129" s="82"/>
      <c r="AX129" s="82"/>
      <c r="AY129" s="82"/>
      <c r="AZ129" s="82"/>
      <c r="BA129" s="82"/>
      <c r="BB129" s="82"/>
      <c r="BC129" s="82"/>
      <c r="BD129" s="82"/>
      <c r="BE129" s="82"/>
      <c r="BF129" s="82"/>
      <c r="BG129" s="82"/>
      <c r="BH129" s="82"/>
      <c r="BI129" s="82"/>
      <c r="BJ129" s="82"/>
      <c r="BK129" s="82"/>
      <c r="BL129" s="82"/>
      <c r="BM129" s="82"/>
      <c r="BN129" s="82"/>
      <c r="BO129" s="82"/>
      <c r="BP129" s="82"/>
      <c r="BQ129" s="82"/>
      <c r="BR129" s="82"/>
      <c r="BS129" s="82"/>
      <c r="BT129" s="82"/>
      <c r="BU129" s="82"/>
      <c r="BV129" s="82"/>
      <c r="BW129" s="82"/>
      <c r="BX129" s="82"/>
    </row>
    <row r="130" spans="1:76">
      <c r="A130" s="82" t="s">
        <v>3803</v>
      </c>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c r="AP130" s="82"/>
      <c r="AQ130" s="82"/>
      <c r="AR130" s="82"/>
      <c r="AS130" s="82"/>
      <c r="AT130" s="82"/>
      <c r="AU130" s="82"/>
      <c r="AV130" s="82"/>
      <c r="AW130" s="82"/>
      <c r="AX130" s="82"/>
      <c r="AY130" s="82"/>
      <c r="AZ130" s="82"/>
      <c r="BA130" s="82"/>
      <c r="BB130" s="82"/>
      <c r="BC130" s="82"/>
      <c r="BD130" s="82"/>
      <c r="BE130" s="82"/>
      <c r="BF130" s="82"/>
      <c r="BG130" s="82"/>
      <c r="BH130" s="82"/>
      <c r="BI130" s="82"/>
      <c r="BJ130" s="82"/>
      <c r="BK130" s="82"/>
      <c r="BL130" s="82"/>
      <c r="BM130" s="82"/>
      <c r="BN130" s="82"/>
      <c r="BO130" s="82"/>
      <c r="BP130" s="82"/>
      <c r="BQ130" s="82"/>
      <c r="BR130" s="82"/>
      <c r="BS130" s="82"/>
      <c r="BT130" s="82"/>
      <c r="BU130" s="82"/>
      <c r="BV130" s="82"/>
      <c r="BW130" s="82"/>
      <c r="BX130" s="82"/>
    </row>
    <row r="131" spans="1:76">
      <c r="A131" s="82" t="s">
        <v>3803</v>
      </c>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c r="AP131" s="82"/>
      <c r="AQ131" s="82"/>
      <c r="AR131" s="82"/>
      <c r="AS131" s="82"/>
      <c r="AT131" s="82"/>
      <c r="AU131" s="82"/>
      <c r="AV131" s="82"/>
      <c r="AW131" s="82"/>
      <c r="AX131" s="82"/>
      <c r="AY131" s="82"/>
      <c r="AZ131" s="82"/>
      <c r="BA131" s="82"/>
      <c r="BB131" s="82"/>
      <c r="BC131" s="82"/>
      <c r="BD131" s="82"/>
      <c r="BE131" s="82"/>
      <c r="BF131" s="82"/>
      <c r="BG131" s="82"/>
      <c r="BH131" s="82"/>
      <c r="BI131" s="82"/>
      <c r="BJ131" s="82"/>
      <c r="BK131" s="82"/>
      <c r="BL131" s="82"/>
      <c r="BM131" s="82"/>
      <c r="BN131" s="82"/>
      <c r="BO131" s="82"/>
      <c r="BP131" s="82"/>
      <c r="BQ131" s="82"/>
      <c r="BR131" s="82"/>
      <c r="BS131" s="82"/>
      <c r="BT131" s="82"/>
      <c r="BU131" s="82"/>
      <c r="BV131" s="82"/>
      <c r="BW131" s="82"/>
      <c r="BX131" s="82"/>
    </row>
    <row r="132" spans="1:76">
      <c r="A132" s="82" t="s">
        <v>3803</v>
      </c>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c r="AP132" s="82"/>
      <c r="AQ132" s="82"/>
      <c r="AR132" s="82"/>
      <c r="AS132" s="82"/>
      <c r="AT132" s="82"/>
      <c r="AU132" s="82"/>
      <c r="AV132" s="82"/>
      <c r="AW132" s="82"/>
      <c r="AX132" s="82"/>
      <c r="AY132" s="82"/>
      <c r="AZ132" s="82"/>
      <c r="BA132" s="82"/>
      <c r="BB132" s="82"/>
      <c r="BC132" s="82"/>
      <c r="BD132" s="82"/>
      <c r="BE132" s="82"/>
      <c r="BF132" s="82"/>
      <c r="BG132" s="82"/>
      <c r="BH132" s="82"/>
      <c r="BI132" s="82"/>
      <c r="BJ132" s="82"/>
      <c r="BK132" s="82"/>
      <c r="BL132" s="82"/>
      <c r="BM132" s="82"/>
      <c r="BN132" s="82"/>
      <c r="BO132" s="82"/>
      <c r="BP132" s="82"/>
      <c r="BQ132" s="82"/>
      <c r="BR132" s="82"/>
      <c r="BS132" s="82"/>
      <c r="BT132" s="82"/>
      <c r="BU132" s="82"/>
      <c r="BV132" s="82"/>
      <c r="BW132" s="82"/>
      <c r="BX132" s="82"/>
    </row>
    <row r="133" spans="1:76">
      <c r="A133" s="82" t="s">
        <v>3803</v>
      </c>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c r="AP133" s="82"/>
      <c r="AQ133" s="82"/>
      <c r="AR133" s="82"/>
      <c r="AS133" s="82"/>
      <c r="AT133" s="82"/>
      <c r="AU133" s="82"/>
      <c r="AV133" s="82"/>
      <c r="AW133" s="82"/>
      <c r="AX133" s="82"/>
      <c r="AY133" s="82"/>
      <c r="AZ133" s="82"/>
      <c r="BA133" s="82"/>
      <c r="BB133" s="82"/>
      <c r="BC133" s="82"/>
      <c r="BD133" s="82"/>
      <c r="BE133" s="82"/>
      <c r="BF133" s="82"/>
      <c r="BG133" s="82"/>
      <c r="BH133" s="82"/>
      <c r="BI133" s="82"/>
      <c r="BJ133" s="82"/>
      <c r="BK133" s="82"/>
      <c r="BL133" s="82"/>
      <c r="BM133" s="82"/>
      <c r="BN133" s="82"/>
      <c r="BO133" s="82"/>
      <c r="BP133" s="82"/>
      <c r="BQ133" s="82"/>
      <c r="BR133" s="82"/>
      <c r="BS133" s="82"/>
      <c r="BT133" s="82"/>
      <c r="BU133" s="82"/>
      <c r="BV133" s="82"/>
      <c r="BW133" s="82"/>
      <c r="BX133" s="82"/>
    </row>
    <row r="134" spans="1:76">
      <c r="A134" s="82" t="s">
        <v>3803</v>
      </c>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c r="AP134" s="82"/>
      <c r="AQ134" s="82"/>
      <c r="AR134" s="82"/>
      <c r="AS134" s="82"/>
      <c r="AT134" s="82"/>
      <c r="AU134" s="82"/>
      <c r="AV134" s="82"/>
      <c r="AW134" s="82"/>
      <c r="AX134" s="82"/>
      <c r="AY134" s="82"/>
      <c r="AZ134" s="82"/>
      <c r="BA134" s="82"/>
      <c r="BB134" s="82"/>
      <c r="BC134" s="82"/>
      <c r="BD134" s="82"/>
      <c r="BE134" s="82"/>
      <c r="BF134" s="82"/>
      <c r="BG134" s="82"/>
      <c r="BH134" s="82"/>
      <c r="BI134" s="82"/>
      <c r="BJ134" s="82"/>
      <c r="BK134" s="82"/>
      <c r="BL134" s="82"/>
      <c r="BM134" s="82"/>
      <c r="BN134" s="82"/>
      <c r="BO134" s="82"/>
      <c r="BP134" s="82"/>
      <c r="BQ134" s="82"/>
      <c r="BR134" s="82"/>
      <c r="BS134" s="82"/>
      <c r="BT134" s="82"/>
      <c r="BU134" s="82"/>
      <c r="BV134" s="82"/>
      <c r="BW134" s="82"/>
      <c r="BX134" s="82"/>
    </row>
    <row r="135" spans="1:76">
      <c r="A135" s="82" t="s">
        <v>3803</v>
      </c>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c r="AP135" s="82"/>
      <c r="AQ135" s="82"/>
      <c r="AR135" s="82"/>
      <c r="AS135" s="82"/>
      <c r="AT135" s="82"/>
      <c r="AU135" s="82"/>
      <c r="AV135" s="82"/>
      <c r="AW135" s="82"/>
      <c r="AX135" s="82"/>
      <c r="AY135" s="82"/>
      <c r="AZ135" s="82"/>
      <c r="BA135" s="82"/>
      <c r="BB135" s="82"/>
      <c r="BC135" s="82"/>
      <c r="BD135" s="82"/>
      <c r="BE135" s="82"/>
      <c r="BF135" s="82"/>
      <c r="BG135" s="82"/>
      <c r="BH135" s="82"/>
      <c r="BI135" s="82"/>
      <c r="BJ135" s="82"/>
      <c r="BK135" s="82"/>
      <c r="BL135" s="82"/>
      <c r="BM135" s="82"/>
      <c r="BN135" s="82"/>
      <c r="BO135" s="82"/>
      <c r="BP135" s="82"/>
      <c r="BQ135" s="82"/>
      <c r="BR135" s="82"/>
      <c r="BS135" s="82"/>
      <c r="BT135" s="82"/>
      <c r="BU135" s="82"/>
      <c r="BV135" s="82"/>
      <c r="BW135" s="82"/>
      <c r="BX135" s="82"/>
    </row>
    <row r="136" spans="1:76">
      <c r="A136" s="82" t="s">
        <v>3803</v>
      </c>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c r="AH136" s="82"/>
      <c r="AI136" s="82"/>
      <c r="AJ136" s="82"/>
      <c r="AK136" s="82"/>
      <c r="AL136" s="82"/>
      <c r="AM136" s="82"/>
      <c r="AN136" s="82"/>
      <c r="AO136" s="82"/>
      <c r="AP136" s="82"/>
      <c r="AQ136" s="82"/>
      <c r="AR136" s="82"/>
      <c r="AS136" s="82"/>
      <c r="AT136" s="82"/>
      <c r="AU136" s="82"/>
      <c r="AV136" s="82"/>
      <c r="AW136" s="82"/>
      <c r="AX136" s="82"/>
      <c r="AY136" s="82"/>
      <c r="AZ136" s="82"/>
      <c r="BA136" s="82"/>
      <c r="BB136" s="82"/>
      <c r="BC136" s="82"/>
      <c r="BD136" s="82"/>
      <c r="BE136" s="82"/>
      <c r="BF136" s="82"/>
      <c r="BG136" s="82"/>
      <c r="BH136" s="82"/>
      <c r="BI136" s="82"/>
      <c r="BJ136" s="82"/>
      <c r="BK136" s="82"/>
      <c r="BL136" s="82"/>
      <c r="BM136" s="82"/>
      <c r="BN136" s="82"/>
      <c r="BO136" s="82"/>
      <c r="BP136" s="82"/>
      <c r="BQ136" s="82"/>
      <c r="BR136" s="82"/>
      <c r="BS136" s="82"/>
      <c r="BT136" s="82"/>
      <c r="BU136" s="82"/>
      <c r="BV136" s="82"/>
      <c r="BW136" s="82"/>
      <c r="BX136" s="82"/>
    </row>
    <row r="137" spans="1:76">
      <c r="A137" s="82" t="s">
        <v>3803</v>
      </c>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c r="AP137" s="82"/>
      <c r="AQ137" s="82"/>
      <c r="AR137" s="82"/>
      <c r="AS137" s="82"/>
      <c r="AT137" s="82"/>
      <c r="AU137" s="82"/>
      <c r="AV137" s="82"/>
      <c r="AW137" s="82"/>
      <c r="AX137" s="82"/>
      <c r="AY137" s="82"/>
      <c r="AZ137" s="82"/>
      <c r="BA137" s="82"/>
      <c r="BB137" s="82"/>
      <c r="BC137" s="82"/>
      <c r="BD137" s="82"/>
      <c r="BE137" s="82"/>
      <c r="BF137" s="82"/>
      <c r="BG137" s="82"/>
      <c r="BH137" s="82"/>
      <c r="BI137" s="82"/>
      <c r="BJ137" s="82"/>
      <c r="BK137" s="82"/>
      <c r="BL137" s="82"/>
      <c r="BM137" s="82"/>
      <c r="BN137" s="82"/>
      <c r="BO137" s="82"/>
      <c r="BP137" s="82"/>
      <c r="BQ137" s="82"/>
      <c r="BR137" s="82"/>
      <c r="BS137" s="82"/>
      <c r="BT137" s="82"/>
      <c r="BU137" s="82"/>
      <c r="BV137" s="82"/>
      <c r="BW137" s="82"/>
      <c r="BX137" s="82"/>
    </row>
    <row r="138" spans="1:76">
      <c r="A138" s="82" t="s">
        <v>3803</v>
      </c>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c r="AP138" s="82"/>
      <c r="AQ138" s="82"/>
      <c r="AR138" s="82"/>
      <c r="AS138" s="82"/>
      <c r="AT138" s="82"/>
      <c r="AU138" s="82"/>
      <c r="AV138" s="82"/>
      <c r="AW138" s="82"/>
      <c r="AX138" s="82"/>
      <c r="AY138" s="82"/>
      <c r="AZ138" s="82"/>
      <c r="BA138" s="82"/>
      <c r="BB138" s="82"/>
      <c r="BC138" s="82"/>
      <c r="BD138" s="82"/>
      <c r="BE138" s="82"/>
      <c r="BF138" s="82"/>
      <c r="BG138" s="82"/>
      <c r="BH138" s="82"/>
      <c r="BI138" s="82"/>
      <c r="BJ138" s="82"/>
      <c r="BK138" s="82"/>
      <c r="BL138" s="82"/>
      <c r="BM138" s="82"/>
      <c r="BN138" s="82"/>
      <c r="BO138" s="82"/>
      <c r="BP138" s="82"/>
      <c r="BQ138" s="82"/>
      <c r="BR138" s="82"/>
      <c r="BS138" s="82"/>
      <c r="BT138" s="82"/>
      <c r="BU138" s="82"/>
      <c r="BV138" s="82"/>
      <c r="BW138" s="82"/>
      <c r="BX138" s="82"/>
    </row>
    <row r="139" spans="1:76">
      <c r="A139" s="82" t="s">
        <v>3803</v>
      </c>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c r="AH139" s="82"/>
      <c r="AI139" s="82"/>
      <c r="AJ139" s="82"/>
      <c r="AK139" s="82"/>
      <c r="AL139" s="82"/>
      <c r="AM139" s="82"/>
      <c r="AN139" s="82"/>
      <c r="AO139" s="82"/>
      <c r="AP139" s="82"/>
      <c r="AQ139" s="82"/>
      <c r="AR139" s="82"/>
      <c r="AS139" s="82"/>
      <c r="AT139" s="82"/>
      <c r="AU139" s="82"/>
      <c r="AV139" s="82"/>
      <c r="AW139" s="82"/>
      <c r="AX139" s="82"/>
      <c r="AY139" s="82"/>
      <c r="AZ139" s="82"/>
      <c r="BA139" s="82"/>
      <c r="BB139" s="82"/>
      <c r="BC139" s="82"/>
      <c r="BD139" s="82"/>
      <c r="BE139" s="82"/>
      <c r="BF139" s="82"/>
      <c r="BG139" s="82"/>
      <c r="BH139" s="82"/>
      <c r="BI139" s="82"/>
      <c r="BJ139" s="82"/>
      <c r="BK139" s="82"/>
      <c r="BL139" s="82"/>
      <c r="BM139" s="82"/>
      <c r="BN139" s="82"/>
      <c r="BO139" s="82"/>
      <c r="BP139" s="82"/>
      <c r="BQ139" s="82"/>
      <c r="BR139" s="82"/>
      <c r="BS139" s="82"/>
      <c r="BT139" s="82"/>
      <c r="BU139" s="82"/>
      <c r="BV139" s="82"/>
      <c r="BW139" s="82"/>
      <c r="BX139" s="82"/>
    </row>
    <row r="140" spans="1:76">
      <c r="A140" s="82" t="s">
        <v>3803</v>
      </c>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c r="AH140" s="82"/>
      <c r="AI140" s="82"/>
      <c r="AJ140" s="82"/>
      <c r="AK140" s="82"/>
      <c r="AL140" s="82"/>
      <c r="AM140" s="82"/>
      <c r="AN140" s="82"/>
      <c r="AO140" s="82"/>
      <c r="AP140" s="82"/>
      <c r="AQ140" s="82"/>
      <c r="AR140" s="82"/>
      <c r="AS140" s="82"/>
      <c r="AT140" s="82"/>
      <c r="AU140" s="82"/>
      <c r="AV140" s="82"/>
      <c r="AW140" s="82"/>
      <c r="AX140" s="82"/>
      <c r="AY140" s="82"/>
      <c r="AZ140" s="82"/>
      <c r="BA140" s="82"/>
      <c r="BB140" s="82"/>
      <c r="BC140" s="82"/>
      <c r="BD140" s="82"/>
      <c r="BE140" s="82"/>
      <c r="BF140" s="82"/>
      <c r="BG140" s="82"/>
      <c r="BH140" s="82"/>
      <c r="BI140" s="82"/>
      <c r="BJ140" s="82"/>
      <c r="BK140" s="82"/>
      <c r="BL140" s="82"/>
      <c r="BM140" s="82"/>
      <c r="BN140" s="82"/>
      <c r="BO140" s="82"/>
      <c r="BP140" s="82"/>
      <c r="BQ140" s="82"/>
      <c r="BR140" s="82"/>
      <c r="BS140" s="82"/>
      <c r="BT140" s="82"/>
      <c r="BU140" s="82"/>
      <c r="BV140" s="82"/>
      <c r="BW140" s="82"/>
      <c r="BX140" s="82"/>
    </row>
    <row r="141" spans="1:76">
      <c r="A141" s="82" t="s">
        <v>3803</v>
      </c>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c r="AH141" s="82"/>
      <c r="AI141" s="82"/>
      <c r="AJ141" s="82"/>
      <c r="AK141" s="82"/>
      <c r="AL141" s="82"/>
      <c r="AM141" s="82"/>
      <c r="AN141" s="82"/>
      <c r="AO141" s="82"/>
      <c r="AP141" s="82"/>
      <c r="AQ141" s="82"/>
      <c r="AR141" s="82"/>
      <c r="AS141" s="82"/>
      <c r="AT141" s="82"/>
      <c r="AU141" s="82"/>
      <c r="AV141" s="82"/>
      <c r="AW141" s="82"/>
      <c r="AX141" s="82"/>
      <c r="AY141" s="82"/>
      <c r="AZ141" s="82"/>
      <c r="BA141" s="82"/>
      <c r="BB141" s="82"/>
      <c r="BC141" s="82"/>
      <c r="BD141" s="82"/>
      <c r="BE141" s="82"/>
      <c r="BF141" s="82"/>
      <c r="BG141" s="82"/>
      <c r="BH141" s="82"/>
      <c r="BI141" s="82"/>
      <c r="BJ141" s="82"/>
      <c r="BK141" s="82"/>
      <c r="BL141" s="82"/>
      <c r="BM141" s="82"/>
      <c r="BN141" s="82"/>
      <c r="BO141" s="82"/>
      <c r="BP141" s="82"/>
      <c r="BQ141" s="82"/>
      <c r="BR141" s="82"/>
      <c r="BS141" s="82"/>
      <c r="BT141" s="82"/>
      <c r="BU141" s="82"/>
      <c r="BV141" s="82"/>
      <c r="BW141" s="82"/>
      <c r="BX141" s="82"/>
    </row>
    <row r="142" spans="1:76">
      <c r="A142" s="82" t="s">
        <v>3803</v>
      </c>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c r="AP142" s="82"/>
      <c r="AQ142" s="82"/>
      <c r="AR142" s="82"/>
      <c r="AS142" s="82"/>
      <c r="AT142" s="82"/>
      <c r="AU142" s="82"/>
      <c r="AV142" s="82"/>
      <c r="AW142" s="82"/>
      <c r="AX142" s="82"/>
      <c r="AY142" s="82"/>
      <c r="AZ142" s="82"/>
      <c r="BA142" s="82"/>
      <c r="BB142" s="82"/>
      <c r="BC142" s="82"/>
      <c r="BD142" s="82"/>
      <c r="BE142" s="82"/>
      <c r="BF142" s="82"/>
      <c r="BG142" s="82"/>
      <c r="BH142" s="82"/>
      <c r="BI142" s="82"/>
      <c r="BJ142" s="82"/>
      <c r="BK142" s="82"/>
      <c r="BL142" s="82"/>
      <c r="BM142" s="82"/>
      <c r="BN142" s="82"/>
      <c r="BO142" s="82"/>
      <c r="BP142" s="82"/>
      <c r="BQ142" s="82"/>
      <c r="BR142" s="82"/>
      <c r="BS142" s="82"/>
      <c r="BT142" s="82"/>
      <c r="BU142" s="82"/>
      <c r="BV142" s="82"/>
      <c r="BW142" s="82"/>
      <c r="BX142" s="82"/>
    </row>
    <row r="143" spans="1:76">
      <c r="A143" s="82" t="s">
        <v>3803</v>
      </c>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c r="AP143" s="82"/>
      <c r="AQ143" s="82"/>
      <c r="AR143" s="82"/>
      <c r="AS143" s="82"/>
      <c r="AT143" s="82"/>
      <c r="AU143" s="82"/>
      <c r="AV143" s="82"/>
      <c r="AW143" s="82"/>
      <c r="AX143" s="82"/>
      <c r="AY143" s="82"/>
      <c r="AZ143" s="82"/>
      <c r="BA143" s="82"/>
      <c r="BB143" s="82"/>
      <c r="BC143" s="82"/>
      <c r="BD143" s="82"/>
      <c r="BE143" s="82"/>
      <c r="BF143" s="82"/>
      <c r="BG143" s="82"/>
      <c r="BH143" s="82"/>
      <c r="BI143" s="82"/>
      <c r="BJ143" s="82"/>
      <c r="BK143" s="82"/>
      <c r="BL143" s="82"/>
      <c r="BM143" s="82"/>
      <c r="BN143" s="82"/>
      <c r="BO143" s="82"/>
      <c r="BP143" s="82"/>
      <c r="BQ143" s="82"/>
      <c r="BR143" s="82"/>
      <c r="BS143" s="82"/>
      <c r="BT143" s="82"/>
      <c r="BU143" s="82"/>
      <c r="BV143" s="82"/>
      <c r="BW143" s="82"/>
      <c r="BX143" s="82"/>
    </row>
    <row r="144" spans="1:76">
      <c r="A144" s="82" t="s">
        <v>3803</v>
      </c>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c r="AP144" s="82"/>
      <c r="AQ144" s="82"/>
      <c r="AR144" s="82"/>
      <c r="AS144" s="82"/>
      <c r="AT144" s="82"/>
      <c r="AU144" s="82"/>
      <c r="AV144" s="82"/>
      <c r="AW144" s="82"/>
      <c r="AX144" s="82"/>
      <c r="AY144" s="82"/>
      <c r="AZ144" s="82"/>
      <c r="BA144" s="82"/>
      <c r="BB144" s="82"/>
      <c r="BC144" s="82"/>
      <c r="BD144" s="82"/>
      <c r="BE144" s="82"/>
      <c r="BF144" s="82"/>
      <c r="BG144" s="82"/>
      <c r="BH144" s="82"/>
      <c r="BI144" s="82"/>
      <c r="BJ144" s="82"/>
      <c r="BK144" s="82"/>
      <c r="BL144" s="82"/>
      <c r="BM144" s="82"/>
      <c r="BN144" s="82"/>
      <c r="BO144" s="82"/>
      <c r="BP144" s="82"/>
      <c r="BQ144" s="82"/>
      <c r="BR144" s="82"/>
      <c r="BS144" s="82"/>
      <c r="BT144" s="82"/>
      <c r="BU144" s="82"/>
      <c r="BV144" s="82"/>
      <c r="BW144" s="82"/>
      <c r="BX144" s="82"/>
    </row>
    <row r="145" spans="1:76">
      <c r="A145" s="82" t="s">
        <v>3803</v>
      </c>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c r="AP145" s="82"/>
      <c r="AQ145" s="82"/>
      <c r="AR145" s="82"/>
      <c r="AS145" s="82"/>
      <c r="AT145" s="82"/>
      <c r="AU145" s="82"/>
      <c r="AV145" s="82"/>
      <c r="AW145" s="82"/>
      <c r="AX145" s="82"/>
      <c r="AY145" s="82"/>
      <c r="AZ145" s="82"/>
      <c r="BA145" s="82"/>
      <c r="BB145" s="82"/>
      <c r="BC145" s="82"/>
      <c r="BD145" s="82"/>
      <c r="BE145" s="82"/>
      <c r="BF145" s="82"/>
      <c r="BG145" s="82"/>
      <c r="BH145" s="82"/>
      <c r="BI145" s="82"/>
      <c r="BJ145" s="82"/>
      <c r="BK145" s="82"/>
      <c r="BL145" s="82"/>
      <c r="BM145" s="82"/>
      <c r="BN145" s="82"/>
      <c r="BO145" s="82"/>
      <c r="BP145" s="82"/>
      <c r="BQ145" s="82"/>
      <c r="BR145" s="82"/>
      <c r="BS145" s="82"/>
      <c r="BT145" s="82"/>
      <c r="BU145" s="82"/>
      <c r="BV145" s="82"/>
      <c r="BW145" s="82"/>
      <c r="BX145" s="82"/>
    </row>
    <row r="146" spans="1:76">
      <c r="A146" s="82" t="s">
        <v>3803</v>
      </c>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c r="AP146" s="82"/>
      <c r="AQ146" s="82"/>
      <c r="AR146" s="82"/>
      <c r="AS146" s="82"/>
      <c r="AT146" s="82"/>
      <c r="AU146" s="82"/>
      <c r="AV146" s="82"/>
      <c r="AW146" s="82"/>
      <c r="AX146" s="82"/>
      <c r="AY146" s="82"/>
      <c r="AZ146" s="82"/>
      <c r="BA146" s="82"/>
      <c r="BB146" s="82"/>
      <c r="BC146" s="82"/>
      <c r="BD146" s="82"/>
      <c r="BE146" s="82"/>
      <c r="BF146" s="82"/>
      <c r="BG146" s="82"/>
      <c r="BH146" s="82"/>
      <c r="BI146" s="82"/>
      <c r="BJ146" s="82"/>
      <c r="BK146" s="82"/>
      <c r="BL146" s="82"/>
      <c r="BM146" s="82"/>
      <c r="BN146" s="82"/>
      <c r="BO146" s="82"/>
      <c r="BP146" s="82"/>
      <c r="BQ146" s="82"/>
      <c r="BR146" s="82"/>
      <c r="BS146" s="82"/>
      <c r="BT146" s="82"/>
      <c r="BU146" s="82"/>
      <c r="BV146" s="82"/>
      <c r="BW146" s="82"/>
      <c r="BX146" s="82"/>
    </row>
    <row r="147" spans="1:76">
      <c r="A147" s="82" t="s">
        <v>3803</v>
      </c>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c r="AP147" s="82"/>
      <c r="AQ147" s="82"/>
      <c r="AR147" s="82"/>
      <c r="AS147" s="82"/>
      <c r="AT147" s="82"/>
      <c r="AU147" s="82"/>
      <c r="AV147" s="82"/>
      <c r="AW147" s="82"/>
      <c r="AX147" s="82"/>
      <c r="AY147" s="82"/>
      <c r="AZ147" s="82"/>
      <c r="BA147" s="82"/>
      <c r="BB147" s="82"/>
      <c r="BC147" s="82"/>
      <c r="BD147" s="82"/>
      <c r="BE147" s="82"/>
      <c r="BF147" s="82"/>
      <c r="BG147" s="82"/>
      <c r="BH147" s="82"/>
      <c r="BI147" s="82"/>
      <c r="BJ147" s="82"/>
      <c r="BK147" s="82"/>
      <c r="BL147" s="82"/>
      <c r="BM147" s="82"/>
      <c r="BN147" s="82"/>
      <c r="BO147" s="82"/>
      <c r="BP147" s="82"/>
      <c r="BQ147" s="82"/>
      <c r="BR147" s="82"/>
      <c r="BS147" s="82"/>
      <c r="BT147" s="82"/>
      <c r="BU147" s="82"/>
      <c r="BV147" s="82"/>
      <c r="BW147" s="82"/>
      <c r="BX147" s="82"/>
    </row>
    <row r="148" spans="1:76">
      <c r="A148" s="82" t="s">
        <v>3803</v>
      </c>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82"/>
      <c r="BC148" s="82"/>
      <c r="BD148" s="82"/>
      <c r="BE148" s="82"/>
      <c r="BF148" s="82"/>
      <c r="BG148" s="82"/>
      <c r="BH148" s="82"/>
      <c r="BI148" s="82"/>
      <c r="BJ148" s="82"/>
      <c r="BK148" s="82"/>
      <c r="BL148" s="82"/>
      <c r="BM148" s="82"/>
      <c r="BN148" s="82"/>
      <c r="BO148" s="82"/>
      <c r="BP148" s="82"/>
      <c r="BQ148" s="82"/>
      <c r="BR148" s="82"/>
      <c r="BS148" s="82"/>
      <c r="BT148" s="82"/>
      <c r="BU148" s="82"/>
      <c r="BV148" s="82"/>
      <c r="BW148" s="82"/>
      <c r="BX148" s="82"/>
    </row>
    <row r="149" spans="1:76">
      <c r="A149" s="82" t="s">
        <v>3803</v>
      </c>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c r="AP149" s="82"/>
      <c r="AQ149" s="82"/>
      <c r="AR149" s="82"/>
      <c r="AS149" s="82"/>
      <c r="AT149" s="82"/>
      <c r="AU149" s="82"/>
      <c r="AV149" s="82"/>
      <c r="AW149" s="82"/>
      <c r="AX149" s="82"/>
      <c r="AY149" s="82"/>
      <c r="AZ149" s="82"/>
      <c r="BA149" s="82"/>
      <c r="BB149" s="82"/>
      <c r="BC149" s="82"/>
      <c r="BD149" s="82"/>
      <c r="BE149" s="82"/>
      <c r="BF149" s="82"/>
      <c r="BG149" s="82"/>
      <c r="BH149" s="82"/>
      <c r="BI149" s="82"/>
      <c r="BJ149" s="82"/>
      <c r="BK149" s="82"/>
      <c r="BL149" s="82"/>
      <c r="BM149" s="82"/>
      <c r="BN149" s="82"/>
      <c r="BO149" s="82"/>
      <c r="BP149" s="82"/>
      <c r="BQ149" s="82"/>
      <c r="BR149" s="82"/>
      <c r="BS149" s="82"/>
      <c r="BT149" s="82"/>
      <c r="BU149" s="82"/>
      <c r="BV149" s="82"/>
      <c r="BW149" s="82"/>
      <c r="BX149" s="82"/>
    </row>
    <row r="150" spans="1:76">
      <c r="A150" s="82" t="s">
        <v>3803</v>
      </c>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c r="AP150" s="82"/>
      <c r="AQ150" s="82"/>
      <c r="AR150" s="82"/>
      <c r="AS150" s="82"/>
      <c r="AT150" s="82"/>
      <c r="AU150" s="82"/>
      <c r="AV150" s="82"/>
      <c r="AW150" s="82"/>
      <c r="AX150" s="82"/>
      <c r="AY150" s="82"/>
      <c r="AZ150" s="82"/>
      <c r="BA150" s="82"/>
      <c r="BB150" s="82"/>
      <c r="BC150" s="82"/>
      <c r="BD150" s="82"/>
      <c r="BE150" s="82"/>
      <c r="BF150" s="82"/>
      <c r="BG150" s="82"/>
      <c r="BH150" s="82"/>
      <c r="BI150" s="82"/>
      <c r="BJ150" s="82"/>
      <c r="BK150" s="82"/>
      <c r="BL150" s="82"/>
      <c r="BM150" s="82"/>
      <c r="BN150" s="82"/>
      <c r="BO150" s="82"/>
      <c r="BP150" s="82"/>
      <c r="BQ150" s="82"/>
      <c r="BR150" s="82"/>
      <c r="BS150" s="82"/>
      <c r="BT150" s="82"/>
      <c r="BU150" s="82"/>
      <c r="BV150" s="82"/>
      <c r="BW150" s="82"/>
      <c r="BX150" s="82"/>
    </row>
    <row r="151" spans="1:76">
      <c r="A151" s="82" t="s">
        <v>3803</v>
      </c>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c r="AH151" s="82"/>
      <c r="AI151" s="82"/>
      <c r="AJ151" s="82"/>
      <c r="AK151" s="82"/>
      <c r="AL151" s="82"/>
      <c r="AM151" s="82"/>
      <c r="AN151" s="82"/>
      <c r="AO151" s="82"/>
      <c r="AP151" s="82"/>
      <c r="AQ151" s="82"/>
      <c r="AR151" s="82"/>
      <c r="AS151" s="82"/>
      <c r="AT151" s="82"/>
      <c r="AU151" s="82"/>
      <c r="AV151" s="82"/>
      <c r="AW151" s="82"/>
      <c r="AX151" s="82"/>
      <c r="AY151" s="82"/>
      <c r="AZ151" s="82"/>
      <c r="BA151" s="82"/>
      <c r="BB151" s="82"/>
      <c r="BC151" s="82"/>
      <c r="BD151" s="82"/>
      <c r="BE151" s="82"/>
      <c r="BF151" s="82"/>
      <c r="BG151" s="82"/>
      <c r="BH151" s="82"/>
      <c r="BI151" s="82"/>
      <c r="BJ151" s="82"/>
      <c r="BK151" s="82"/>
      <c r="BL151" s="82"/>
      <c r="BM151" s="82"/>
      <c r="BN151" s="82"/>
      <c r="BO151" s="82"/>
      <c r="BP151" s="82"/>
      <c r="BQ151" s="82"/>
      <c r="BR151" s="82"/>
      <c r="BS151" s="82"/>
      <c r="BT151" s="82"/>
      <c r="BU151" s="82"/>
      <c r="BV151" s="82"/>
      <c r="BW151" s="82"/>
      <c r="BX151" s="82"/>
    </row>
    <row r="152" spans="1:76">
      <c r="A152" s="82" t="s">
        <v>3803</v>
      </c>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c r="AP152" s="82"/>
      <c r="AQ152" s="82"/>
      <c r="AR152" s="82"/>
      <c r="AS152" s="82"/>
      <c r="AT152" s="82"/>
      <c r="AU152" s="82"/>
      <c r="AV152" s="82"/>
      <c r="AW152" s="82"/>
      <c r="AX152" s="82"/>
      <c r="AY152" s="82"/>
      <c r="AZ152" s="82"/>
      <c r="BA152" s="82"/>
      <c r="BB152" s="82"/>
      <c r="BC152" s="82"/>
      <c r="BD152" s="82"/>
      <c r="BE152" s="82"/>
      <c r="BF152" s="82"/>
      <c r="BG152" s="82"/>
      <c r="BH152" s="82"/>
      <c r="BI152" s="82"/>
      <c r="BJ152" s="82"/>
      <c r="BK152" s="82"/>
      <c r="BL152" s="82"/>
      <c r="BM152" s="82"/>
      <c r="BN152" s="82"/>
      <c r="BO152" s="82"/>
      <c r="BP152" s="82"/>
      <c r="BQ152" s="82"/>
      <c r="BR152" s="82"/>
      <c r="BS152" s="82"/>
      <c r="BT152" s="82"/>
      <c r="BU152" s="82"/>
      <c r="BV152" s="82"/>
      <c r="BW152" s="82"/>
      <c r="BX152" s="82"/>
    </row>
    <row r="153" spans="1:76">
      <c r="A153" s="82" t="s">
        <v>3803</v>
      </c>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c r="BM153" s="82"/>
      <c r="BN153" s="82"/>
      <c r="BO153" s="82"/>
      <c r="BP153" s="82"/>
      <c r="BQ153" s="82"/>
      <c r="BR153" s="82"/>
      <c r="BS153" s="82"/>
      <c r="BT153" s="82"/>
      <c r="BU153" s="82"/>
      <c r="BV153" s="82"/>
      <c r="BW153" s="82"/>
      <c r="BX153" s="82"/>
    </row>
    <row r="154" spans="1:76">
      <c r="A154" s="82" t="s">
        <v>3803</v>
      </c>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c r="AP154" s="82"/>
      <c r="AQ154" s="82"/>
      <c r="AR154" s="82"/>
      <c r="AS154" s="82"/>
      <c r="AT154" s="82"/>
      <c r="AU154" s="82"/>
      <c r="AV154" s="82"/>
      <c r="AW154" s="82"/>
      <c r="AX154" s="82"/>
      <c r="AY154" s="82"/>
      <c r="AZ154" s="82"/>
      <c r="BA154" s="82"/>
      <c r="BB154" s="82"/>
      <c r="BC154" s="82"/>
      <c r="BD154" s="82"/>
      <c r="BE154" s="82"/>
      <c r="BF154" s="82"/>
      <c r="BG154" s="82"/>
      <c r="BH154" s="82"/>
      <c r="BI154" s="82"/>
      <c r="BJ154" s="82"/>
      <c r="BK154" s="82"/>
      <c r="BL154" s="82"/>
      <c r="BM154" s="82"/>
      <c r="BN154" s="82"/>
      <c r="BO154" s="82"/>
      <c r="BP154" s="82"/>
      <c r="BQ154" s="82"/>
      <c r="BR154" s="82"/>
      <c r="BS154" s="82"/>
      <c r="BT154" s="82"/>
      <c r="BU154" s="82"/>
      <c r="BV154" s="82"/>
      <c r="BW154" s="82"/>
      <c r="BX154" s="82"/>
    </row>
    <row r="155" spans="1:76">
      <c r="A155" s="82" t="s">
        <v>3803</v>
      </c>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c r="AP155" s="82"/>
      <c r="AQ155" s="82"/>
      <c r="AR155" s="82"/>
      <c r="AS155" s="82"/>
      <c r="AT155" s="82"/>
      <c r="AU155" s="82"/>
      <c r="AV155" s="82"/>
      <c r="AW155" s="82"/>
      <c r="AX155" s="82"/>
      <c r="AY155" s="82"/>
      <c r="AZ155" s="82"/>
      <c r="BA155" s="82"/>
      <c r="BB155" s="82"/>
      <c r="BC155" s="82"/>
      <c r="BD155" s="82"/>
      <c r="BE155" s="82"/>
      <c r="BF155" s="82"/>
      <c r="BG155" s="82"/>
      <c r="BH155" s="82"/>
      <c r="BI155" s="82"/>
      <c r="BJ155" s="82"/>
      <c r="BK155" s="82"/>
      <c r="BL155" s="82"/>
      <c r="BM155" s="82"/>
      <c r="BN155" s="82"/>
      <c r="BO155" s="82"/>
      <c r="BP155" s="82"/>
      <c r="BQ155" s="82"/>
      <c r="BR155" s="82"/>
      <c r="BS155" s="82"/>
      <c r="BT155" s="82"/>
      <c r="BU155" s="82"/>
      <c r="BV155" s="82"/>
      <c r="BW155" s="82"/>
      <c r="BX155" s="82"/>
    </row>
    <row r="156" spans="1:76">
      <c r="A156" s="82" t="s">
        <v>3803</v>
      </c>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c r="AP156" s="82"/>
      <c r="AQ156" s="82"/>
      <c r="AR156" s="82"/>
      <c r="AS156" s="82"/>
      <c r="AT156" s="82"/>
      <c r="AU156" s="82"/>
      <c r="AV156" s="82"/>
      <c r="AW156" s="82"/>
      <c r="AX156" s="82"/>
      <c r="AY156" s="82"/>
      <c r="AZ156" s="82"/>
      <c r="BA156" s="82"/>
      <c r="BB156" s="82"/>
      <c r="BC156" s="82"/>
      <c r="BD156" s="82"/>
      <c r="BE156" s="82"/>
      <c r="BF156" s="82"/>
      <c r="BG156" s="82"/>
      <c r="BH156" s="82"/>
      <c r="BI156" s="82"/>
      <c r="BJ156" s="82"/>
      <c r="BK156" s="82"/>
      <c r="BL156" s="82"/>
      <c r="BM156" s="82"/>
      <c r="BN156" s="82"/>
      <c r="BO156" s="82"/>
      <c r="BP156" s="82"/>
      <c r="BQ156" s="82"/>
      <c r="BR156" s="82"/>
      <c r="BS156" s="82"/>
      <c r="BT156" s="82"/>
      <c r="BU156" s="82"/>
      <c r="BV156" s="82"/>
      <c r="BW156" s="82"/>
      <c r="BX156" s="82"/>
    </row>
    <row r="157" spans="1:76">
      <c r="A157" s="82" t="s">
        <v>3803</v>
      </c>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c r="AP157" s="82"/>
      <c r="AQ157" s="82"/>
      <c r="AR157" s="82"/>
      <c r="AS157" s="82"/>
      <c r="AT157" s="82"/>
      <c r="AU157" s="82"/>
      <c r="AV157" s="82"/>
      <c r="AW157" s="82"/>
      <c r="AX157" s="82"/>
      <c r="AY157" s="82"/>
      <c r="AZ157" s="82"/>
      <c r="BA157" s="82"/>
      <c r="BB157" s="82"/>
      <c r="BC157" s="82"/>
      <c r="BD157" s="82"/>
      <c r="BE157" s="82"/>
      <c r="BF157" s="82"/>
      <c r="BG157" s="82"/>
      <c r="BH157" s="82"/>
      <c r="BI157" s="82"/>
      <c r="BJ157" s="82"/>
      <c r="BK157" s="82"/>
      <c r="BL157" s="82"/>
      <c r="BM157" s="82"/>
      <c r="BN157" s="82"/>
      <c r="BO157" s="82"/>
      <c r="BP157" s="82"/>
      <c r="BQ157" s="82"/>
      <c r="BR157" s="82"/>
      <c r="BS157" s="82"/>
      <c r="BT157" s="82"/>
      <c r="BU157" s="82"/>
      <c r="BV157" s="82"/>
      <c r="BW157" s="82"/>
      <c r="BX157" s="82"/>
    </row>
    <row r="158" spans="1:76">
      <c r="A158" s="82" t="s">
        <v>3803</v>
      </c>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c r="AP158" s="82"/>
      <c r="AQ158" s="82"/>
      <c r="AR158" s="82"/>
      <c r="AS158" s="82"/>
      <c r="AT158" s="82"/>
      <c r="AU158" s="82"/>
      <c r="AV158" s="82"/>
      <c r="AW158" s="82"/>
      <c r="AX158" s="82"/>
      <c r="AY158" s="82"/>
      <c r="AZ158" s="82"/>
      <c r="BA158" s="82"/>
      <c r="BB158" s="82"/>
      <c r="BC158" s="82"/>
      <c r="BD158" s="82"/>
      <c r="BE158" s="82"/>
      <c r="BF158" s="82"/>
      <c r="BG158" s="82"/>
      <c r="BH158" s="82"/>
      <c r="BI158" s="82"/>
      <c r="BJ158" s="82"/>
      <c r="BK158" s="82"/>
      <c r="BL158" s="82"/>
      <c r="BM158" s="82"/>
      <c r="BN158" s="82"/>
      <c r="BO158" s="82"/>
      <c r="BP158" s="82"/>
      <c r="BQ158" s="82"/>
      <c r="BR158" s="82"/>
      <c r="BS158" s="82"/>
      <c r="BT158" s="82"/>
      <c r="BU158" s="82"/>
      <c r="BV158" s="82"/>
      <c r="BW158" s="82"/>
      <c r="BX158" s="82"/>
    </row>
    <row r="159" spans="1:76">
      <c r="A159" s="82" t="s">
        <v>3803</v>
      </c>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c r="AP159" s="82"/>
      <c r="AQ159" s="82"/>
      <c r="AR159" s="82"/>
      <c r="AS159" s="82"/>
      <c r="AT159" s="82"/>
      <c r="AU159" s="82"/>
      <c r="AV159" s="82"/>
      <c r="AW159" s="82"/>
      <c r="AX159" s="82"/>
      <c r="AY159" s="82"/>
      <c r="AZ159" s="82"/>
      <c r="BA159" s="82"/>
      <c r="BB159" s="82"/>
      <c r="BC159" s="82"/>
      <c r="BD159" s="82"/>
      <c r="BE159" s="82"/>
      <c r="BF159" s="82"/>
      <c r="BG159" s="82"/>
      <c r="BH159" s="82"/>
      <c r="BI159" s="82"/>
      <c r="BJ159" s="82"/>
      <c r="BK159" s="82"/>
      <c r="BL159" s="82"/>
      <c r="BM159" s="82"/>
      <c r="BN159" s="82"/>
      <c r="BO159" s="82"/>
      <c r="BP159" s="82"/>
      <c r="BQ159" s="82"/>
      <c r="BR159" s="82"/>
      <c r="BS159" s="82"/>
      <c r="BT159" s="82"/>
      <c r="BU159" s="82"/>
      <c r="BV159" s="82"/>
      <c r="BW159" s="82"/>
      <c r="BX159" s="82"/>
    </row>
    <row r="160" spans="1:76">
      <c r="A160" s="82" t="s">
        <v>3803</v>
      </c>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c r="AP160" s="82"/>
      <c r="AQ160" s="82"/>
      <c r="AR160" s="82"/>
      <c r="AS160" s="82"/>
      <c r="AT160" s="82"/>
      <c r="AU160" s="82"/>
      <c r="AV160" s="82"/>
      <c r="AW160" s="82"/>
      <c r="AX160" s="82"/>
      <c r="AY160" s="82"/>
      <c r="AZ160" s="82"/>
      <c r="BA160" s="82"/>
      <c r="BB160" s="82"/>
      <c r="BC160" s="82"/>
      <c r="BD160" s="82"/>
      <c r="BE160" s="82"/>
      <c r="BF160" s="82"/>
      <c r="BG160" s="82"/>
      <c r="BH160" s="82"/>
      <c r="BI160" s="82"/>
      <c r="BJ160" s="82"/>
      <c r="BK160" s="82"/>
      <c r="BL160" s="82"/>
      <c r="BM160" s="82"/>
      <c r="BN160" s="82"/>
      <c r="BO160" s="82"/>
      <c r="BP160" s="82"/>
      <c r="BQ160" s="82"/>
      <c r="BR160" s="82"/>
      <c r="BS160" s="82"/>
      <c r="BT160" s="82"/>
      <c r="BU160" s="82"/>
      <c r="BV160" s="82"/>
      <c r="BW160" s="82"/>
      <c r="BX160" s="82"/>
    </row>
    <row r="161" spans="1:76">
      <c r="A161" s="82" t="s">
        <v>3803</v>
      </c>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c r="AP161" s="82"/>
      <c r="AQ161" s="82"/>
      <c r="AR161" s="82"/>
      <c r="AS161" s="82"/>
      <c r="AT161" s="82"/>
      <c r="AU161" s="82"/>
      <c r="AV161" s="82"/>
      <c r="AW161" s="82"/>
      <c r="AX161" s="82"/>
      <c r="AY161" s="82"/>
      <c r="AZ161" s="82"/>
      <c r="BA161" s="82"/>
      <c r="BB161" s="82"/>
      <c r="BC161" s="82"/>
      <c r="BD161" s="82"/>
      <c r="BE161" s="82"/>
      <c r="BF161" s="82"/>
      <c r="BG161" s="82"/>
      <c r="BH161" s="82"/>
      <c r="BI161" s="82"/>
      <c r="BJ161" s="82"/>
      <c r="BK161" s="82"/>
      <c r="BL161" s="82"/>
      <c r="BM161" s="82"/>
      <c r="BN161" s="82"/>
      <c r="BO161" s="82"/>
      <c r="BP161" s="82"/>
      <c r="BQ161" s="82"/>
      <c r="BR161" s="82"/>
      <c r="BS161" s="82"/>
      <c r="BT161" s="82"/>
      <c r="BU161" s="82"/>
      <c r="BV161" s="82"/>
      <c r="BW161" s="82"/>
      <c r="BX161" s="82"/>
    </row>
    <row r="162" spans="1:76">
      <c r="A162" s="82" t="s">
        <v>3803</v>
      </c>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c r="AP162" s="82"/>
      <c r="AQ162" s="82"/>
      <c r="AR162" s="82"/>
      <c r="AS162" s="82"/>
      <c r="AT162" s="82"/>
      <c r="AU162" s="82"/>
      <c r="AV162" s="82"/>
      <c r="AW162" s="82"/>
      <c r="AX162" s="82"/>
      <c r="AY162" s="82"/>
      <c r="AZ162" s="82"/>
      <c r="BA162" s="82"/>
      <c r="BB162" s="82"/>
      <c r="BC162" s="82"/>
      <c r="BD162" s="82"/>
      <c r="BE162" s="82"/>
      <c r="BF162" s="82"/>
      <c r="BG162" s="82"/>
      <c r="BH162" s="82"/>
      <c r="BI162" s="82"/>
      <c r="BJ162" s="82"/>
      <c r="BK162" s="82"/>
      <c r="BL162" s="82"/>
      <c r="BM162" s="82"/>
      <c r="BN162" s="82"/>
      <c r="BO162" s="82"/>
      <c r="BP162" s="82"/>
      <c r="BQ162" s="82"/>
      <c r="BR162" s="82"/>
      <c r="BS162" s="82"/>
      <c r="BT162" s="82"/>
      <c r="BU162" s="82"/>
      <c r="BV162" s="82"/>
      <c r="BW162" s="82"/>
      <c r="BX162" s="82"/>
    </row>
    <row r="163" spans="1:76">
      <c r="A163" s="82" t="s">
        <v>3803</v>
      </c>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c r="AP163" s="82"/>
      <c r="AQ163" s="82"/>
      <c r="AR163" s="82"/>
      <c r="AS163" s="82"/>
      <c r="AT163" s="82"/>
      <c r="AU163" s="82"/>
      <c r="AV163" s="82"/>
      <c r="AW163" s="82"/>
      <c r="AX163" s="82"/>
      <c r="AY163" s="82"/>
      <c r="AZ163" s="82"/>
      <c r="BA163" s="82"/>
      <c r="BB163" s="82"/>
      <c r="BC163" s="82"/>
      <c r="BD163" s="82"/>
      <c r="BE163" s="82"/>
      <c r="BF163" s="82"/>
      <c r="BG163" s="82"/>
      <c r="BH163" s="82"/>
      <c r="BI163" s="82"/>
      <c r="BJ163" s="82"/>
      <c r="BK163" s="82"/>
      <c r="BL163" s="82"/>
      <c r="BM163" s="82"/>
      <c r="BN163" s="82"/>
      <c r="BO163" s="82"/>
      <c r="BP163" s="82"/>
      <c r="BQ163" s="82"/>
      <c r="BR163" s="82"/>
      <c r="BS163" s="82"/>
      <c r="BT163" s="82"/>
      <c r="BU163" s="82"/>
      <c r="BV163" s="82"/>
      <c r="BW163" s="82"/>
      <c r="BX163" s="82"/>
    </row>
    <row r="164" spans="1:76">
      <c r="A164" s="82" t="s">
        <v>3803</v>
      </c>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c r="AP164" s="82"/>
      <c r="AQ164" s="82"/>
      <c r="AR164" s="82"/>
      <c r="AS164" s="82"/>
      <c r="AT164" s="82"/>
      <c r="AU164" s="82"/>
      <c r="AV164" s="82"/>
      <c r="AW164" s="82"/>
      <c r="AX164" s="82"/>
      <c r="AY164" s="82"/>
      <c r="AZ164" s="82"/>
      <c r="BA164" s="82"/>
      <c r="BB164" s="82"/>
      <c r="BC164" s="82"/>
      <c r="BD164" s="82"/>
      <c r="BE164" s="82"/>
      <c r="BF164" s="82"/>
      <c r="BG164" s="82"/>
      <c r="BH164" s="82"/>
      <c r="BI164" s="82"/>
      <c r="BJ164" s="82"/>
      <c r="BK164" s="82"/>
      <c r="BL164" s="82"/>
      <c r="BM164" s="82"/>
      <c r="BN164" s="82"/>
      <c r="BO164" s="82"/>
      <c r="BP164" s="82"/>
      <c r="BQ164" s="82"/>
      <c r="BR164" s="82"/>
      <c r="BS164" s="82"/>
      <c r="BT164" s="82"/>
      <c r="BU164" s="82"/>
      <c r="BV164" s="82"/>
      <c r="BW164" s="82"/>
      <c r="BX164" s="82"/>
    </row>
    <row r="165" spans="1:76">
      <c r="A165" s="82" t="s">
        <v>3803</v>
      </c>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c r="AP165" s="82"/>
      <c r="AQ165" s="82"/>
      <c r="AR165" s="82"/>
      <c r="AS165" s="82"/>
      <c r="AT165" s="82"/>
      <c r="AU165" s="82"/>
      <c r="AV165" s="82"/>
      <c r="AW165" s="82"/>
      <c r="AX165" s="82"/>
      <c r="AY165" s="82"/>
      <c r="AZ165" s="82"/>
      <c r="BA165" s="82"/>
      <c r="BB165" s="82"/>
      <c r="BC165" s="82"/>
      <c r="BD165" s="82"/>
      <c r="BE165" s="82"/>
      <c r="BF165" s="82"/>
      <c r="BG165" s="82"/>
      <c r="BH165" s="82"/>
      <c r="BI165" s="82"/>
      <c r="BJ165" s="82"/>
      <c r="BK165" s="82"/>
      <c r="BL165" s="82"/>
      <c r="BM165" s="82"/>
      <c r="BN165" s="82"/>
      <c r="BO165" s="82"/>
      <c r="BP165" s="82"/>
      <c r="BQ165" s="82"/>
      <c r="BR165" s="82"/>
      <c r="BS165" s="82"/>
      <c r="BT165" s="82"/>
      <c r="BU165" s="82"/>
      <c r="BV165" s="82"/>
      <c r="BW165" s="82"/>
      <c r="BX165" s="82"/>
    </row>
    <row r="166" spans="1:76">
      <c r="A166" s="82" t="s">
        <v>3803</v>
      </c>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c r="AP166" s="82"/>
      <c r="AQ166" s="82"/>
      <c r="AR166" s="82"/>
      <c r="AS166" s="82"/>
      <c r="AT166" s="82"/>
      <c r="AU166" s="82"/>
      <c r="AV166" s="82"/>
      <c r="AW166" s="82"/>
      <c r="AX166" s="82"/>
      <c r="AY166" s="82"/>
      <c r="AZ166" s="82"/>
      <c r="BA166" s="82"/>
      <c r="BB166" s="82"/>
      <c r="BC166" s="82"/>
      <c r="BD166" s="82"/>
      <c r="BE166" s="82"/>
      <c r="BF166" s="82"/>
      <c r="BG166" s="82"/>
      <c r="BH166" s="82"/>
      <c r="BI166" s="82"/>
      <c r="BJ166" s="82"/>
      <c r="BK166" s="82"/>
      <c r="BL166" s="82"/>
      <c r="BM166" s="82"/>
      <c r="BN166" s="82"/>
      <c r="BO166" s="82"/>
      <c r="BP166" s="82"/>
      <c r="BQ166" s="82"/>
      <c r="BR166" s="82"/>
      <c r="BS166" s="82"/>
      <c r="BT166" s="82"/>
      <c r="BU166" s="82"/>
      <c r="BV166" s="82"/>
      <c r="BW166" s="82"/>
      <c r="BX166" s="82"/>
    </row>
    <row r="167" spans="1:76">
      <c r="A167" s="82" t="s">
        <v>3803</v>
      </c>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c r="AP167" s="82"/>
      <c r="AQ167" s="82"/>
      <c r="AR167" s="82"/>
      <c r="AS167" s="82"/>
      <c r="AT167" s="82"/>
      <c r="AU167" s="82"/>
      <c r="AV167" s="82"/>
      <c r="AW167" s="82"/>
      <c r="AX167" s="82"/>
      <c r="AY167" s="82"/>
      <c r="AZ167" s="82"/>
      <c r="BA167" s="82"/>
      <c r="BB167" s="82"/>
      <c r="BC167" s="82"/>
      <c r="BD167" s="82"/>
      <c r="BE167" s="82"/>
      <c r="BF167" s="82"/>
      <c r="BG167" s="82"/>
      <c r="BH167" s="82"/>
      <c r="BI167" s="82"/>
      <c r="BJ167" s="82"/>
      <c r="BK167" s="82"/>
      <c r="BL167" s="82"/>
      <c r="BM167" s="82"/>
      <c r="BN167" s="82"/>
      <c r="BO167" s="82"/>
      <c r="BP167" s="82"/>
      <c r="BQ167" s="82"/>
      <c r="BR167" s="82"/>
      <c r="BS167" s="82"/>
      <c r="BT167" s="82"/>
      <c r="BU167" s="82"/>
      <c r="BV167" s="82"/>
      <c r="BW167" s="82"/>
      <c r="BX167" s="82"/>
    </row>
    <row r="168" spans="1:76">
      <c r="A168" s="82" t="s">
        <v>3803</v>
      </c>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c r="AP168" s="82"/>
      <c r="AQ168" s="82"/>
      <c r="AR168" s="82"/>
      <c r="AS168" s="82"/>
      <c r="AT168" s="82"/>
      <c r="AU168" s="82"/>
      <c r="AV168" s="82"/>
      <c r="AW168" s="82"/>
      <c r="AX168" s="82"/>
      <c r="AY168" s="82"/>
      <c r="AZ168" s="82"/>
      <c r="BA168" s="82"/>
      <c r="BB168" s="82"/>
      <c r="BC168" s="82"/>
      <c r="BD168" s="82"/>
      <c r="BE168" s="82"/>
      <c r="BF168" s="82"/>
      <c r="BG168" s="82"/>
      <c r="BH168" s="82"/>
      <c r="BI168" s="82"/>
      <c r="BJ168" s="82"/>
      <c r="BK168" s="82"/>
      <c r="BL168" s="82"/>
      <c r="BM168" s="82"/>
      <c r="BN168" s="82"/>
      <c r="BO168" s="82"/>
      <c r="BP168" s="82"/>
      <c r="BQ168" s="82"/>
      <c r="BR168" s="82"/>
      <c r="BS168" s="82"/>
      <c r="BT168" s="82"/>
      <c r="BU168" s="82"/>
      <c r="BV168" s="82"/>
      <c r="BW168" s="82"/>
      <c r="BX168" s="82"/>
    </row>
    <row r="169" spans="1:76">
      <c r="A169" s="82" t="s">
        <v>3803</v>
      </c>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c r="AP169" s="82"/>
      <c r="AQ169" s="82"/>
      <c r="AR169" s="82"/>
      <c r="AS169" s="82"/>
      <c r="AT169" s="82"/>
      <c r="AU169" s="82"/>
      <c r="AV169" s="82"/>
      <c r="AW169" s="82"/>
      <c r="AX169" s="82"/>
      <c r="AY169" s="82"/>
      <c r="AZ169" s="82"/>
      <c r="BA169" s="82"/>
      <c r="BB169" s="82"/>
      <c r="BC169" s="82"/>
      <c r="BD169" s="82"/>
      <c r="BE169" s="82"/>
      <c r="BF169" s="82"/>
      <c r="BG169" s="82"/>
      <c r="BH169" s="82"/>
      <c r="BI169" s="82"/>
      <c r="BJ169" s="82"/>
      <c r="BK169" s="82"/>
      <c r="BL169" s="82"/>
      <c r="BM169" s="82"/>
      <c r="BN169" s="82"/>
      <c r="BO169" s="82"/>
      <c r="BP169" s="82"/>
      <c r="BQ169" s="82"/>
      <c r="BR169" s="82"/>
      <c r="BS169" s="82"/>
      <c r="BT169" s="82"/>
      <c r="BU169" s="82"/>
      <c r="BV169" s="82"/>
      <c r="BW169" s="82"/>
      <c r="BX169" s="82"/>
    </row>
    <row r="170" spans="1:76">
      <c r="A170" s="82" t="s">
        <v>3803</v>
      </c>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c r="AP170" s="82"/>
      <c r="AQ170" s="82"/>
      <c r="AR170" s="82"/>
      <c r="AS170" s="82"/>
      <c r="AT170" s="82"/>
      <c r="AU170" s="82"/>
      <c r="AV170" s="82"/>
      <c r="AW170" s="82"/>
      <c r="AX170" s="82"/>
      <c r="AY170" s="82"/>
      <c r="AZ170" s="82"/>
      <c r="BA170" s="82"/>
      <c r="BB170" s="82"/>
      <c r="BC170" s="82"/>
      <c r="BD170" s="82"/>
      <c r="BE170" s="82"/>
      <c r="BF170" s="82"/>
      <c r="BG170" s="82"/>
      <c r="BH170" s="82"/>
      <c r="BI170" s="82"/>
      <c r="BJ170" s="82"/>
      <c r="BK170" s="82"/>
      <c r="BL170" s="82"/>
      <c r="BM170" s="82"/>
      <c r="BN170" s="82"/>
      <c r="BO170" s="82"/>
      <c r="BP170" s="82"/>
      <c r="BQ170" s="82"/>
      <c r="BR170" s="82"/>
      <c r="BS170" s="82"/>
      <c r="BT170" s="82"/>
      <c r="BU170" s="82"/>
      <c r="BV170" s="82"/>
      <c r="BW170" s="82"/>
      <c r="BX170" s="82"/>
    </row>
    <row r="171" spans="1:76">
      <c r="A171" s="82" t="s">
        <v>3803</v>
      </c>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c r="AP171" s="82"/>
      <c r="AQ171" s="82"/>
      <c r="AR171" s="82"/>
      <c r="AS171" s="82"/>
      <c r="AT171" s="82"/>
      <c r="AU171" s="82"/>
      <c r="AV171" s="82"/>
      <c r="AW171" s="82"/>
      <c r="AX171" s="82"/>
      <c r="AY171" s="82"/>
      <c r="AZ171" s="82"/>
      <c r="BA171" s="82"/>
      <c r="BB171" s="82"/>
      <c r="BC171" s="82"/>
      <c r="BD171" s="82"/>
      <c r="BE171" s="82"/>
      <c r="BF171" s="82"/>
      <c r="BG171" s="82"/>
      <c r="BH171" s="82"/>
      <c r="BI171" s="82"/>
      <c r="BJ171" s="82"/>
      <c r="BK171" s="82"/>
      <c r="BL171" s="82"/>
      <c r="BM171" s="82"/>
      <c r="BN171" s="82"/>
      <c r="BO171" s="82"/>
      <c r="BP171" s="82"/>
      <c r="BQ171" s="82"/>
      <c r="BR171" s="82"/>
      <c r="BS171" s="82"/>
      <c r="BT171" s="82"/>
      <c r="BU171" s="82"/>
      <c r="BV171" s="82"/>
      <c r="BW171" s="82"/>
      <c r="BX171" s="82"/>
    </row>
    <row r="172" spans="1:76">
      <c r="A172" s="82" t="s">
        <v>3803</v>
      </c>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c r="AP172" s="82"/>
      <c r="AQ172" s="82"/>
      <c r="AR172" s="82"/>
      <c r="AS172" s="82"/>
      <c r="AT172" s="82"/>
      <c r="AU172" s="82"/>
      <c r="AV172" s="82"/>
      <c r="AW172" s="82"/>
      <c r="AX172" s="82"/>
      <c r="AY172" s="82"/>
      <c r="AZ172" s="82"/>
      <c r="BA172" s="82"/>
      <c r="BB172" s="82"/>
      <c r="BC172" s="82"/>
      <c r="BD172" s="82"/>
      <c r="BE172" s="82"/>
      <c r="BF172" s="82"/>
      <c r="BG172" s="82"/>
      <c r="BH172" s="82"/>
      <c r="BI172" s="82"/>
      <c r="BJ172" s="82"/>
      <c r="BK172" s="82"/>
      <c r="BL172" s="82"/>
      <c r="BM172" s="82"/>
      <c r="BN172" s="82"/>
      <c r="BO172" s="82"/>
      <c r="BP172" s="82"/>
      <c r="BQ172" s="82"/>
      <c r="BR172" s="82"/>
      <c r="BS172" s="82"/>
      <c r="BT172" s="82"/>
      <c r="BU172" s="82"/>
      <c r="BV172" s="82"/>
      <c r="BW172" s="82"/>
      <c r="BX172" s="82"/>
    </row>
    <row r="173" spans="1:76">
      <c r="A173" s="82" t="s">
        <v>3803</v>
      </c>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c r="AP173" s="82"/>
      <c r="AQ173" s="82"/>
      <c r="AR173" s="82"/>
      <c r="AS173" s="82"/>
      <c r="AT173" s="82"/>
      <c r="AU173" s="82"/>
      <c r="AV173" s="82"/>
      <c r="AW173" s="82"/>
      <c r="AX173" s="82"/>
      <c r="AY173" s="82"/>
      <c r="AZ173" s="82"/>
      <c r="BA173" s="82"/>
      <c r="BB173" s="82"/>
      <c r="BC173" s="82"/>
      <c r="BD173" s="82"/>
      <c r="BE173" s="82"/>
      <c r="BF173" s="82"/>
      <c r="BG173" s="82"/>
      <c r="BH173" s="82"/>
      <c r="BI173" s="82"/>
      <c r="BJ173" s="82"/>
      <c r="BK173" s="82"/>
      <c r="BL173" s="82"/>
      <c r="BM173" s="82"/>
      <c r="BN173" s="82"/>
      <c r="BO173" s="82"/>
      <c r="BP173" s="82"/>
      <c r="BQ173" s="82"/>
      <c r="BR173" s="82"/>
      <c r="BS173" s="82"/>
      <c r="BT173" s="82"/>
      <c r="BU173" s="82"/>
      <c r="BV173" s="82"/>
      <c r="BW173" s="82"/>
      <c r="BX173" s="82"/>
    </row>
    <row r="174" spans="1:76">
      <c r="A174" s="82" t="s">
        <v>3803</v>
      </c>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c r="AP174" s="82"/>
      <c r="AQ174" s="82"/>
      <c r="AR174" s="82"/>
      <c r="AS174" s="82"/>
      <c r="AT174" s="82"/>
      <c r="AU174" s="82"/>
      <c r="AV174" s="82"/>
      <c r="AW174" s="82"/>
      <c r="AX174" s="82"/>
      <c r="AY174" s="82"/>
      <c r="AZ174" s="82"/>
      <c r="BA174" s="82"/>
      <c r="BB174" s="82"/>
      <c r="BC174" s="82"/>
      <c r="BD174" s="82"/>
      <c r="BE174" s="82"/>
      <c r="BF174" s="82"/>
      <c r="BG174" s="82"/>
      <c r="BH174" s="82"/>
      <c r="BI174" s="82"/>
      <c r="BJ174" s="82"/>
      <c r="BK174" s="82"/>
      <c r="BL174" s="82"/>
      <c r="BM174" s="82"/>
      <c r="BN174" s="82"/>
      <c r="BO174" s="82"/>
      <c r="BP174" s="82"/>
      <c r="BQ174" s="82"/>
      <c r="BR174" s="82"/>
      <c r="BS174" s="82"/>
      <c r="BT174" s="82"/>
      <c r="BU174" s="82"/>
      <c r="BV174" s="82"/>
      <c r="BW174" s="82"/>
      <c r="BX174" s="82"/>
    </row>
    <row r="175" spans="1:76">
      <c r="A175" s="82" t="s">
        <v>3803</v>
      </c>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c r="AP175" s="82"/>
      <c r="AQ175" s="82"/>
      <c r="AR175" s="82"/>
      <c r="AS175" s="82"/>
      <c r="AT175" s="82"/>
      <c r="AU175" s="82"/>
      <c r="AV175" s="82"/>
      <c r="AW175" s="82"/>
      <c r="AX175" s="82"/>
      <c r="AY175" s="82"/>
      <c r="AZ175" s="82"/>
      <c r="BA175" s="82"/>
      <c r="BB175" s="82"/>
      <c r="BC175" s="82"/>
      <c r="BD175" s="82"/>
      <c r="BE175" s="82"/>
      <c r="BF175" s="82"/>
      <c r="BG175" s="82"/>
      <c r="BH175" s="82"/>
      <c r="BI175" s="82"/>
      <c r="BJ175" s="82"/>
      <c r="BK175" s="82"/>
      <c r="BL175" s="82"/>
      <c r="BM175" s="82"/>
      <c r="BN175" s="82"/>
      <c r="BO175" s="82"/>
      <c r="BP175" s="82"/>
      <c r="BQ175" s="82"/>
      <c r="BR175" s="82"/>
      <c r="BS175" s="82"/>
      <c r="BT175" s="82"/>
      <c r="BU175" s="82"/>
      <c r="BV175" s="82"/>
      <c r="BW175" s="82"/>
      <c r="BX175" s="82"/>
    </row>
    <row r="176" spans="1:76">
      <c r="A176" s="82" t="s">
        <v>3803</v>
      </c>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c r="AP176" s="82"/>
      <c r="AQ176" s="82"/>
      <c r="AR176" s="82"/>
      <c r="AS176" s="82"/>
      <c r="AT176" s="82"/>
      <c r="AU176" s="82"/>
      <c r="AV176" s="82"/>
      <c r="AW176" s="82"/>
      <c r="AX176" s="82"/>
      <c r="AY176" s="82"/>
      <c r="AZ176" s="82"/>
      <c r="BA176" s="82"/>
      <c r="BB176" s="82"/>
      <c r="BC176" s="82"/>
      <c r="BD176" s="82"/>
      <c r="BE176" s="82"/>
      <c r="BF176" s="82"/>
      <c r="BG176" s="82"/>
      <c r="BH176" s="82"/>
      <c r="BI176" s="82"/>
      <c r="BJ176" s="82"/>
      <c r="BK176" s="82"/>
      <c r="BL176" s="82"/>
      <c r="BM176" s="82"/>
      <c r="BN176" s="82"/>
      <c r="BO176" s="82"/>
      <c r="BP176" s="82"/>
      <c r="BQ176" s="82"/>
      <c r="BR176" s="82"/>
      <c r="BS176" s="82"/>
      <c r="BT176" s="82"/>
      <c r="BU176" s="82"/>
      <c r="BV176" s="82"/>
      <c r="BW176" s="82"/>
      <c r="BX176" s="82"/>
    </row>
    <row r="177" spans="1:76">
      <c r="A177" s="82" t="s">
        <v>3803</v>
      </c>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c r="AP177" s="82"/>
      <c r="AQ177" s="82"/>
      <c r="AR177" s="82"/>
      <c r="AS177" s="82"/>
      <c r="AT177" s="82"/>
      <c r="AU177" s="82"/>
      <c r="AV177" s="82"/>
      <c r="AW177" s="82"/>
      <c r="AX177" s="82"/>
      <c r="AY177" s="82"/>
      <c r="AZ177" s="82"/>
      <c r="BA177" s="82"/>
      <c r="BB177" s="82"/>
      <c r="BC177" s="82"/>
      <c r="BD177" s="82"/>
      <c r="BE177" s="82"/>
      <c r="BF177" s="82"/>
      <c r="BG177" s="82"/>
      <c r="BH177" s="82"/>
      <c r="BI177" s="82"/>
      <c r="BJ177" s="82"/>
      <c r="BK177" s="82"/>
      <c r="BL177" s="82"/>
      <c r="BM177" s="82"/>
      <c r="BN177" s="82"/>
      <c r="BO177" s="82"/>
      <c r="BP177" s="82"/>
      <c r="BQ177" s="82"/>
      <c r="BR177" s="82"/>
      <c r="BS177" s="82"/>
      <c r="BT177" s="82"/>
      <c r="BU177" s="82"/>
      <c r="BV177" s="82"/>
      <c r="BW177" s="82"/>
      <c r="BX177" s="82"/>
    </row>
    <row r="178" spans="1:76">
      <c r="A178" s="82" t="s">
        <v>3803</v>
      </c>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c r="AP178" s="82"/>
      <c r="AQ178" s="82"/>
      <c r="AR178" s="82"/>
      <c r="AS178" s="82"/>
      <c r="AT178" s="82"/>
      <c r="AU178" s="82"/>
      <c r="AV178" s="82"/>
      <c r="AW178" s="82"/>
      <c r="AX178" s="82"/>
      <c r="AY178" s="82"/>
      <c r="AZ178" s="82"/>
      <c r="BA178" s="82"/>
      <c r="BB178" s="82"/>
      <c r="BC178" s="82"/>
      <c r="BD178" s="82"/>
      <c r="BE178" s="82"/>
      <c r="BF178" s="82"/>
      <c r="BG178" s="82"/>
      <c r="BH178" s="82"/>
      <c r="BI178" s="82"/>
      <c r="BJ178" s="82"/>
      <c r="BK178" s="82"/>
      <c r="BL178" s="82"/>
      <c r="BM178" s="82"/>
      <c r="BN178" s="82"/>
      <c r="BO178" s="82"/>
      <c r="BP178" s="82"/>
      <c r="BQ178" s="82"/>
      <c r="BR178" s="82"/>
      <c r="BS178" s="82"/>
      <c r="BT178" s="82"/>
      <c r="BU178" s="82"/>
      <c r="BV178" s="82"/>
      <c r="BW178" s="82"/>
      <c r="BX178" s="82"/>
    </row>
    <row r="179" spans="1:76">
      <c r="A179" s="82" t="s">
        <v>3803</v>
      </c>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c r="AP179" s="82"/>
      <c r="AQ179" s="82"/>
      <c r="AR179" s="82"/>
      <c r="AS179" s="82"/>
      <c r="AT179" s="82"/>
      <c r="AU179" s="82"/>
      <c r="AV179" s="82"/>
      <c r="AW179" s="82"/>
      <c r="AX179" s="82"/>
      <c r="AY179" s="82"/>
      <c r="AZ179" s="82"/>
      <c r="BA179" s="82"/>
      <c r="BB179" s="82"/>
      <c r="BC179" s="82"/>
      <c r="BD179" s="82"/>
      <c r="BE179" s="82"/>
      <c r="BF179" s="82"/>
      <c r="BG179" s="82"/>
      <c r="BH179" s="82"/>
      <c r="BI179" s="82"/>
      <c r="BJ179" s="82"/>
      <c r="BK179" s="82"/>
      <c r="BL179" s="82"/>
      <c r="BM179" s="82"/>
      <c r="BN179" s="82"/>
      <c r="BO179" s="82"/>
      <c r="BP179" s="82"/>
      <c r="BQ179" s="82"/>
      <c r="BR179" s="82"/>
      <c r="BS179" s="82"/>
      <c r="BT179" s="82"/>
      <c r="BU179" s="82"/>
      <c r="BV179" s="82"/>
      <c r="BW179" s="82"/>
      <c r="BX179" s="82"/>
    </row>
    <row r="180" spans="1:76">
      <c r="A180" s="82" t="s">
        <v>3803</v>
      </c>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c r="AN180" s="82"/>
      <c r="AO180" s="82"/>
      <c r="AP180" s="82"/>
      <c r="AQ180" s="82"/>
      <c r="AR180" s="82"/>
      <c r="AS180" s="82"/>
      <c r="AT180" s="82"/>
      <c r="AU180" s="82"/>
      <c r="AV180" s="82"/>
      <c r="AW180" s="82"/>
      <c r="AX180" s="82"/>
      <c r="AY180" s="82"/>
      <c r="AZ180" s="82"/>
      <c r="BA180" s="82"/>
      <c r="BB180" s="82"/>
      <c r="BC180" s="82"/>
      <c r="BD180" s="82"/>
      <c r="BE180" s="82"/>
      <c r="BF180" s="82"/>
      <c r="BG180" s="82"/>
      <c r="BH180" s="82"/>
      <c r="BI180" s="82"/>
      <c r="BJ180" s="82"/>
      <c r="BK180" s="82"/>
      <c r="BL180" s="82"/>
      <c r="BM180" s="82"/>
      <c r="BN180" s="82"/>
      <c r="BO180" s="82"/>
      <c r="BP180" s="82"/>
      <c r="BQ180" s="82"/>
      <c r="BR180" s="82"/>
      <c r="BS180" s="82"/>
      <c r="BT180" s="82"/>
      <c r="BU180" s="82"/>
      <c r="BV180" s="82"/>
      <c r="BW180" s="82"/>
      <c r="BX180" s="82"/>
    </row>
    <row r="181" spans="1:76">
      <c r="A181" s="82" t="s">
        <v>3803</v>
      </c>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c r="AN181" s="82"/>
      <c r="AO181" s="82"/>
      <c r="AP181" s="82"/>
      <c r="AQ181" s="82"/>
      <c r="AR181" s="82"/>
      <c r="AS181" s="82"/>
      <c r="AT181" s="82"/>
      <c r="AU181" s="82"/>
      <c r="AV181" s="82"/>
      <c r="AW181" s="82"/>
      <c r="AX181" s="82"/>
      <c r="AY181" s="82"/>
      <c r="AZ181" s="82"/>
      <c r="BA181" s="82"/>
      <c r="BB181" s="82"/>
      <c r="BC181" s="82"/>
      <c r="BD181" s="82"/>
      <c r="BE181" s="82"/>
      <c r="BF181" s="82"/>
      <c r="BG181" s="82"/>
      <c r="BH181" s="82"/>
      <c r="BI181" s="82"/>
      <c r="BJ181" s="82"/>
      <c r="BK181" s="82"/>
      <c r="BL181" s="82"/>
      <c r="BM181" s="82"/>
      <c r="BN181" s="82"/>
      <c r="BO181" s="82"/>
      <c r="BP181" s="82"/>
      <c r="BQ181" s="82"/>
      <c r="BR181" s="82"/>
      <c r="BS181" s="82"/>
      <c r="BT181" s="82"/>
      <c r="BU181" s="82"/>
      <c r="BV181" s="82"/>
      <c r="BW181" s="82"/>
      <c r="BX181" s="82"/>
    </row>
    <row r="182" spans="1:76">
      <c r="A182" s="82" t="s">
        <v>3803</v>
      </c>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c r="AN182" s="82"/>
      <c r="AO182" s="82"/>
      <c r="AP182" s="82"/>
      <c r="AQ182" s="82"/>
      <c r="AR182" s="82"/>
      <c r="AS182" s="82"/>
      <c r="AT182" s="82"/>
      <c r="AU182" s="82"/>
      <c r="AV182" s="82"/>
      <c r="AW182" s="82"/>
      <c r="AX182" s="82"/>
      <c r="AY182" s="82"/>
      <c r="AZ182" s="82"/>
      <c r="BA182" s="82"/>
      <c r="BB182" s="82"/>
      <c r="BC182" s="82"/>
      <c r="BD182" s="82"/>
      <c r="BE182" s="82"/>
      <c r="BF182" s="82"/>
      <c r="BG182" s="82"/>
      <c r="BH182" s="82"/>
      <c r="BI182" s="82"/>
      <c r="BJ182" s="82"/>
      <c r="BK182" s="82"/>
      <c r="BL182" s="82"/>
      <c r="BM182" s="82"/>
      <c r="BN182" s="82"/>
      <c r="BO182" s="82"/>
      <c r="BP182" s="82"/>
      <c r="BQ182" s="82"/>
      <c r="BR182" s="82"/>
      <c r="BS182" s="82"/>
      <c r="BT182" s="82"/>
      <c r="BU182" s="82"/>
      <c r="BV182" s="82"/>
      <c r="BW182" s="82"/>
      <c r="BX182" s="82"/>
    </row>
    <row r="183" spans="1:76">
      <c r="A183" s="82" t="s">
        <v>3803</v>
      </c>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c r="AP183" s="82"/>
      <c r="AQ183" s="82"/>
      <c r="AR183" s="82"/>
      <c r="AS183" s="82"/>
      <c r="AT183" s="82"/>
      <c r="AU183" s="82"/>
      <c r="AV183" s="82"/>
      <c r="AW183" s="82"/>
      <c r="AX183" s="82"/>
      <c r="AY183" s="82"/>
      <c r="AZ183" s="82"/>
      <c r="BA183" s="82"/>
      <c r="BB183" s="82"/>
      <c r="BC183" s="82"/>
      <c r="BD183" s="82"/>
      <c r="BE183" s="82"/>
      <c r="BF183" s="82"/>
      <c r="BG183" s="82"/>
      <c r="BH183" s="82"/>
      <c r="BI183" s="82"/>
      <c r="BJ183" s="82"/>
      <c r="BK183" s="82"/>
      <c r="BL183" s="82"/>
      <c r="BM183" s="82"/>
      <c r="BN183" s="82"/>
      <c r="BO183" s="82"/>
      <c r="BP183" s="82"/>
      <c r="BQ183" s="82"/>
      <c r="BR183" s="82"/>
      <c r="BS183" s="82"/>
      <c r="BT183" s="82"/>
      <c r="BU183" s="82"/>
      <c r="BV183" s="82"/>
      <c r="BW183" s="82"/>
      <c r="BX183" s="82"/>
    </row>
    <row r="184" spans="1:76">
      <c r="A184" s="82" t="s">
        <v>3803</v>
      </c>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c r="AH184" s="82"/>
      <c r="AI184" s="82"/>
      <c r="AJ184" s="82"/>
      <c r="AK184" s="82"/>
      <c r="AL184" s="82"/>
      <c r="AM184" s="82"/>
      <c r="AN184" s="82"/>
      <c r="AO184" s="82"/>
      <c r="AP184" s="82"/>
      <c r="AQ184" s="82"/>
      <c r="AR184" s="82"/>
      <c r="AS184" s="82"/>
      <c r="AT184" s="82"/>
      <c r="AU184" s="82"/>
      <c r="AV184" s="82"/>
      <c r="AW184" s="82"/>
      <c r="AX184" s="82"/>
      <c r="AY184" s="82"/>
      <c r="AZ184" s="82"/>
      <c r="BA184" s="82"/>
      <c r="BB184" s="82"/>
      <c r="BC184" s="82"/>
      <c r="BD184" s="82"/>
      <c r="BE184" s="82"/>
      <c r="BF184" s="82"/>
      <c r="BG184" s="82"/>
      <c r="BH184" s="82"/>
      <c r="BI184" s="82"/>
      <c r="BJ184" s="82"/>
      <c r="BK184" s="82"/>
      <c r="BL184" s="82"/>
      <c r="BM184" s="82"/>
      <c r="BN184" s="82"/>
      <c r="BO184" s="82"/>
      <c r="BP184" s="82"/>
      <c r="BQ184" s="82"/>
      <c r="BR184" s="82"/>
      <c r="BS184" s="82"/>
      <c r="BT184" s="82"/>
      <c r="BU184" s="82"/>
      <c r="BV184" s="82"/>
      <c r="BW184" s="82"/>
      <c r="BX184" s="82"/>
    </row>
    <row r="185" spans="1:76">
      <c r="A185" s="82" t="s">
        <v>3803</v>
      </c>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c r="AH185" s="82"/>
      <c r="AI185" s="82"/>
      <c r="AJ185" s="82"/>
      <c r="AK185" s="82"/>
      <c r="AL185" s="82"/>
      <c r="AM185" s="82"/>
      <c r="AN185" s="82"/>
      <c r="AO185" s="82"/>
      <c r="AP185" s="82"/>
      <c r="AQ185" s="82"/>
      <c r="AR185" s="82"/>
      <c r="AS185" s="82"/>
      <c r="AT185" s="82"/>
      <c r="AU185" s="82"/>
      <c r="AV185" s="82"/>
      <c r="AW185" s="82"/>
      <c r="AX185" s="82"/>
      <c r="AY185" s="82"/>
      <c r="AZ185" s="82"/>
      <c r="BA185" s="82"/>
      <c r="BB185" s="82"/>
      <c r="BC185" s="82"/>
      <c r="BD185" s="82"/>
      <c r="BE185" s="82"/>
      <c r="BF185" s="82"/>
      <c r="BG185" s="82"/>
      <c r="BH185" s="82"/>
      <c r="BI185" s="82"/>
      <c r="BJ185" s="82"/>
      <c r="BK185" s="82"/>
      <c r="BL185" s="82"/>
      <c r="BM185" s="82"/>
      <c r="BN185" s="82"/>
      <c r="BO185" s="82"/>
      <c r="BP185" s="82"/>
      <c r="BQ185" s="82"/>
      <c r="BR185" s="82"/>
      <c r="BS185" s="82"/>
      <c r="BT185" s="82"/>
      <c r="BU185" s="82"/>
      <c r="BV185" s="82"/>
      <c r="BW185" s="82"/>
      <c r="BX185" s="82"/>
    </row>
    <row r="186" spans="1:76">
      <c r="A186" s="82" t="s">
        <v>3803</v>
      </c>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c r="AH186" s="82"/>
      <c r="AI186" s="82"/>
      <c r="AJ186" s="82"/>
      <c r="AK186" s="82"/>
      <c r="AL186" s="82"/>
      <c r="AM186" s="82"/>
      <c r="AN186" s="82"/>
      <c r="AO186" s="82"/>
      <c r="AP186" s="82"/>
      <c r="AQ186" s="82"/>
      <c r="AR186" s="82"/>
      <c r="AS186" s="82"/>
      <c r="AT186" s="82"/>
      <c r="AU186" s="82"/>
      <c r="AV186" s="82"/>
      <c r="AW186" s="82"/>
      <c r="AX186" s="82"/>
      <c r="AY186" s="82"/>
      <c r="AZ186" s="82"/>
      <c r="BA186" s="82"/>
      <c r="BB186" s="82"/>
      <c r="BC186" s="82"/>
      <c r="BD186" s="82"/>
      <c r="BE186" s="82"/>
      <c r="BF186" s="82"/>
      <c r="BG186" s="82"/>
      <c r="BH186" s="82"/>
      <c r="BI186" s="82"/>
      <c r="BJ186" s="82"/>
      <c r="BK186" s="82"/>
      <c r="BL186" s="82"/>
      <c r="BM186" s="82"/>
      <c r="BN186" s="82"/>
      <c r="BO186" s="82"/>
      <c r="BP186" s="82"/>
      <c r="BQ186" s="82"/>
      <c r="BR186" s="82"/>
      <c r="BS186" s="82"/>
      <c r="BT186" s="82"/>
      <c r="BU186" s="82"/>
      <c r="BV186" s="82"/>
      <c r="BW186" s="82"/>
      <c r="BX186" s="82"/>
    </row>
    <row r="187" spans="1:76">
      <c r="A187" s="82" t="s">
        <v>3803</v>
      </c>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c r="AH187" s="82"/>
      <c r="AI187" s="82"/>
      <c r="AJ187" s="82"/>
      <c r="AK187" s="82"/>
      <c r="AL187" s="82"/>
      <c r="AM187" s="82"/>
      <c r="AN187" s="82"/>
      <c r="AO187" s="82"/>
      <c r="AP187" s="82"/>
      <c r="AQ187" s="82"/>
      <c r="AR187" s="82"/>
      <c r="AS187" s="82"/>
      <c r="AT187" s="82"/>
      <c r="AU187" s="82"/>
      <c r="AV187" s="82"/>
      <c r="AW187" s="82"/>
      <c r="AX187" s="82"/>
      <c r="AY187" s="82"/>
      <c r="AZ187" s="82"/>
      <c r="BA187" s="82"/>
      <c r="BB187" s="82"/>
      <c r="BC187" s="82"/>
      <c r="BD187" s="82"/>
      <c r="BE187" s="82"/>
      <c r="BF187" s="82"/>
      <c r="BG187" s="82"/>
      <c r="BH187" s="82"/>
      <c r="BI187" s="82"/>
      <c r="BJ187" s="82"/>
      <c r="BK187" s="82"/>
      <c r="BL187" s="82"/>
      <c r="BM187" s="82"/>
      <c r="BN187" s="82"/>
      <c r="BO187" s="82"/>
      <c r="BP187" s="82"/>
      <c r="BQ187" s="82"/>
      <c r="BR187" s="82"/>
      <c r="BS187" s="82"/>
      <c r="BT187" s="82"/>
      <c r="BU187" s="82"/>
      <c r="BV187" s="82"/>
      <c r="BW187" s="82"/>
      <c r="BX187" s="82"/>
    </row>
    <row r="188" spans="1:76">
      <c r="A188" s="82" t="s">
        <v>3803</v>
      </c>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c r="AH188" s="82"/>
      <c r="AI188" s="82"/>
      <c r="AJ188" s="82"/>
      <c r="AK188" s="82"/>
      <c r="AL188" s="82"/>
      <c r="AM188" s="82"/>
      <c r="AN188" s="82"/>
      <c r="AO188" s="82"/>
      <c r="AP188" s="82"/>
      <c r="AQ188" s="82"/>
      <c r="AR188" s="82"/>
      <c r="AS188" s="82"/>
      <c r="AT188" s="82"/>
      <c r="AU188" s="82"/>
      <c r="AV188" s="82"/>
      <c r="AW188" s="82"/>
      <c r="AX188" s="82"/>
      <c r="AY188" s="82"/>
      <c r="AZ188" s="82"/>
      <c r="BA188" s="82"/>
      <c r="BB188" s="82"/>
      <c r="BC188" s="82"/>
      <c r="BD188" s="82"/>
      <c r="BE188" s="82"/>
      <c r="BF188" s="82"/>
      <c r="BG188" s="82"/>
      <c r="BH188" s="82"/>
      <c r="BI188" s="82"/>
      <c r="BJ188" s="82"/>
      <c r="BK188" s="82"/>
      <c r="BL188" s="82"/>
      <c r="BM188" s="82"/>
      <c r="BN188" s="82"/>
      <c r="BO188" s="82"/>
      <c r="BP188" s="82"/>
      <c r="BQ188" s="82"/>
      <c r="BR188" s="82"/>
      <c r="BS188" s="82"/>
      <c r="BT188" s="82"/>
      <c r="BU188" s="82"/>
      <c r="BV188" s="82"/>
      <c r="BW188" s="82"/>
      <c r="BX188" s="82"/>
    </row>
    <row r="189" spans="1:76">
      <c r="A189" s="82" t="s">
        <v>3803</v>
      </c>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c r="AH189" s="82"/>
      <c r="AI189" s="82"/>
      <c r="AJ189" s="82"/>
      <c r="AK189" s="82"/>
      <c r="AL189" s="82"/>
      <c r="AM189" s="82"/>
      <c r="AN189" s="82"/>
      <c r="AO189" s="82"/>
      <c r="AP189" s="82"/>
      <c r="AQ189" s="82"/>
      <c r="AR189" s="82"/>
      <c r="AS189" s="82"/>
      <c r="AT189" s="82"/>
      <c r="AU189" s="82"/>
      <c r="AV189" s="82"/>
      <c r="AW189" s="82"/>
      <c r="AX189" s="82"/>
      <c r="AY189" s="82"/>
      <c r="AZ189" s="82"/>
      <c r="BA189" s="82"/>
      <c r="BB189" s="82"/>
      <c r="BC189" s="82"/>
      <c r="BD189" s="82"/>
      <c r="BE189" s="82"/>
      <c r="BF189" s="82"/>
      <c r="BG189" s="82"/>
      <c r="BH189" s="82"/>
      <c r="BI189" s="82"/>
      <c r="BJ189" s="82"/>
      <c r="BK189" s="82"/>
      <c r="BL189" s="82"/>
      <c r="BM189" s="82"/>
      <c r="BN189" s="82"/>
      <c r="BO189" s="82"/>
      <c r="BP189" s="82"/>
      <c r="BQ189" s="82"/>
      <c r="BR189" s="82"/>
      <c r="BS189" s="82"/>
      <c r="BT189" s="82"/>
      <c r="BU189" s="82"/>
      <c r="BV189" s="82"/>
      <c r="BW189" s="82"/>
      <c r="BX189" s="82"/>
    </row>
    <row r="190" spans="1:76">
      <c r="A190" s="82" t="s">
        <v>3803</v>
      </c>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c r="AH190" s="82"/>
      <c r="AI190" s="82"/>
      <c r="AJ190" s="82"/>
      <c r="AK190" s="82"/>
      <c r="AL190" s="82"/>
      <c r="AM190" s="82"/>
      <c r="AN190" s="82"/>
      <c r="AO190" s="82"/>
      <c r="AP190" s="82"/>
      <c r="AQ190" s="82"/>
      <c r="AR190" s="82"/>
      <c r="AS190" s="82"/>
      <c r="AT190" s="82"/>
      <c r="AU190" s="82"/>
      <c r="AV190" s="82"/>
      <c r="AW190" s="82"/>
      <c r="AX190" s="82"/>
      <c r="AY190" s="82"/>
      <c r="AZ190" s="82"/>
      <c r="BA190" s="82"/>
      <c r="BB190" s="82"/>
      <c r="BC190" s="82"/>
      <c r="BD190" s="82"/>
      <c r="BE190" s="82"/>
      <c r="BF190" s="82"/>
      <c r="BG190" s="82"/>
      <c r="BH190" s="82"/>
      <c r="BI190" s="82"/>
      <c r="BJ190" s="82"/>
      <c r="BK190" s="82"/>
      <c r="BL190" s="82"/>
      <c r="BM190" s="82"/>
      <c r="BN190" s="82"/>
      <c r="BO190" s="82"/>
      <c r="BP190" s="82"/>
      <c r="BQ190" s="82"/>
      <c r="BR190" s="82"/>
      <c r="BS190" s="82"/>
      <c r="BT190" s="82"/>
      <c r="BU190" s="82"/>
      <c r="BV190" s="82"/>
      <c r="BW190" s="82"/>
      <c r="BX190" s="82"/>
    </row>
    <row r="191" spans="1:76">
      <c r="A191" s="82" t="s">
        <v>3803</v>
      </c>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c r="AH191" s="82"/>
      <c r="AI191" s="82"/>
      <c r="AJ191" s="82"/>
      <c r="AK191" s="82"/>
      <c r="AL191" s="82"/>
      <c r="AM191" s="82"/>
      <c r="AN191" s="82"/>
      <c r="AO191" s="82"/>
      <c r="AP191" s="82"/>
      <c r="AQ191" s="82"/>
      <c r="AR191" s="82"/>
      <c r="AS191" s="82"/>
      <c r="AT191" s="82"/>
      <c r="AU191" s="82"/>
      <c r="AV191" s="82"/>
      <c r="AW191" s="82"/>
      <c r="AX191" s="82"/>
      <c r="AY191" s="82"/>
      <c r="AZ191" s="82"/>
      <c r="BA191" s="82"/>
      <c r="BB191" s="82"/>
      <c r="BC191" s="82"/>
      <c r="BD191" s="82"/>
      <c r="BE191" s="82"/>
      <c r="BF191" s="82"/>
      <c r="BG191" s="82"/>
      <c r="BH191" s="82"/>
      <c r="BI191" s="82"/>
      <c r="BJ191" s="82"/>
      <c r="BK191" s="82"/>
      <c r="BL191" s="82"/>
      <c r="BM191" s="82"/>
      <c r="BN191" s="82"/>
      <c r="BO191" s="82"/>
      <c r="BP191" s="82"/>
      <c r="BQ191" s="82"/>
      <c r="BR191" s="82"/>
      <c r="BS191" s="82"/>
      <c r="BT191" s="82"/>
      <c r="BU191" s="82"/>
      <c r="BV191" s="82"/>
      <c r="BW191" s="82"/>
      <c r="BX191" s="82"/>
    </row>
    <row r="192" spans="1:76">
      <c r="A192" s="82" t="s">
        <v>3803</v>
      </c>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c r="AH192" s="82"/>
      <c r="AI192" s="82"/>
      <c r="AJ192" s="82"/>
      <c r="AK192" s="82"/>
      <c r="AL192" s="82"/>
      <c r="AM192" s="82"/>
      <c r="AN192" s="82"/>
      <c r="AO192" s="82"/>
      <c r="AP192" s="82"/>
      <c r="AQ192" s="82"/>
      <c r="AR192" s="82"/>
      <c r="AS192" s="82"/>
      <c r="AT192" s="82"/>
      <c r="AU192" s="82"/>
      <c r="AV192" s="82"/>
      <c r="AW192" s="82"/>
      <c r="AX192" s="82"/>
      <c r="AY192" s="82"/>
      <c r="AZ192" s="82"/>
      <c r="BA192" s="82"/>
      <c r="BB192" s="82"/>
      <c r="BC192" s="82"/>
      <c r="BD192" s="82"/>
      <c r="BE192" s="82"/>
      <c r="BF192" s="82"/>
      <c r="BG192" s="82"/>
      <c r="BH192" s="82"/>
      <c r="BI192" s="82"/>
      <c r="BJ192" s="82"/>
      <c r="BK192" s="82"/>
      <c r="BL192" s="82"/>
      <c r="BM192" s="82"/>
      <c r="BN192" s="82"/>
      <c r="BO192" s="82"/>
      <c r="BP192" s="82"/>
      <c r="BQ192" s="82"/>
      <c r="BR192" s="82"/>
      <c r="BS192" s="82"/>
      <c r="BT192" s="82"/>
      <c r="BU192" s="82"/>
      <c r="BV192" s="82"/>
      <c r="BW192" s="82"/>
      <c r="BX192" s="82"/>
    </row>
    <row r="193" spans="1:76">
      <c r="A193" s="82" t="s">
        <v>3803</v>
      </c>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c r="AH193" s="82"/>
      <c r="AI193" s="82"/>
      <c r="AJ193" s="82"/>
      <c r="AK193" s="82"/>
      <c r="AL193" s="82"/>
      <c r="AM193" s="82"/>
      <c r="AN193" s="82"/>
      <c r="AO193" s="82"/>
      <c r="AP193" s="82"/>
      <c r="AQ193" s="82"/>
      <c r="AR193" s="82"/>
      <c r="AS193" s="82"/>
      <c r="AT193" s="82"/>
      <c r="AU193" s="82"/>
      <c r="AV193" s="82"/>
      <c r="AW193" s="82"/>
      <c r="AX193" s="82"/>
      <c r="AY193" s="82"/>
      <c r="AZ193" s="82"/>
      <c r="BA193" s="82"/>
      <c r="BB193" s="82"/>
      <c r="BC193" s="82"/>
      <c r="BD193" s="82"/>
      <c r="BE193" s="82"/>
      <c r="BF193" s="82"/>
      <c r="BG193" s="82"/>
      <c r="BH193" s="82"/>
      <c r="BI193" s="82"/>
      <c r="BJ193" s="82"/>
      <c r="BK193" s="82"/>
      <c r="BL193" s="82"/>
      <c r="BM193" s="82"/>
      <c r="BN193" s="82"/>
      <c r="BO193" s="82"/>
      <c r="BP193" s="82"/>
      <c r="BQ193" s="82"/>
      <c r="BR193" s="82"/>
      <c r="BS193" s="82"/>
      <c r="BT193" s="82"/>
      <c r="BU193" s="82"/>
      <c r="BV193" s="82"/>
      <c r="BW193" s="82"/>
      <c r="BX193" s="82"/>
    </row>
    <row r="194" spans="1:76">
      <c r="A194" s="82" t="s">
        <v>3803</v>
      </c>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c r="AH194" s="82"/>
      <c r="AI194" s="82"/>
      <c r="AJ194" s="82"/>
      <c r="AK194" s="82"/>
      <c r="AL194" s="82"/>
      <c r="AM194" s="82"/>
      <c r="AN194" s="82"/>
      <c r="AO194" s="82"/>
      <c r="AP194" s="82"/>
      <c r="AQ194" s="82"/>
      <c r="AR194" s="82"/>
      <c r="AS194" s="82"/>
      <c r="AT194" s="82"/>
      <c r="AU194" s="82"/>
      <c r="AV194" s="82"/>
      <c r="AW194" s="82"/>
      <c r="AX194" s="82"/>
      <c r="AY194" s="82"/>
      <c r="AZ194" s="82"/>
      <c r="BA194" s="82"/>
      <c r="BB194" s="82"/>
      <c r="BC194" s="82"/>
      <c r="BD194" s="82"/>
      <c r="BE194" s="82"/>
      <c r="BF194" s="82"/>
      <c r="BG194" s="82"/>
      <c r="BH194" s="82"/>
      <c r="BI194" s="82"/>
      <c r="BJ194" s="82"/>
      <c r="BK194" s="82"/>
      <c r="BL194" s="82"/>
      <c r="BM194" s="82"/>
      <c r="BN194" s="82"/>
      <c r="BO194" s="82"/>
      <c r="BP194" s="82"/>
      <c r="BQ194" s="82"/>
      <c r="BR194" s="82"/>
      <c r="BS194" s="82"/>
      <c r="BT194" s="82"/>
      <c r="BU194" s="82"/>
      <c r="BV194" s="82"/>
      <c r="BW194" s="82"/>
      <c r="BX194" s="82"/>
    </row>
    <row r="195" spans="1:76">
      <c r="A195" s="82" t="s">
        <v>3803</v>
      </c>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c r="AH195" s="82"/>
      <c r="AI195" s="82"/>
      <c r="AJ195" s="82"/>
      <c r="AK195" s="82"/>
      <c r="AL195" s="82"/>
      <c r="AM195" s="82"/>
      <c r="AN195" s="82"/>
      <c r="AO195" s="82"/>
      <c r="AP195" s="82"/>
      <c r="AQ195" s="82"/>
      <c r="AR195" s="82"/>
      <c r="AS195" s="82"/>
      <c r="AT195" s="82"/>
      <c r="AU195" s="82"/>
      <c r="AV195" s="82"/>
      <c r="AW195" s="82"/>
      <c r="AX195" s="82"/>
      <c r="AY195" s="82"/>
      <c r="AZ195" s="82"/>
      <c r="BA195" s="82"/>
      <c r="BB195" s="82"/>
      <c r="BC195" s="82"/>
      <c r="BD195" s="82"/>
      <c r="BE195" s="82"/>
      <c r="BF195" s="82"/>
      <c r="BG195" s="82"/>
      <c r="BH195" s="82"/>
      <c r="BI195" s="82"/>
      <c r="BJ195" s="82"/>
      <c r="BK195" s="82"/>
      <c r="BL195" s="82"/>
      <c r="BM195" s="82"/>
      <c r="BN195" s="82"/>
      <c r="BO195" s="82"/>
      <c r="BP195" s="82"/>
      <c r="BQ195" s="82"/>
      <c r="BR195" s="82"/>
      <c r="BS195" s="82"/>
      <c r="BT195" s="82"/>
      <c r="BU195" s="82"/>
      <c r="BV195" s="82"/>
      <c r="BW195" s="82"/>
      <c r="BX195" s="82"/>
    </row>
    <row r="196" spans="1:76">
      <c r="A196" s="82" t="s">
        <v>3803</v>
      </c>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c r="AH196" s="82"/>
      <c r="AI196" s="82"/>
      <c r="AJ196" s="82"/>
      <c r="AK196" s="82"/>
      <c r="AL196" s="82"/>
      <c r="AM196" s="82"/>
      <c r="AN196" s="82"/>
      <c r="AO196" s="82"/>
      <c r="AP196" s="82"/>
      <c r="AQ196" s="82"/>
      <c r="AR196" s="82"/>
      <c r="AS196" s="82"/>
      <c r="AT196" s="82"/>
      <c r="AU196" s="82"/>
      <c r="AV196" s="82"/>
      <c r="AW196" s="82"/>
      <c r="AX196" s="82"/>
      <c r="AY196" s="82"/>
      <c r="AZ196" s="82"/>
      <c r="BA196" s="82"/>
      <c r="BB196" s="82"/>
      <c r="BC196" s="82"/>
      <c r="BD196" s="82"/>
      <c r="BE196" s="82"/>
      <c r="BF196" s="82"/>
      <c r="BG196" s="82"/>
      <c r="BH196" s="82"/>
      <c r="BI196" s="82"/>
      <c r="BJ196" s="82"/>
      <c r="BK196" s="82"/>
      <c r="BL196" s="82"/>
      <c r="BM196" s="82"/>
      <c r="BN196" s="82"/>
      <c r="BO196" s="82"/>
      <c r="BP196" s="82"/>
      <c r="BQ196" s="82"/>
      <c r="BR196" s="82"/>
      <c r="BS196" s="82"/>
      <c r="BT196" s="82"/>
      <c r="BU196" s="82"/>
      <c r="BV196" s="82"/>
      <c r="BW196" s="82"/>
      <c r="BX196" s="82"/>
    </row>
    <row r="197" spans="1:76">
      <c r="A197" s="82" t="s">
        <v>3803</v>
      </c>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c r="AH197" s="82"/>
      <c r="AI197" s="82"/>
      <c r="AJ197" s="82"/>
      <c r="AK197" s="82"/>
      <c r="AL197" s="82"/>
      <c r="AM197" s="82"/>
      <c r="AN197" s="82"/>
      <c r="AO197" s="82"/>
      <c r="AP197" s="82"/>
      <c r="AQ197" s="82"/>
      <c r="AR197" s="82"/>
      <c r="AS197" s="82"/>
      <c r="AT197" s="82"/>
      <c r="AU197" s="82"/>
      <c r="AV197" s="82"/>
      <c r="AW197" s="82"/>
      <c r="AX197" s="82"/>
      <c r="AY197" s="82"/>
      <c r="AZ197" s="82"/>
      <c r="BA197" s="82"/>
      <c r="BB197" s="82"/>
      <c r="BC197" s="82"/>
      <c r="BD197" s="82"/>
      <c r="BE197" s="82"/>
      <c r="BF197" s="82"/>
      <c r="BG197" s="82"/>
      <c r="BH197" s="82"/>
      <c r="BI197" s="82"/>
      <c r="BJ197" s="82"/>
      <c r="BK197" s="82"/>
      <c r="BL197" s="82"/>
      <c r="BM197" s="82"/>
      <c r="BN197" s="82"/>
      <c r="BO197" s="82"/>
      <c r="BP197" s="82"/>
      <c r="BQ197" s="82"/>
      <c r="BR197" s="82"/>
      <c r="BS197" s="82"/>
      <c r="BT197" s="82"/>
      <c r="BU197" s="82"/>
      <c r="BV197" s="82"/>
      <c r="BW197" s="82"/>
      <c r="BX197" s="82"/>
    </row>
    <row r="198" spans="1:76">
      <c r="A198" s="82" t="s">
        <v>3803</v>
      </c>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c r="AH198" s="82"/>
      <c r="AI198" s="82"/>
      <c r="AJ198" s="82"/>
      <c r="AK198" s="82"/>
      <c r="AL198" s="82"/>
      <c r="AM198" s="82"/>
      <c r="AN198" s="82"/>
      <c r="AO198" s="82"/>
      <c r="AP198" s="82"/>
      <c r="AQ198" s="82"/>
      <c r="AR198" s="82"/>
      <c r="AS198" s="82"/>
      <c r="AT198" s="82"/>
      <c r="AU198" s="82"/>
      <c r="AV198" s="82"/>
      <c r="AW198" s="82"/>
      <c r="AX198" s="82"/>
      <c r="AY198" s="82"/>
      <c r="AZ198" s="82"/>
      <c r="BA198" s="82"/>
      <c r="BB198" s="82"/>
      <c r="BC198" s="82"/>
      <c r="BD198" s="82"/>
      <c r="BE198" s="82"/>
      <c r="BF198" s="82"/>
      <c r="BG198" s="82"/>
      <c r="BH198" s="82"/>
      <c r="BI198" s="82"/>
      <c r="BJ198" s="82"/>
      <c r="BK198" s="82"/>
      <c r="BL198" s="82"/>
      <c r="BM198" s="82"/>
      <c r="BN198" s="82"/>
      <c r="BO198" s="82"/>
      <c r="BP198" s="82"/>
      <c r="BQ198" s="82"/>
      <c r="BR198" s="82"/>
      <c r="BS198" s="82"/>
      <c r="BT198" s="82"/>
      <c r="BU198" s="82"/>
      <c r="BV198" s="82"/>
      <c r="BW198" s="82"/>
      <c r="BX198" s="82"/>
    </row>
    <row r="199" spans="1:76">
      <c r="A199" s="82" t="s">
        <v>3803</v>
      </c>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c r="AH199" s="82"/>
      <c r="AI199" s="82"/>
      <c r="AJ199" s="82"/>
      <c r="AK199" s="82"/>
      <c r="AL199" s="82"/>
      <c r="AM199" s="82"/>
      <c r="AN199" s="82"/>
      <c r="AO199" s="82"/>
      <c r="AP199" s="82"/>
      <c r="AQ199" s="82"/>
      <c r="AR199" s="82"/>
      <c r="AS199" s="82"/>
      <c r="AT199" s="82"/>
      <c r="AU199" s="82"/>
      <c r="AV199" s="82"/>
      <c r="AW199" s="82"/>
      <c r="AX199" s="82"/>
      <c r="AY199" s="82"/>
      <c r="AZ199" s="82"/>
      <c r="BA199" s="82"/>
      <c r="BB199" s="82"/>
      <c r="BC199" s="82"/>
      <c r="BD199" s="82"/>
      <c r="BE199" s="82"/>
      <c r="BF199" s="82"/>
      <c r="BG199" s="82"/>
      <c r="BH199" s="82"/>
      <c r="BI199" s="82"/>
      <c r="BJ199" s="82"/>
      <c r="BK199" s="82"/>
      <c r="BL199" s="82"/>
      <c r="BM199" s="82"/>
      <c r="BN199" s="82"/>
      <c r="BO199" s="82"/>
      <c r="BP199" s="82"/>
      <c r="BQ199" s="82"/>
      <c r="BR199" s="82"/>
      <c r="BS199" s="82"/>
      <c r="BT199" s="82"/>
      <c r="BU199" s="82"/>
      <c r="BV199" s="82"/>
      <c r="BW199" s="82"/>
      <c r="BX199" s="82"/>
    </row>
    <row r="200" spans="1:76">
      <c r="A200" s="82" t="s">
        <v>3803</v>
      </c>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c r="AH200" s="82"/>
      <c r="AI200" s="82"/>
      <c r="AJ200" s="82"/>
      <c r="AK200" s="82"/>
      <c r="AL200" s="82"/>
      <c r="AM200" s="82"/>
      <c r="AN200" s="82"/>
      <c r="AO200" s="82"/>
      <c r="AP200" s="82"/>
      <c r="AQ200" s="82"/>
      <c r="AR200" s="82"/>
      <c r="AS200" s="82"/>
      <c r="AT200" s="82"/>
      <c r="AU200" s="82"/>
      <c r="AV200" s="82"/>
      <c r="AW200" s="82"/>
      <c r="AX200" s="82"/>
      <c r="AY200" s="82"/>
      <c r="AZ200" s="82"/>
      <c r="BA200" s="82"/>
      <c r="BB200" s="82"/>
      <c r="BC200" s="82"/>
      <c r="BD200" s="82"/>
      <c r="BE200" s="82"/>
      <c r="BF200" s="82"/>
      <c r="BG200" s="82"/>
      <c r="BH200" s="82"/>
      <c r="BI200" s="82"/>
      <c r="BJ200" s="82"/>
      <c r="BK200" s="82"/>
      <c r="BL200" s="82"/>
      <c r="BM200" s="82"/>
      <c r="BN200" s="82"/>
      <c r="BO200" s="82"/>
      <c r="BP200" s="82"/>
      <c r="BQ200" s="82"/>
      <c r="BR200" s="82"/>
      <c r="BS200" s="82"/>
      <c r="BT200" s="82"/>
      <c r="BU200" s="82"/>
      <c r="BV200" s="82"/>
      <c r="BW200" s="82"/>
      <c r="BX200" s="82"/>
    </row>
    <row r="201" spans="1:76">
      <c r="A201" s="82" t="s">
        <v>3803</v>
      </c>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c r="AH201" s="82"/>
      <c r="AI201" s="82"/>
      <c r="AJ201" s="82"/>
      <c r="AK201" s="82"/>
      <c r="AL201" s="82"/>
      <c r="AM201" s="82"/>
      <c r="AN201" s="82"/>
      <c r="AO201" s="82"/>
      <c r="AP201" s="82"/>
      <c r="AQ201" s="82"/>
      <c r="AR201" s="82"/>
      <c r="AS201" s="82"/>
      <c r="AT201" s="82"/>
      <c r="AU201" s="82"/>
      <c r="AV201" s="82"/>
      <c r="AW201" s="82"/>
      <c r="AX201" s="82"/>
      <c r="AY201" s="82"/>
      <c r="AZ201" s="82"/>
      <c r="BA201" s="82"/>
      <c r="BB201" s="82"/>
      <c r="BC201" s="82"/>
      <c r="BD201" s="82"/>
      <c r="BE201" s="82"/>
      <c r="BF201" s="82"/>
      <c r="BG201" s="82"/>
      <c r="BH201" s="82"/>
      <c r="BI201" s="82"/>
      <c r="BJ201" s="82"/>
      <c r="BK201" s="82"/>
      <c r="BL201" s="82"/>
      <c r="BM201" s="82"/>
      <c r="BN201" s="82"/>
      <c r="BO201" s="82"/>
      <c r="BP201" s="82"/>
      <c r="BQ201" s="82"/>
      <c r="BR201" s="82"/>
      <c r="BS201" s="82"/>
      <c r="BT201" s="82"/>
      <c r="BU201" s="82"/>
      <c r="BV201" s="82"/>
      <c r="BW201" s="82"/>
      <c r="BX201" s="82"/>
    </row>
    <row r="202" spans="1:76">
      <c r="A202" s="82" t="s">
        <v>3803</v>
      </c>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c r="AH202" s="82"/>
      <c r="AI202" s="82"/>
      <c r="AJ202" s="82"/>
      <c r="AK202" s="82"/>
      <c r="AL202" s="82"/>
      <c r="AM202" s="82"/>
      <c r="AN202" s="82"/>
      <c r="AO202" s="82"/>
      <c r="AP202" s="82"/>
      <c r="AQ202" s="82"/>
      <c r="AR202" s="82"/>
      <c r="AS202" s="82"/>
      <c r="AT202" s="82"/>
      <c r="AU202" s="82"/>
      <c r="AV202" s="82"/>
      <c r="AW202" s="82"/>
      <c r="AX202" s="82"/>
      <c r="AY202" s="82"/>
      <c r="AZ202" s="82"/>
      <c r="BA202" s="82"/>
      <c r="BB202" s="82"/>
      <c r="BC202" s="82"/>
      <c r="BD202" s="82"/>
      <c r="BE202" s="82"/>
      <c r="BF202" s="82"/>
      <c r="BG202" s="82"/>
      <c r="BH202" s="82"/>
      <c r="BI202" s="82"/>
      <c r="BJ202" s="82"/>
      <c r="BK202" s="82"/>
      <c r="BL202" s="82"/>
      <c r="BM202" s="82"/>
      <c r="BN202" s="82"/>
      <c r="BO202" s="82"/>
      <c r="BP202" s="82"/>
      <c r="BQ202" s="82"/>
      <c r="BR202" s="82"/>
      <c r="BS202" s="82"/>
      <c r="BT202" s="82"/>
      <c r="BU202" s="82"/>
      <c r="BV202" s="82"/>
      <c r="BW202" s="82"/>
      <c r="BX202" s="82"/>
    </row>
    <row r="203" spans="1:76">
      <c r="A203" s="82" t="s">
        <v>3803</v>
      </c>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c r="AH203" s="82"/>
      <c r="AI203" s="82"/>
      <c r="AJ203" s="82"/>
      <c r="AK203" s="82"/>
      <c r="AL203" s="82"/>
      <c r="AM203" s="82"/>
      <c r="AN203" s="82"/>
      <c r="AO203" s="82"/>
      <c r="AP203" s="82"/>
      <c r="AQ203" s="82"/>
      <c r="AR203" s="82"/>
      <c r="AS203" s="82"/>
      <c r="AT203" s="82"/>
      <c r="AU203" s="82"/>
      <c r="AV203" s="82"/>
      <c r="AW203" s="82"/>
      <c r="AX203" s="82"/>
      <c r="AY203" s="82"/>
      <c r="AZ203" s="82"/>
      <c r="BA203" s="82"/>
      <c r="BB203" s="82"/>
      <c r="BC203" s="82"/>
      <c r="BD203" s="82"/>
      <c r="BE203" s="82"/>
      <c r="BF203" s="82"/>
      <c r="BG203" s="82"/>
      <c r="BH203" s="82"/>
      <c r="BI203" s="82"/>
      <c r="BJ203" s="82"/>
      <c r="BK203" s="82"/>
      <c r="BL203" s="82"/>
      <c r="BM203" s="82"/>
      <c r="BN203" s="82"/>
      <c r="BO203" s="82"/>
      <c r="BP203" s="82"/>
      <c r="BQ203" s="82"/>
      <c r="BR203" s="82"/>
      <c r="BS203" s="82"/>
      <c r="BT203" s="82"/>
      <c r="BU203" s="82"/>
      <c r="BV203" s="82"/>
      <c r="BW203" s="82"/>
      <c r="BX203" s="82"/>
    </row>
    <row r="204" spans="1:76">
      <c r="A204" s="82" t="s">
        <v>3803</v>
      </c>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c r="AH204" s="82"/>
      <c r="AI204" s="82"/>
      <c r="AJ204" s="82"/>
      <c r="AK204" s="82"/>
      <c r="AL204" s="82"/>
      <c r="AM204" s="82"/>
      <c r="AN204" s="82"/>
      <c r="AO204" s="82"/>
      <c r="AP204" s="82"/>
      <c r="AQ204" s="82"/>
      <c r="AR204" s="82"/>
      <c r="AS204" s="82"/>
      <c r="AT204" s="82"/>
      <c r="AU204" s="82"/>
      <c r="AV204" s="82"/>
      <c r="AW204" s="82"/>
      <c r="AX204" s="82"/>
      <c r="AY204" s="82"/>
      <c r="AZ204" s="82"/>
      <c r="BA204" s="82"/>
      <c r="BB204" s="82"/>
      <c r="BC204" s="82"/>
      <c r="BD204" s="82"/>
      <c r="BE204" s="82"/>
      <c r="BF204" s="82"/>
      <c r="BG204" s="82"/>
      <c r="BH204" s="82"/>
      <c r="BI204" s="82"/>
      <c r="BJ204" s="82"/>
      <c r="BK204" s="82"/>
      <c r="BL204" s="82"/>
      <c r="BM204" s="82"/>
      <c r="BN204" s="82"/>
      <c r="BO204" s="82"/>
      <c r="BP204" s="82"/>
      <c r="BQ204" s="82"/>
      <c r="BR204" s="82"/>
      <c r="BS204" s="82"/>
      <c r="BT204" s="82"/>
      <c r="BU204" s="82"/>
      <c r="BV204" s="82"/>
      <c r="BW204" s="82"/>
      <c r="BX204" s="82"/>
    </row>
    <row r="205" spans="1:76">
      <c r="A205" s="82" t="s">
        <v>3803</v>
      </c>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c r="AH205" s="82"/>
      <c r="AI205" s="82"/>
      <c r="AJ205" s="82"/>
      <c r="AK205" s="82"/>
      <c r="AL205" s="82"/>
      <c r="AM205" s="82"/>
      <c r="AN205" s="82"/>
      <c r="AO205" s="82"/>
      <c r="AP205" s="82"/>
      <c r="AQ205" s="82"/>
      <c r="AR205" s="82"/>
      <c r="AS205" s="82"/>
      <c r="AT205" s="82"/>
      <c r="AU205" s="82"/>
      <c r="AV205" s="82"/>
      <c r="AW205" s="82"/>
      <c r="AX205" s="82"/>
      <c r="AY205" s="82"/>
      <c r="AZ205" s="82"/>
      <c r="BA205" s="82"/>
      <c r="BB205" s="82"/>
      <c r="BC205" s="82"/>
      <c r="BD205" s="82"/>
      <c r="BE205" s="82"/>
      <c r="BF205" s="82"/>
      <c r="BG205" s="82"/>
      <c r="BH205" s="82"/>
      <c r="BI205" s="82"/>
      <c r="BJ205" s="82"/>
      <c r="BK205" s="82"/>
      <c r="BL205" s="82"/>
      <c r="BM205" s="82"/>
      <c r="BN205" s="82"/>
      <c r="BO205" s="82"/>
      <c r="BP205" s="82"/>
      <c r="BQ205" s="82"/>
      <c r="BR205" s="82"/>
      <c r="BS205" s="82"/>
      <c r="BT205" s="82"/>
      <c r="BU205" s="82"/>
      <c r="BV205" s="82"/>
      <c r="BW205" s="82"/>
      <c r="BX205" s="82"/>
    </row>
    <row r="206" spans="1:76">
      <c r="A206" s="82" t="s">
        <v>3803</v>
      </c>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c r="AH206" s="82"/>
      <c r="AI206" s="82"/>
      <c r="AJ206" s="82"/>
      <c r="AK206" s="82"/>
      <c r="AL206" s="82"/>
      <c r="AM206" s="82"/>
      <c r="AN206" s="82"/>
      <c r="AO206" s="82"/>
      <c r="AP206" s="82"/>
      <c r="AQ206" s="82"/>
      <c r="AR206" s="82"/>
      <c r="AS206" s="82"/>
      <c r="AT206" s="82"/>
      <c r="AU206" s="82"/>
      <c r="AV206" s="82"/>
      <c r="AW206" s="82"/>
      <c r="AX206" s="82"/>
      <c r="AY206" s="82"/>
      <c r="AZ206" s="82"/>
      <c r="BA206" s="82"/>
      <c r="BB206" s="82"/>
      <c r="BC206" s="82"/>
      <c r="BD206" s="82"/>
      <c r="BE206" s="82"/>
      <c r="BF206" s="82"/>
      <c r="BG206" s="82"/>
      <c r="BH206" s="82"/>
      <c r="BI206" s="82"/>
      <c r="BJ206" s="82"/>
      <c r="BK206" s="82"/>
      <c r="BL206" s="82"/>
      <c r="BM206" s="82"/>
      <c r="BN206" s="82"/>
      <c r="BO206" s="82"/>
      <c r="BP206" s="82"/>
      <c r="BQ206" s="82"/>
      <c r="BR206" s="82"/>
      <c r="BS206" s="82"/>
      <c r="BT206" s="82"/>
      <c r="BU206" s="82"/>
      <c r="BV206" s="82"/>
      <c r="BW206" s="82"/>
      <c r="BX206" s="82"/>
    </row>
    <row r="207" spans="1:76">
      <c r="A207" s="82" t="s">
        <v>3803</v>
      </c>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c r="AH207" s="82"/>
      <c r="AI207" s="82"/>
      <c r="AJ207" s="82"/>
      <c r="AK207" s="82"/>
      <c r="AL207" s="82"/>
      <c r="AM207" s="82"/>
      <c r="AN207" s="82"/>
      <c r="AO207" s="82"/>
      <c r="AP207" s="82"/>
      <c r="AQ207" s="82"/>
      <c r="AR207" s="82"/>
      <c r="AS207" s="82"/>
      <c r="AT207" s="82"/>
      <c r="AU207" s="82"/>
      <c r="AV207" s="82"/>
      <c r="AW207" s="82"/>
      <c r="AX207" s="82"/>
      <c r="AY207" s="82"/>
      <c r="AZ207" s="82"/>
      <c r="BA207" s="82"/>
      <c r="BB207" s="82"/>
      <c r="BC207" s="82"/>
      <c r="BD207" s="82"/>
      <c r="BE207" s="82"/>
      <c r="BF207" s="82"/>
      <c r="BG207" s="82"/>
      <c r="BH207" s="82"/>
      <c r="BI207" s="82"/>
      <c r="BJ207" s="82"/>
      <c r="BK207" s="82"/>
      <c r="BL207" s="82"/>
      <c r="BM207" s="82"/>
      <c r="BN207" s="82"/>
      <c r="BO207" s="82"/>
      <c r="BP207" s="82"/>
      <c r="BQ207" s="82"/>
      <c r="BR207" s="82"/>
      <c r="BS207" s="82"/>
      <c r="BT207" s="82"/>
      <c r="BU207" s="82"/>
      <c r="BV207" s="82"/>
      <c r="BW207" s="82"/>
      <c r="BX207" s="82"/>
    </row>
    <row r="208" spans="1:76">
      <c r="A208" s="82" t="s">
        <v>3803</v>
      </c>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c r="AH208" s="82"/>
      <c r="AI208" s="82"/>
      <c r="AJ208" s="82"/>
      <c r="AK208" s="82"/>
      <c r="AL208" s="82"/>
      <c r="AM208" s="82"/>
      <c r="AN208" s="82"/>
      <c r="AO208" s="82"/>
      <c r="AP208" s="82"/>
      <c r="AQ208" s="82"/>
      <c r="AR208" s="82"/>
      <c r="AS208" s="82"/>
      <c r="AT208" s="82"/>
      <c r="AU208" s="82"/>
      <c r="AV208" s="82"/>
      <c r="AW208" s="82"/>
      <c r="AX208" s="82"/>
      <c r="AY208" s="82"/>
      <c r="AZ208" s="82"/>
      <c r="BA208" s="82"/>
      <c r="BB208" s="82"/>
      <c r="BC208" s="82"/>
      <c r="BD208" s="82"/>
      <c r="BE208" s="82"/>
      <c r="BF208" s="82"/>
      <c r="BG208" s="82"/>
      <c r="BH208" s="82"/>
      <c r="BI208" s="82"/>
      <c r="BJ208" s="82"/>
      <c r="BK208" s="82"/>
      <c r="BL208" s="82"/>
      <c r="BM208" s="82"/>
      <c r="BN208" s="82"/>
      <c r="BO208" s="82"/>
      <c r="BP208" s="82"/>
      <c r="BQ208" s="82"/>
      <c r="BR208" s="82"/>
      <c r="BS208" s="82"/>
      <c r="BT208" s="82"/>
      <c r="BU208" s="82"/>
      <c r="BV208" s="82"/>
      <c r="BW208" s="82"/>
      <c r="BX208" s="82"/>
    </row>
    <row r="209" spans="1:76">
      <c r="A209" s="82" t="s">
        <v>3803</v>
      </c>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c r="AP209" s="82"/>
      <c r="AQ209" s="82"/>
      <c r="AR209" s="82"/>
      <c r="AS209" s="82"/>
      <c r="AT209" s="82"/>
      <c r="AU209" s="82"/>
      <c r="AV209" s="82"/>
      <c r="AW209" s="82"/>
      <c r="AX209" s="82"/>
      <c r="AY209" s="82"/>
      <c r="AZ209" s="82"/>
      <c r="BA209" s="82"/>
      <c r="BB209" s="82"/>
      <c r="BC209" s="82"/>
      <c r="BD209" s="82"/>
      <c r="BE209" s="82"/>
      <c r="BF209" s="82"/>
      <c r="BG209" s="82"/>
      <c r="BH209" s="82"/>
      <c r="BI209" s="82"/>
      <c r="BJ209" s="82"/>
      <c r="BK209" s="82"/>
      <c r="BL209" s="82"/>
      <c r="BM209" s="82"/>
      <c r="BN209" s="82"/>
      <c r="BO209" s="82"/>
      <c r="BP209" s="82"/>
      <c r="BQ209" s="82"/>
      <c r="BR209" s="82"/>
      <c r="BS209" s="82"/>
      <c r="BT209" s="82"/>
      <c r="BU209" s="82"/>
      <c r="BV209" s="82"/>
      <c r="BW209" s="82"/>
      <c r="BX209" s="82"/>
    </row>
    <row r="210" spans="1:76">
      <c r="A210" s="82" t="s">
        <v>3803</v>
      </c>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c r="AH210" s="82"/>
      <c r="AI210" s="82"/>
      <c r="AJ210" s="82"/>
      <c r="AK210" s="82"/>
      <c r="AL210" s="82"/>
      <c r="AM210" s="82"/>
      <c r="AN210" s="82"/>
      <c r="AO210" s="82"/>
      <c r="AP210" s="82"/>
      <c r="AQ210" s="82"/>
      <c r="AR210" s="82"/>
      <c r="AS210" s="82"/>
      <c r="AT210" s="82"/>
      <c r="AU210" s="82"/>
      <c r="AV210" s="82"/>
      <c r="AW210" s="82"/>
      <c r="AX210" s="82"/>
      <c r="AY210" s="82"/>
      <c r="AZ210" s="82"/>
      <c r="BA210" s="82"/>
      <c r="BB210" s="82"/>
      <c r="BC210" s="82"/>
      <c r="BD210" s="82"/>
      <c r="BE210" s="82"/>
      <c r="BF210" s="82"/>
      <c r="BG210" s="82"/>
      <c r="BH210" s="82"/>
      <c r="BI210" s="82"/>
      <c r="BJ210" s="82"/>
      <c r="BK210" s="82"/>
      <c r="BL210" s="82"/>
      <c r="BM210" s="82"/>
      <c r="BN210" s="82"/>
      <c r="BO210" s="82"/>
      <c r="BP210" s="82"/>
      <c r="BQ210" s="82"/>
      <c r="BR210" s="82"/>
      <c r="BS210" s="82"/>
      <c r="BT210" s="82"/>
      <c r="BU210" s="82"/>
      <c r="BV210" s="82"/>
      <c r="BW210" s="82"/>
      <c r="BX210" s="82"/>
    </row>
    <row r="211" spans="1:76">
      <c r="A211" s="82" t="s">
        <v>3803</v>
      </c>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c r="AP211" s="82"/>
      <c r="AQ211" s="82"/>
      <c r="AR211" s="82"/>
      <c r="AS211" s="82"/>
      <c r="AT211" s="82"/>
      <c r="AU211" s="82"/>
      <c r="AV211" s="82"/>
      <c r="AW211" s="82"/>
      <c r="AX211" s="82"/>
      <c r="AY211" s="82"/>
      <c r="AZ211" s="82"/>
      <c r="BA211" s="82"/>
      <c r="BB211" s="82"/>
      <c r="BC211" s="82"/>
      <c r="BD211" s="82"/>
      <c r="BE211" s="82"/>
      <c r="BF211" s="82"/>
      <c r="BG211" s="82"/>
      <c r="BH211" s="82"/>
      <c r="BI211" s="82"/>
      <c r="BJ211" s="82"/>
      <c r="BK211" s="82"/>
      <c r="BL211" s="82"/>
      <c r="BM211" s="82"/>
      <c r="BN211" s="82"/>
      <c r="BO211" s="82"/>
      <c r="BP211" s="82"/>
      <c r="BQ211" s="82"/>
      <c r="BR211" s="82"/>
      <c r="BS211" s="82"/>
      <c r="BT211" s="82"/>
      <c r="BU211" s="82"/>
      <c r="BV211" s="82"/>
      <c r="BW211" s="82"/>
      <c r="BX211" s="82"/>
    </row>
    <row r="212" spans="1:76">
      <c r="A212" s="82" t="s">
        <v>3803</v>
      </c>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c r="AP212" s="82"/>
      <c r="AQ212" s="82"/>
      <c r="AR212" s="82"/>
      <c r="AS212" s="82"/>
      <c r="AT212" s="82"/>
      <c r="AU212" s="82"/>
      <c r="AV212" s="82"/>
      <c r="AW212" s="82"/>
      <c r="AX212" s="82"/>
      <c r="AY212" s="82"/>
      <c r="AZ212" s="82"/>
      <c r="BA212" s="82"/>
      <c r="BB212" s="82"/>
      <c r="BC212" s="82"/>
      <c r="BD212" s="82"/>
      <c r="BE212" s="82"/>
      <c r="BF212" s="82"/>
      <c r="BG212" s="82"/>
      <c r="BH212" s="82"/>
      <c r="BI212" s="82"/>
      <c r="BJ212" s="82"/>
      <c r="BK212" s="82"/>
      <c r="BL212" s="82"/>
      <c r="BM212" s="82"/>
      <c r="BN212" s="82"/>
      <c r="BO212" s="82"/>
      <c r="BP212" s="82"/>
      <c r="BQ212" s="82"/>
      <c r="BR212" s="82"/>
      <c r="BS212" s="82"/>
      <c r="BT212" s="82"/>
      <c r="BU212" s="82"/>
      <c r="BV212" s="82"/>
      <c r="BW212" s="82"/>
      <c r="BX212" s="82"/>
    </row>
    <row r="213" spans="1:76">
      <c r="A213" s="82" t="s">
        <v>3803</v>
      </c>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c r="AP213" s="82"/>
      <c r="AQ213" s="82"/>
      <c r="AR213" s="82"/>
      <c r="AS213" s="82"/>
      <c r="AT213" s="82"/>
      <c r="AU213" s="82"/>
      <c r="AV213" s="82"/>
      <c r="AW213" s="82"/>
      <c r="AX213" s="82"/>
      <c r="AY213" s="82"/>
      <c r="AZ213" s="82"/>
      <c r="BA213" s="82"/>
      <c r="BB213" s="82"/>
      <c r="BC213" s="82"/>
      <c r="BD213" s="82"/>
      <c r="BE213" s="82"/>
      <c r="BF213" s="82"/>
      <c r="BG213" s="82"/>
      <c r="BH213" s="82"/>
      <c r="BI213" s="82"/>
      <c r="BJ213" s="82"/>
      <c r="BK213" s="82"/>
      <c r="BL213" s="82"/>
      <c r="BM213" s="82"/>
      <c r="BN213" s="82"/>
      <c r="BO213" s="82"/>
      <c r="BP213" s="82"/>
      <c r="BQ213" s="82"/>
      <c r="BR213" s="82"/>
      <c r="BS213" s="82"/>
      <c r="BT213" s="82"/>
      <c r="BU213" s="82"/>
      <c r="BV213" s="82"/>
      <c r="BW213" s="82"/>
      <c r="BX213" s="82"/>
    </row>
    <row r="214" spans="1:76">
      <c r="A214" s="82" t="s">
        <v>3803</v>
      </c>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c r="AH214" s="82"/>
      <c r="AI214" s="82"/>
      <c r="AJ214" s="82"/>
      <c r="AK214" s="82"/>
      <c r="AL214" s="82"/>
      <c r="AM214" s="82"/>
      <c r="AN214" s="82"/>
      <c r="AO214" s="82"/>
      <c r="AP214" s="82"/>
      <c r="AQ214" s="82"/>
      <c r="AR214" s="82"/>
      <c r="AS214" s="82"/>
      <c r="AT214" s="82"/>
      <c r="AU214" s="82"/>
      <c r="AV214" s="82"/>
      <c r="AW214" s="82"/>
      <c r="AX214" s="82"/>
      <c r="AY214" s="82"/>
      <c r="AZ214" s="82"/>
      <c r="BA214" s="82"/>
      <c r="BB214" s="82"/>
      <c r="BC214" s="82"/>
      <c r="BD214" s="82"/>
      <c r="BE214" s="82"/>
      <c r="BF214" s="82"/>
      <c r="BG214" s="82"/>
      <c r="BH214" s="82"/>
      <c r="BI214" s="82"/>
      <c r="BJ214" s="82"/>
      <c r="BK214" s="82"/>
      <c r="BL214" s="82"/>
      <c r="BM214" s="82"/>
      <c r="BN214" s="82"/>
      <c r="BO214" s="82"/>
      <c r="BP214" s="82"/>
      <c r="BQ214" s="82"/>
      <c r="BR214" s="82"/>
      <c r="BS214" s="82"/>
      <c r="BT214" s="82"/>
      <c r="BU214" s="82"/>
      <c r="BV214" s="82"/>
      <c r="BW214" s="82"/>
      <c r="BX214" s="82"/>
    </row>
    <row r="215" spans="1:76">
      <c r="A215" s="82" t="s">
        <v>3803</v>
      </c>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c r="AH215" s="82"/>
      <c r="AI215" s="82"/>
      <c r="AJ215" s="82"/>
      <c r="AK215" s="82"/>
      <c r="AL215" s="82"/>
      <c r="AM215" s="82"/>
      <c r="AN215" s="82"/>
      <c r="AO215" s="82"/>
      <c r="AP215" s="82"/>
      <c r="AQ215" s="82"/>
      <c r="AR215" s="82"/>
      <c r="AS215" s="82"/>
      <c r="AT215" s="82"/>
      <c r="AU215" s="82"/>
      <c r="AV215" s="82"/>
      <c r="AW215" s="82"/>
      <c r="AX215" s="82"/>
      <c r="AY215" s="82"/>
      <c r="AZ215" s="82"/>
      <c r="BA215" s="82"/>
      <c r="BB215" s="82"/>
      <c r="BC215" s="82"/>
      <c r="BD215" s="82"/>
      <c r="BE215" s="82"/>
      <c r="BF215" s="82"/>
      <c r="BG215" s="82"/>
      <c r="BH215" s="82"/>
      <c r="BI215" s="82"/>
      <c r="BJ215" s="82"/>
      <c r="BK215" s="82"/>
      <c r="BL215" s="82"/>
      <c r="BM215" s="82"/>
      <c r="BN215" s="82"/>
      <c r="BO215" s="82"/>
      <c r="BP215" s="82"/>
      <c r="BQ215" s="82"/>
      <c r="BR215" s="82"/>
      <c r="BS215" s="82"/>
      <c r="BT215" s="82"/>
      <c r="BU215" s="82"/>
      <c r="BV215" s="82"/>
      <c r="BW215" s="82"/>
      <c r="BX215" s="82"/>
    </row>
    <row r="216" spans="1:76">
      <c r="A216" s="82" t="s">
        <v>3803</v>
      </c>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c r="BM216" s="82"/>
      <c r="BN216" s="82"/>
      <c r="BO216" s="82"/>
      <c r="BP216" s="82"/>
      <c r="BQ216" s="82"/>
      <c r="BR216" s="82"/>
      <c r="BS216" s="82"/>
      <c r="BT216" s="82"/>
      <c r="BU216" s="82"/>
      <c r="BV216" s="82"/>
      <c r="BW216" s="82"/>
      <c r="BX216" s="82"/>
    </row>
    <row r="217" spans="1:76">
      <c r="A217" s="82" t="s">
        <v>3803</v>
      </c>
      <c r="B217" s="89"/>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c r="AH217" s="82"/>
      <c r="AI217" s="82"/>
      <c r="AJ217" s="82"/>
      <c r="AK217" s="82"/>
      <c r="AL217" s="82"/>
      <c r="AM217" s="82"/>
      <c r="AN217" s="82"/>
      <c r="AO217" s="82"/>
      <c r="AP217" s="82"/>
      <c r="AQ217" s="82"/>
      <c r="AR217" s="82"/>
      <c r="AS217" s="82"/>
      <c r="AT217" s="82"/>
      <c r="AU217" s="82"/>
      <c r="AV217" s="82"/>
      <c r="AW217" s="82"/>
      <c r="AX217" s="82"/>
      <c r="AY217" s="82"/>
      <c r="AZ217" s="82"/>
      <c r="BA217" s="82"/>
      <c r="BB217" s="82"/>
      <c r="BC217" s="82"/>
      <c r="BD217" s="82"/>
      <c r="BE217" s="82"/>
      <c r="BF217" s="82"/>
      <c r="BG217" s="82"/>
      <c r="BH217" s="82"/>
      <c r="BI217" s="82"/>
      <c r="BJ217" s="82"/>
      <c r="BK217" s="82"/>
      <c r="BL217" s="82"/>
      <c r="BM217" s="82"/>
      <c r="BN217" s="82"/>
      <c r="BO217" s="82"/>
      <c r="BP217" s="82"/>
      <c r="BQ217" s="82"/>
      <c r="BR217" s="82"/>
      <c r="BS217" s="82"/>
      <c r="BT217" s="82"/>
      <c r="BU217" s="82"/>
      <c r="BV217" s="82"/>
      <c r="BW217" s="82"/>
      <c r="BX217" s="82"/>
    </row>
    <row r="218" spans="1:76">
      <c r="A218" s="82" t="s">
        <v>3803</v>
      </c>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2"/>
      <c r="AI218" s="82"/>
      <c r="AJ218" s="82"/>
      <c r="AK218" s="82"/>
      <c r="AL218" s="82"/>
      <c r="AM218" s="82"/>
      <c r="AN218" s="82"/>
      <c r="AO218" s="82"/>
      <c r="AP218" s="82"/>
      <c r="AQ218" s="82"/>
      <c r="AR218" s="82"/>
      <c r="AS218" s="82"/>
      <c r="AT218" s="82"/>
      <c r="AU218" s="82"/>
      <c r="AV218" s="82"/>
      <c r="AW218" s="82"/>
      <c r="AX218" s="82"/>
      <c r="AY218" s="82"/>
      <c r="AZ218" s="82"/>
      <c r="BA218" s="82"/>
      <c r="BB218" s="82"/>
      <c r="BC218" s="82"/>
      <c r="BD218" s="82"/>
      <c r="BE218" s="82"/>
      <c r="BF218" s="82"/>
      <c r="BG218" s="82"/>
      <c r="BH218" s="82"/>
      <c r="BI218" s="82"/>
      <c r="BJ218" s="82"/>
      <c r="BK218" s="82"/>
      <c r="BL218" s="82"/>
      <c r="BM218" s="82"/>
      <c r="BN218" s="82"/>
      <c r="BO218" s="82"/>
      <c r="BP218" s="82"/>
      <c r="BQ218" s="82"/>
      <c r="BR218" s="82"/>
      <c r="BS218" s="82"/>
      <c r="BT218" s="82"/>
      <c r="BU218" s="82"/>
      <c r="BV218" s="82"/>
      <c r="BW218" s="82"/>
      <c r="BX218" s="82"/>
    </row>
    <row r="219" spans="1:76">
      <c r="A219" s="82" t="s">
        <v>3803</v>
      </c>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c r="AH219" s="82"/>
      <c r="AI219" s="82"/>
      <c r="AJ219" s="82"/>
      <c r="AK219" s="82"/>
      <c r="AL219" s="82"/>
      <c r="AM219" s="82"/>
      <c r="AN219" s="82"/>
      <c r="AO219" s="82"/>
      <c r="AP219" s="82"/>
      <c r="AQ219" s="82"/>
      <c r="AR219" s="82"/>
      <c r="AS219" s="82"/>
      <c r="AT219" s="82"/>
      <c r="AU219" s="82"/>
      <c r="AV219" s="82"/>
      <c r="AW219" s="82"/>
      <c r="AX219" s="82"/>
      <c r="AY219" s="82"/>
      <c r="AZ219" s="82"/>
      <c r="BA219" s="82"/>
      <c r="BB219" s="82"/>
      <c r="BC219" s="82"/>
      <c r="BD219" s="82"/>
      <c r="BE219" s="82"/>
      <c r="BF219" s="82"/>
      <c r="BG219" s="82"/>
      <c r="BH219" s="82"/>
      <c r="BI219" s="82"/>
      <c r="BJ219" s="82"/>
      <c r="BK219" s="82"/>
      <c r="BL219" s="82"/>
      <c r="BM219" s="82"/>
      <c r="BN219" s="82"/>
      <c r="BO219" s="82"/>
      <c r="BP219" s="82"/>
      <c r="BQ219" s="82"/>
      <c r="BR219" s="82"/>
      <c r="BS219" s="82"/>
      <c r="BT219" s="82"/>
      <c r="BU219" s="82"/>
      <c r="BV219" s="82"/>
      <c r="BW219" s="82"/>
      <c r="BX219" s="82"/>
    </row>
    <row r="220" spans="1:76">
      <c r="A220" s="82" t="s">
        <v>3803</v>
      </c>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c r="AH220" s="82"/>
      <c r="AI220" s="82"/>
      <c r="AJ220" s="82"/>
      <c r="AK220" s="82"/>
      <c r="AL220" s="82"/>
      <c r="AM220" s="82"/>
      <c r="AN220" s="82"/>
      <c r="AO220" s="82"/>
      <c r="AP220" s="82"/>
      <c r="AQ220" s="82"/>
      <c r="AR220" s="82"/>
      <c r="AS220" s="82"/>
      <c r="AT220" s="82"/>
      <c r="AU220" s="82"/>
      <c r="AV220" s="82"/>
      <c r="AW220" s="82"/>
      <c r="AX220" s="82"/>
      <c r="AY220" s="82"/>
      <c r="AZ220" s="82"/>
      <c r="BA220" s="82"/>
      <c r="BB220" s="82"/>
      <c r="BC220" s="82"/>
      <c r="BD220" s="82"/>
      <c r="BE220" s="82"/>
      <c r="BF220" s="82"/>
      <c r="BG220" s="82"/>
      <c r="BH220" s="82"/>
      <c r="BI220" s="82"/>
      <c r="BJ220" s="82"/>
      <c r="BK220" s="82"/>
      <c r="BL220" s="82"/>
      <c r="BM220" s="82"/>
      <c r="BN220" s="82"/>
      <c r="BO220" s="82"/>
      <c r="BP220" s="82"/>
      <c r="BQ220" s="82"/>
      <c r="BR220" s="82"/>
      <c r="BS220" s="82"/>
      <c r="BT220" s="82"/>
      <c r="BU220" s="82"/>
      <c r="BV220" s="82"/>
      <c r="BW220" s="82"/>
      <c r="BX220" s="82"/>
    </row>
    <row r="221" spans="1:76">
      <c r="A221" s="82" t="s">
        <v>3803</v>
      </c>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c r="AH221" s="82"/>
      <c r="AI221" s="82"/>
      <c r="AJ221" s="82"/>
      <c r="AK221" s="82"/>
      <c r="AL221" s="82"/>
      <c r="AM221" s="82"/>
      <c r="AN221" s="82"/>
      <c r="AO221" s="82"/>
      <c r="AP221" s="82"/>
      <c r="AQ221" s="82"/>
      <c r="AR221" s="82"/>
      <c r="AS221" s="82"/>
      <c r="AT221" s="82"/>
      <c r="AU221" s="82"/>
      <c r="AV221" s="82"/>
      <c r="AW221" s="82"/>
      <c r="AX221" s="82"/>
      <c r="AY221" s="82"/>
      <c r="AZ221" s="82"/>
      <c r="BA221" s="82"/>
      <c r="BB221" s="82"/>
      <c r="BC221" s="82"/>
      <c r="BD221" s="82"/>
      <c r="BE221" s="82"/>
      <c r="BF221" s="82"/>
      <c r="BG221" s="82"/>
      <c r="BH221" s="82"/>
      <c r="BI221" s="82"/>
      <c r="BJ221" s="82"/>
      <c r="BK221" s="82"/>
      <c r="BL221" s="82"/>
      <c r="BM221" s="82"/>
      <c r="BN221" s="82"/>
      <c r="BO221" s="82"/>
      <c r="BP221" s="82"/>
      <c r="BQ221" s="82"/>
      <c r="BR221" s="82"/>
      <c r="BS221" s="82"/>
      <c r="BT221" s="82"/>
      <c r="BU221" s="82"/>
      <c r="BV221" s="82"/>
      <c r="BW221" s="82"/>
      <c r="BX221" s="82"/>
    </row>
    <row r="222" spans="1:76">
      <c r="A222" s="82" t="s">
        <v>3803</v>
      </c>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c r="AP222" s="82"/>
      <c r="AQ222" s="82"/>
      <c r="AR222" s="82"/>
      <c r="AS222" s="82"/>
      <c r="AT222" s="82"/>
      <c r="AU222" s="82"/>
      <c r="AV222" s="82"/>
      <c r="AW222" s="82"/>
      <c r="AX222" s="82"/>
      <c r="AY222" s="82"/>
      <c r="AZ222" s="82"/>
      <c r="BA222" s="82"/>
      <c r="BB222" s="82"/>
      <c r="BC222" s="82"/>
      <c r="BD222" s="82"/>
      <c r="BE222" s="82"/>
      <c r="BF222" s="82"/>
      <c r="BG222" s="82"/>
      <c r="BH222" s="82"/>
      <c r="BI222" s="82"/>
      <c r="BJ222" s="82"/>
      <c r="BK222" s="82"/>
      <c r="BL222" s="82"/>
      <c r="BM222" s="82"/>
      <c r="BN222" s="82"/>
      <c r="BO222" s="82"/>
      <c r="BP222" s="82"/>
      <c r="BQ222" s="82"/>
      <c r="BR222" s="82"/>
      <c r="BS222" s="82"/>
      <c r="BT222" s="82"/>
      <c r="BU222" s="82"/>
      <c r="BV222" s="82"/>
      <c r="BW222" s="82"/>
      <c r="BX222" s="82"/>
    </row>
    <row r="223" spans="1:76">
      <c r="A223" s="82" t="s">
        <v>3803</v>
      </c>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c r="AH223" s="82"/>
      <c r="AI223" s="82"/>
      <c r="AJ223" s="82"/>
      <c r="AK223" s="82"/>
      <c r="AL223" s="82"/>
      <c r="AM223" s="82"/>
      <c r="AN223" s="82"/>
      <c r="AO223" s="82"/>
      <c r="AP223" s="82"/>
      <c r="AQ223" s="82"/>
      <c r="AR223" s="82"/>
      <c r="AS223" s="82"/>
      <c r="AT223" s="82"/>
      <c r="AU223" s="82"/>
      <c r="AV223" s="82"/>
      <c r="AW223" s="82"/>
      <c r="AX223" s="82"/>
      <c r="AY223" s="82"/>
      <c r="AZ223" s="82"/>
      <c r="BA223" s="82"/>
      <c r="BB223" s="82"/>
      <c r="BC223" s="82"/>
      <c r="BD223" s="82"/>
      <c r="BE223" s="82"/>
      <c r="BF223" s="82"/>
      <c r="BG223" s="82"/>
      <c r="BH223" s="82"/>
      <c r="BI223" s="82"/>
      <c r="BJ223" s="82"/>
      <c r="BK223" s="82"/>
      <c r="BL223" s="82"/>
      <c r="BM223" s="82"/>
      <c r="BN223" s="82"/>
      <c r="BO223" s="82"/>
      <c r="BP223" s="82"/>
      <c r="BQ223" s="82"/>
      <c r="BR223" s="82"/>
      <c r="BS223" s="82"/>
      <c r="BT223" s="82"/>
      <c r="BU223" s="82"/>
      <c r="BV223" s="82"/>
      <c r="BW223" s="82"/>
      <c r="BX223" s="82"/>
    </row>
    <row r="224" spans="1:76">
      <c r="A224" s="82" t="s">
        <v>3803</v>
      </c>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c r="AH224" s="82"/>
      <c r="AI224" s="82"/>
      <c r="AJ224" s="82"/>
      <c r="AK224" s="82"/>
      <c r="AL224" s="82"/>
      <c r="AM224" s="82"/>
      <c r="AN224" s="82"/>
      <c r="AO224" s="82"/>
      <c r="AP224" s="82"/>
      <c r="AQ224" s="82"/>
      <c r="AR224" s="82"/>
      <c r="AS224" s="82"/>
      <c r="AT224" s="82"/>
      <c r="AU224" s="82"/>
      <c r="AV224" s="82"/>
      <c r="AW224" s="82"/>
      <c r="AX224" s="82"/>
      <c r="AY224" s="82"/>
      <c r="AZ224" s="82"/>
      <c r="BA224" s="82"/>
      <c r="BB224" s="82"/>
      <c r="BC224" s="82"/>
      <c r="BD224" s="82"/>
      <c r="BE224" s="82"/>
      <c r="BF224" s="82"/>
      <c r="BG224" s="82"/>
      <c r="BH224" s="82"/>
      <c r="BI224" s="82"/>
      <c r="BJ224" s="82"/>
      <c r="BK224" s="82"/>
      <c r="BL224" s="82"/>
      <c r="BM224" s="82"/>
      <c r="BN224" s="82"/>
      <c r="BO224" s="82"/>
      <c r="BP224" s="82"/>
      <c r="BQ224" s="82"/>
      <c r="BR224" s="82"/>
      <c r="BS224" s="82"/>
      <c r="BT224" s="82"/>
      <c r="BU224" s="82"/>
      <c r="BV224" s="82"/>
      <c r="BW224" s="82"/>
      <c r="BX224" s="82"/>
    </row>
    <row r="225" spans="1:76">
      <c r="A225" s="82" t="s">
        <v>3803</v>
      </c>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c r="AH225" s="82"/>
      <c r="AI225" s="82"/>
      <c r="AJ225" s="82"/>
      <c r="AK225" s="82"/>
      <c r="AL225" s="82"/>
      <c r="AM225" s="82"/>
      <c r="AN225" s="82"/>
      <c r="AO225" s="82"/>
      <c r="AP225" s="82"/>
      <c r="AQ225" s="82"/>
      <c r="AR225" s="82"/>
      <c r="AS225" s="82"/>
      <c r="AT225" s="82"/>
      <c r="AU225" s="82"/>
      <c r="AV225" s="82"/>
      <c r="AW225" s="82"/>
      <c r="AX225" s="82"/>
      <c r="AY225" s="82"/>
      <c r="AZ225" s="82"/>
      <c r="BA225" s="82"/>
      <c r="BB225" s="82"/>
      <c r="BC225" s="82"/>
      <c r="BD225" s="82"/>
      <c r="BE225" s="82"/>
      <c r="BF225" s="82"/>
      <c r="BG225" s="82"/>
      <c r="BH225" s="82"/>
      <c r="BI225" s="82"/>
      <c r="BJ225" s="82"/>
      <c r="BK225" s="82"/>
      <c r="BL225" s="82"/>
      <c r="BM225" s="82"/>
      <c r="BN225" s="82"/>
      <c r="BO225" s="82"/>
      <c r="BP225" s="82"/>
      <c r="BQ225" s="82"/>
      <c r="BR225" s="82"/>
      <c r="BS225" s="82"/>
      <c r="BT225" s="82"/>
      <c r="BU225" s="82"/>
      <c r="BV225" s="82"/>
      <c r="BW225" s="82"/>
      <c r="BX225" s="82"/>
    </row>
    <row r="226" spans="1:76">
      <c r="A226" s="82" t="s">
        <v>3803</v>
      </c>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c r="AH226" s="82"/>
      <c r="AI226" s="82"/>
      <c r="AJ226" s="82"/>
      <c r="AK226" s="82"/>
      <c r="AL226" s="82"/>
      <c r="AM226" s="82"/>
      <c r="AN226" s="82"/>
      <c r="AO226" s="82"/>
      <c r="AP226" s="82"/>
      <c r="AQ226" s="82"/>
      <c r="AR226" s="82"/>
      <c r="AS226" s="82"/>
      <c r="AT226" s="82"/>
      <c r="AU226" s="82"/>
      <c r="AV226" s="82"/>
      <c r="AW226" s="82"/>
      <c r="AX226" s="82"/>
      <c r="AY226" s="82"/>
      <c r="AZ226" s="82"/>
      <c r="BA226" s="82"/>
      <c r="BB226" s="82"/>
      <c r="BC226" s="82"/>
      <c r="BD226" s="82"/>
      <c r="BE226" s="82"/>
      <c r="BF226" s="82"/>
      <c r="BG226" s="82"/>
      <c r="BH226" s="82"/>
      <c r="BI226" s="82"/>
      <c r="BJ226" s="82"/>
      <c r="BK226" s="82"/>
      <c r="BL226" s="82"/>
      <c r="BM226" s="82"/>
      <c r="BN226" s="82"/>
      <c r="BO226" s="82"/>
      <c r="BP226" s="82"/>
      <c r="BQ226" s="82"/>
      <c r="BR226" s="82"/>
      <c r="BS226" s="82"/>
      <c r="BT226" s="82"/>
      <c r="BU226" s="82"/>
      <c r="BV226" s="82"/>
      <c r="BW226" s="82"/>
      <c r="BX226" s="82"/>
    </row>
    <row r="227" spans="1:76">
      <c r="A227" s="82" t="s">
        <v>3803</v>
      </c>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c r="AH227" s="82"/>
      <c r="AI227" s="82"/>
      <c r="AJ227" s="82"/>
      <c r="AK227" s="82"/>
      <c r="AL227" s="82"/>
      <c r="AM227" s="82"/>
      <c r="AN227" s="82"/>
      <c r="AO227" s="82"/>
      <c r="AP227" s="82"/>
      <c r="AQ227" s="82"/>
      <c r="AR227" s="82"/>
      <c r="AS227" s="82"/>
      <c r="AT227" s="82"/>
      <c r="AU227" s="82"/>
      <c r="AV227" s="82"/>
      <c r="AW227" s="82"/>
      <c r="AX227" s="82"/>
      <c r="AY227" s="82"/>
      <c r="AZ227" s="82"/>
      <c r="BA227" s="82"/>
      <c r="BB227" s="82"/>
      <c r="BC227" s="82"/>
      <c r="BD227" s="82"/>
      <c r="BE227" s="82"/>
      <c r="BF227" s="82"/>
      <c r="BG227" s="82"/>
      <c r="BH227" s="82"/>
      <c r="BI227" s="82"/>
      <c r="BJ227" s="82"/>
      <c r="BK227" s="82"/>
      <c r="BL227" s="82"/>
      <c r="BM227" s="82"/>
      <c r="BN227" s="82"/>
      <c r="BO227" s="82"/>
      <c r="BP227" s="82"/>
      <c r="BQ227" s="82"/>
      <c r="BR227" s="82"/>
      <c r="BS227" s="82"/>
      <c r="BT227" s="82"/>
      <c r="BU227" s="82"/>
      <c r="BV227" s="82"/>
      <c r="BW227" s="82"/>
      <c r="BX227" s="82"/>
    </row>
    <row r="228" spans="1:76">
      <c r="A228" s="82" t="s">
        <v>3803</v>
      </c>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c r="AH228" s="82"/>
      <c r="AI228" s="82"/>
      <c r="AJ228" s="82"/>
      <c r="AK228" s="82"/>
      <c r="AL228" s="82"/>
      <c r="AM228" s="82"/>
      <c r="AN228" s="82"/>
      <c r="AO228" s="82"/>
      <c r="AP228" s="82"/>
      <c r="AQ228" s="82"/>
      <c r="AR228" s="82"/>
      <c r="AS228" s="82"/>
      <c r="AT228" s="82"/>
      <c r="AU228" s="82"/>
      <c r="AV228" s="82"/>
      <c r="AW228" s="82"/>
      <c r="AX228" s="82"/>
      <c r="AY228" s="82"/>
      <c r="AZ228" s="82"/>
      <c r="BA228" s="82"/>
      <c r="BB228" s="82"/>
      <c r="BC228" s="82"/>
      <c r="BD228" s="82"/>
      <c r="BE228" s="82"/>
      <c r="BF228" s="82"/>
      <c r="BG228" s="82"/>
      <c r="BH228" s="82"/>
      <c r="BI228" s="82"/>
      <c r="BJ228" s="82"/>
      <c r="BK228" s="82"/>
      <c r="BL228" s="82"/>
      <c r="BM228" s="82"/>
      <c r="BN228" s="82"/>
      <c r="BO228" s="82"/>
      <c r="BP228" s="82"/>
      <c r="BQ228" s="82"/>
      <c r="BR228" s="82"/>
      <c r="BS228" s="82"/>
      <c r="BT228" s="82"/>
      <c r="BU228" s="82"/>
      <c r="BV228" s="82"/>
      <c r="BW228" s="82"/>
      <c r="BX228" s="82"/>
    </row>
    <row r="229" spans="1:76">
      <c r="A229" s="82" t="s">
        <v>3803</v>
      </c>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c r="AH229" s="82"/>
      <c r="AI229" s="82"/>
      <c r="AJ229" s="82"/>
      <c r="AK229" s="82"/>
      <c r="AL229" s="82"/>
      <c r="AM229" s="82"/>
      <c r="AN229" s="82"/>
      <c r="AO229" s="82"/>
      <c r="AP229" s="82"/>
      <c r="AQ229" s="82"/>
      <c r="AR229" s="82"/>
      <c r="AS229" s="82"/>
      <c r="AT229" s="82"/>
      <c r="AU229" s="82"/>
      <c r="AV229" s="82"/>
      <c r="AW229" s="82"/>
      <c r="AX229" s="82"/>
      <c r="AY229" s="82"/>
      <c r="AZ229" s="82"/>
      <c r="BA229" s="82"/>
      <c r="BB229" s="82"/>
      <c r="BC229" s="82"/>
      <c r="BD229" s="82"/>
      <c r="BE229" s="82"/>
      <c r="BF229" s="82"/>
      <c r="BG229" s="82"/>
      <c r="BH229" s="82"/>
      <c r="BI229" s="82"/>
      <c r="BJ229" s="82"/>
      <c r="BK229" s="82"/>
      <c r="BL229" s="82"/>
      <c r="BM229" s="82"/>
      <c r="BN229" s="82"/>
      <c r="BO229" s="82"/>
      <c r="BP229" s="82"/>
      <c r="BQ229" s="82"/>
      <c r="BR229" s="82"/>
      <c r="BS229" s="82"/>
      <c r="BT229" s="82"/>
      <c r="BU229" s="82"/>
      <c r="BV229" s="82"/>
      <c r="BW229" s="82"/>
      <c r="BX229" s="82"/>
    </row>
    <row r="230" spans="1:76">
      <c r="A230" s="82" t="s">
        <v>3803</v>
      </c>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c r="AH230" s="82"/>
      <c r="AI230" s="82"/>
      <c r="AJ230" s="82"/>
      <c r="AK230" s="82"/>
      <c r="AL230" s="82"/>
      <c r="AM230" s="82"/>
      <c r="AN230" s="82"/>
      <c r="AO230" s="82"/>
      <c r="AP230" s="82"/>
      <c r="AQ230" s="82"/>
      <c r="AR230" s="82"/>
      <c r="AS230" s="82"/>
      <c r="AT230" s="82"/>
      <c r="AU230" s="82"/>
      <c r="AV230" s="82"/>
      <c r="AW230" s="82"/>
      <c r="AX230" s="82"/>
      <c r="AY230" s="82"/>
      <c r="AZ230" s="82"/>
      <c r="BA230" s="82"/>
      <c r="BB230" s="82"/>
      <c r="BC230" s="82"/>
      <c r="BD230" s="82"/>
      <c r="BE230" s="82"/>
      <c r="BF230" s="82"/>
      <c r="BG230" s="82"/>
      <c r="BH230" s="82"/>
      <c r="BI230" s="82"/>
      <c r="BJ230" s="82"/>
      <c r="BK230" s="82"/>
      <c r="BL230" s="82"/>
      <c r="BM230" s="82"/>
      <c r="BN230" s="82"/>
      <c r="BO230" s="82"/>
      <c r="BP230" s="82"/>
      <c r="BQ230" s="82"/>
      <c r="BR230" s="82"/>
      <c r="BS230" s="82"/>
      <c r="BT230" s="82"/>
      <c r="BU230" s="82"/>
      <c r="BV230" s="82"/>
      <c r="BW230" s="82"/>
      <c r="BX230" s="82"/>
    </row>
    <row r="231" spans="1:76">
      <c r="A231" s="82" t="s">
        <v>3803</v>
      </c>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c r="AM231" s="82"/>
      <c r="AN231" s="82"/>
      <c r="AO231" s="82"/>
      <c r="AP231" s="82"/>
      <c r="AQ231" s="82"/>
      <c r="AR231" s="82"/>
      <c r="AS231" s="82"/>
      <c r="AT231" s="82"/>
      <c r="AU231" s="82"/>
      <c r="AV231" s="82"/>
      <c r="AW231" s="82"/>
      <c r="AX231" s="82"/>
      <c r="AY231" s="82"/>
      <c r="AZ231" s="82"/>
      <c r="BA231" s="82"/>
      <c r="BB231" s="82"/>
      <c r="BC231" s="82"/>
      <c r="BD231" s="82"/>
      <c r="BE231" s="82"/>
      <c r="BF231" s="82"/>
      <c r="BG231" s="82"/>
      <c r="BH231" s="82"/>
      <c r="BI231" s="82"/>
      <c r="BJ231" s="82"/>
      <c r="BK231" s="82"/>
      <c r="BL231" s="82"/>
      <c r="BM231" s="82"/>
      <c r="BN231" s="82"/>
      <c r="BO231" s="82"/>
      <c r="BP231" s="82"/>
      <c r="BQ231" s="82"/>
      <c r="BR231" s="82"/>
      <c r="BS231" s="82"/>
      <c r="BT231" s="82"/>
      <c r="BU231" s="82"/>
      <c r="BV231" s="82"/>
      <c r="BW231" s="82"/>
      <c r="BX231" s="82"/>
    </row>
    <row r="232" spans="1:76">
      <c r="A232" s="82" t="s">
        <v>3803</v>
      </c>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c r="AH232" s="82"/>
      <c r="AI232" s="82"/>
      <c r="AJ232" s="82"/>
      <c r="AK232" s="82"/>
      <c r="AL232" s="82"/>
      <c r="AM232" s="82"/>
      <c r="AN232" s="82"/>
      <c r="AO232" s="82"/>
      <c r="AP232" s="82"/>
      <c r="AQ232" s="82"/>
      <c r="AR232" s="82"/>
      <c r="AS232" s="82"/>
      <c r="AT232" s="82"/>
      <c r="AU232" s="82"/>
      <c r="AV232" s="82"/>
      <c r="AW232" s="82"/>
      <c r="AX232" s="82"/>
      <c r="AY232" s="82"/>
      <c r="AZ232" s="82"/>
      <c r="BA232" s="82"/>
      <c r="BB232" s="82"/>
      <c r="BC232" s="82"/>
      <c r="BD232" s="82"/>
      <c r="BE232" s="82"/>
      <c r="BF232" s="82"/>
      <c r="BG232" s="82"/>
      <c r="BH232" s="82"/>
      <c r="BI232" s="82"/>
      <c r="BJ232" s="82"/>
      <c r="BK232" s="82"/>
      <c r="BL232" s="82"/>
      <c r="BM232" s="82"/>
      <c r="BN232" s="82"/>
      <c r="BO232" s="82"/>
      <c r="BP232" s="82"/>
      <c r="BQ232" s="82"/>
      <c r="BR232" s="82"/>
      <c r="BS232" s="82"/>
      <c r="BT232" s="82"/>
      <c r="BU232" s="82"/>
      <c r="BV232" s="82"/>
      <c r="BW232" s="82"/>
      <c r="BX232" s="82"/>
    </row>
    <row r="233" spans="1:76">
      <c r="A233" s="82" t="s">
        <v>3803</v>
      </c>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c r="AH233" s="82"/>
      <c r="AI233" s="82"/>
      <c r="AJ233" s="82"/>
      <c r="AK233" s="82"/>
      <c r="AL233" s="82"/>
      <c r="AM233" s="82"/>
      <c r="AN233" s="82"/>
      <c r="AO233" s="82"/>
      <c r="AP233" s="82"/>
      <c r="AQ233" s="82"/>
      <c r="AR233" s="82"/>
      <c r="AS233" s="82"/>
      <c r="AT233" s="82"/>
      <c r="AU233" s="82"/>
      <c r="AV233" s="82"/>
      <c r="AW233" s="82"/>
      <c r="AX233" s="82"/>
      <c r="AY233" s="82"/>
      <c r="AZ233" s="82"/>
      <c r="BA233" s="82"/>
      <c r="BB233" s="82"/>
      <c r="BC233" s="82"/>
      <c r="BD233" s="82"/>
      <c r="BE233" s="82"/>
      <c r="BF233" s="82"/>
      <c r="BG233" s="82"/>
      <c r="BH233" s="82"/>
      <c r="BI233" s="82"/>
      <c r="BJ233" s="82"/>
      <c r="BK233" s="82"/>
      <c r="BL233" s="82"/>
      <c r="BM233" s="82"/>
      <c r="BN233" s="82"/>
      <c r="BO233" s="82"/>
      <c r="BP233" s="82"/>
      <c r="BQ233" s="82"/>
      <c r="BR233" s="82"/>
      <c r="BS233" s="82"/>
      <c r="BT233" s="82"/>
      <c r="BU233" s="82"/>
      <c r="BV233" s="82"/>
      <c r="BW233" s="82"/>
      <c r="BX233" s="82"/>
    </row>
    <row r="234" spans="1:76">
      <c r="A234" s="82" t="s">
        <v>3803</v>
      </c>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c r="AH234" s="82"/>
      <c r="AI234" s="82"/>
      <c r="AJ234" s="82"/>
      <c r="AK234" s="82"/>
      <c r="AL234" s="82"/>
      <c r="AM234" s="82"/>
      <c r="AN234" s="82"/>
      <c r="AO234" s="82"/>
      <c r="AP234" s="82"/>
      <c r="AQ234" s="82"/>
      <c r="AR234" s="82"/>
      <c r="AS234" s="82"/>
      <c r="AT234" s="82"/>
      <c r="AU234" s="82"/>
      <c r="AV234" s="82"/>
      <c r="AW234" s="82"/>
      <c r="AX234" s="82"/>
      <c r="AY234" s="82"/>
      <c r="AZ234" s="82"/>
      <c r="BA234" s="82"/>
      <c r="BB234" s="82"/>
      <c r="BC234" s="82"/>
      <c r="BD234" s="82"/>
      <c r="BE234" s="82"/>
      <c r="BF234" s="82"/>
      <c r="BG234" s="82"/>
      <c r="BH234" s="82"/>
      <c r="BI234" s="82"/>
      <c r="BJ234" s="82"/>
      <c r="BK234" s="82"/>
      <c r="BL234" s="82"/>
      <c r="BM234" s="82"/>
      <c r="BN234" s="82"/>
      <c r="BO234" s="82"/>
      <c r="BP234" s="82"/>
      <c r="BQ234" s="82"/>
      <c r="BR234" s="82"/>
      <c r="BS234" s="82"/>
      <c r="BT234" s="82"/>
      <c r="BU234" s="82"/>
      <c r="BV234" s="82"/>
      <c r="BW234" s="82"/>
      <c r="BX234" s="82"/>
    </row>
    <row r="235" spans="1:76">
      <c r="A235" s="82" t="s">
        <v>3803</v>
      </c>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c r="AP235" s="82"/>
      <c r="AQ235" s="82"/>
      <c r="AR235" s="82"/>
      <c r="AS235" s="82"/>
      <c r="AT235" s="82"/>
      <c r="AU235" s="82"/>
      <c r="AV235" s="82"/>
      <c r="AW235" s="82"/>
      <c r="AX235" s="82"/>
      <c r="AY235" s="82"/>
      <c r="AZ235" s="82"/>
      <c r="BA235" s="82"/>
      <c r="BB235" s="82"/>
      <c r="BC235" s="82"/>
      <c r="BD235" s="82"/>
      <c r="BE235" s="82"/>
      <c r="BF235" s="82"/>
      <c r="BG235" s="82"/>
      <c r="BH235" s="82"/>
      <c r="BI235" s="82"/>
      <c r="BJ235" s="82"/>
      <c r="BK235" s="82"/>
      <c r="BL235" s="82"/>
      <c r="BM235" s="82"/>
      <c r="BN235" s="82"/>
      <c r="BO235" s="82"/>
      <c r="BP235" s="82"/>
      <c r="BQ235" s="82"/>
      <c r="BR235" s="82"/>
      <c r="BS235" s="82"/>
      <c r="BT235" s="82"/>
      <c r="BU235" s="82"/>
      <c r="BV235" s="82"/>
      <c r="BW235" s="82"/>
      <c r="BX235" s="82"/>
    </row>
    <row r="236" spans="1:76">
      <c r="A236" s="82" t="s">
        <v>3803</v>
      </c>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c r="AH236" s="82"/>
      <c r="AI236" s="82"/>
      <c r="AJ236" s="82"/>
      <c r="AK236" s="82"/>
      <c r="AL236" s="82"/>
      <c r="AM236" s="82"/>
      <c r="AN236" s="82"/>
      <c r="AO236" s="82"/>
      <c r="AP236" s="82"/>
      <c r="AQ236" s="82"/>
      <c r="AR236" s="82"/>
      <c r="AS236" s="82"/>
      <c r="AT236" s="82"/>
      <c r="AU236" s="82"/>
      <c r="AV236" s="82"/>
      <c r="AW236" s="82"/>
      <c r="AX236" s="82"/>
      <c r="AY236" s="82"/>
      <c r="AZ236" s="82"/>
      <c r="BA236" s="82"/>
      <c r="BB236" s="82"/>
      <c r="BC236" s="82"/>
      <c r="BD236" s="82"/>
      <c r="BE236" s="82"/>
      <c r="BF236" s="82"/>
      <c r="BG236" s="82"/>
      <c r="BH236" s="82"/>
      <c r="BI236" s="82"/>
      <c r="BJ236" s="82"/>
      <c r="BK236" s="82"/>
      <c r="BL236" s="82"/>
      <c r="BM236" s="82"/>
      <c r="BN236" s="82"/>
      <c r="BO236" s="82"/>
      <c r="BP236" s="82"/>
      <c r="BQ236" s="82"/>
      <c r="BR236" s="82"/>
      <c r="BS236" s="82"/>
      <c r="BT236" s="82"/>
      <c r="BU236" s="82"/>
      <c r="BV236" s="82"/>
      <c r="BW236" s="82"/>
      <c r="BX236" s="82"/>
    </row>
    <row r="237" spans="1:76">
      <c r="A237" s="82" t="s">
        <v>3803</v>
      </c>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c r="AH237" s="82"/>
      <c r="AI237" s="82"/>
      <c r="AJ237" s="82"/>
      <c r="AK237" s="82"/>
      <c r="AL237" s="82"/>
      <c r="AM237" s="82"/>
      <c r="AN237" s="82"/>
      <c r="AO237" s="82"/>
      <c r="AP237" s="82"/>
      <c r="AQ237" s="82"/>
      <c r="AR237" s="82"/>
      <c r="AS237" s="82"/>
      <c r="AT237" s="82"/>
      <c r="AU237" s="82"/>
      <c r="AV237" s="82"/>
      <c r="AW237" s="82"/>
      <c r="AX237" s="82"/>
      <c r="AY237" s="82"/>
      <c r="AZ237" s="82"/>
      <c r="BA237" s="82"/>
      <c r="BB237" s="82"/>
      <c r="BC237" s="82"/>
      <c r="BD237" s="82"/>
      <c r="BE237" s="82"/>
      <c r="BF237" s="82"/>
      <c r="BG237" s="82"/>
      <c r="BH237" s="82"/>
      <c r="BI237" s="82"/>
      <c r="BJ237" s="82"/>
      <c r="BK237" s="82"/>
      <c r="BL237" s="82"/>
      <c r="BM237" s="82"/>
      <c r="BN237" s="82"/>
      <c r="BO237" s="82"/>
      <c r="BP237" s="82"/>
      <c r="BQ237" s="82"/>
      <c r="BR237" s="82"/>
      <c r="BS237" s="82"/>
      <c r="BT237" s="82"/>
      <c r="BU237" s="82"/>
      <c r="BV237" s="82"/>
      <c r="BW237" s="82"/>
      <c r="BX237" s="82"/>
    </row>
    <row r="238" spans="1:76">
      <c r="A238" s="82" t="s">
        <v>3803</v>
      </c>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c r="AH238" s="82"/>
      <c r="AI238" s="82"/>
      <c r="AJ238" s="82"/>
      <c r="AK238" s="82"/>
      <c r="AL238" s="82"/>
      <c r="AM238" s="82"/>
      <c r="AN238" s="82"/>
      <c r="AO238" s="82"/>
      <c r="AP238" s="82"/>
      <c r="AQ238" s="82"/>
      <c r="AR238" s="82"/>
      <c r="AS238" s="82"/>
      <c r="AT238" s="82"/>
      <c r="AU238" s="82"/>
      <c r="AV238" s="82"/>
      <c r="AW238" s="82"/>
      <c r="AX238" s="82"/>
      <c r="AY238" s="82"/>
      <c r="AZ238" s="82"/>
      <c r="BA238" s="82"/>
      <c r="BB238" s="82"/>
      <c r="BC238" s="82"/>
      <c r="BD238" s="82"/>
      <c r="BE238" s="82"/>
      <c r="BF238" s="82"/>
      <c r="BG238" s="82"/>
      <c r="BH238" s="82"/>
      <c r="BI238" s="82"/>
      <c r="BJ238" s="82"/>
      <c r="BK238" s="82"/>
      <c r="BL238" s="82"/>
      <c r="BM238" s="82"/>
      <c r="BN238" s="82"/>
      <c r="BO238" s="82"/>
      <c r="BP238" s="82"/>
      <c r="BQ238" s="82"/>
      <c r="BR238" s="82"/>
      <c r="BS238" s="82"/>
      <c r="BT238" s="82"/>
      <c r="BU238" s="82"/>
      <c r="BV238" s="82"/>
      <c r="BW238" s="82"/>
      <c r="BX238" s="82"/>
    </row>
    <row r="239" spans="1:76">
      <c r="A239" s="82" t="s">
        <v>3803</v>
      </c>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c r="AH239" s="82"/>
      <c r="AI239" s="82"/>
      <c r="AJ239" s="82"/>
      <c r="AK239" s="82"/>
      <c r="AL239" s="82"/>
      <c r="AM239" s="82"/>
      <c r="AN239" s="82"/>
      <c r="AO239" s="82"/>
      <c r="AP239" s="82"/>
      <c r="AQ239" s="82"/>
      <c r="AR239" s="82"/>
      <c r="AS239" s="82"/>
      <c r="AT239" s="82"/>
      <c r="AU239" s="82"/>
      <c r="AV239" s="82"/>
      <c r="AW239" s="82"/>
      <c r="AX239" s="82"/>
      <c r="AY239" s="82"/>
      <c r="AZ239" s="82"/>
      <c r="BA239" s="82"/>
      <c r="BB239" s="82"/>
      <c r="BC239" s="82"/>
      <c r="BD239" s="82"/>
      <c r="BE239" s="82"/>
      <c r="BF239" s="82"/>
      <c r="BG239" s="82"/>
      <c r="BH239" s="82"/>
      <c r="BI239" s="82"/>
      <c r="BJ239" s="82"/>
      <c r="BK239" s="82"/>
      <c r="BL239" s="82"/>
      <c r="BM239" s="82"/>
      <c r="BN239" s="82"/>
      <c r="BO239" s="82"/>
      <c r="BP239" s="82"/>
      <c r="BQ239" s="82"/>
      <c r="BR239" s="82"/>
      <c r="BS239" s="82"/>
      <c r="BT239" s="82"/>
      <c r="BU239" s="82"/>
      <c r="BV239" s="82"/>
      <c r="BW239" s="82"/>
      <c r="BX239" s="82"/>
    </row>
    <row r="240" spans="1:76">
      <c r="A240" s="82" t="s">
        <v>3803</v>
      </c>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c r="AH240" s="82"/>
      <c r="AI240" s="82"/>
      <c r="AJ240" s="82"/>
      <c r="AK240" s="82"/>
      <c r="AL240" s="82"/>
      <c r="AM240" s="82"/>
      <c r="AN240" s="82"/>
      <c r="AO240" s="82"/>
      <c r="AP240" s="82"/>
      <c r="AQ240" s="82"/>
      <c r="AR240" s="82"/>
      <c r="AS240" s="82"/>
      <c r="AT240" s="82"/>
      <c r="AU240" s="82"/>
      <c r="AV240" s="82"/>
      <c r="AW240" s="82"/>
      <c r="AX240" s="82"/>
      <c r="AY240" s="82"/>
      <c r="AZ240" s="82"/>
      <c r="BA240" s="82"/>
      <c r="BB240" s="82"/>
      <c r="BC240" s="82"/>
      <c r="BD240" s="82"/>
      <c r="BE240" s="82"/>
      <c r="BF240" s="82"/>
      <c r="BG240" s="82"/>
      <c r="BH240" s="82"/>
      <c r="BI240" s="82"/>
      <c r="BJ240" s="82"/>
      <c r="BK240" s="82"/>
      <c r="BL240" s="82"/>
      <c r="BM240" s="82"/>
      <c r="BN240" s="82"/>
      <c r="BO240" s="82"/>
      <c r="BP240" s="82"/>
      <c r="BQ240" s="82"/>
      <c r="BR240" s="82"/>
      <c r="BS240" s="82"/>
      <c r="BT240" s="82"/>
      <c r="BU240" s="82"/>
      <c r="BV240" s="82"/>
      <c r="BW240" s="82"/>
      <c r="BX240" s="82"/>
    </row>
    <row r="241" spans="1:76">
      <c r="A241" s="82" t="s">
        <v>3803</v>
      </c>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c r="AH241" s="82"/>
      <c r="AI241" s="82"/>
      <c r="AJ241" s="82"/>
      <c r="AK241" s="82"/>
      <c r="AL241" s="82"/>
      <c r="AM241" s="82"/>
      <c r="AN241" s="82"/>
      <c r="AO241" s="82"/>
      <c r="AP241" s="82"/>
      <c r="AQ241" s="82"/>
      <c r="AR241" s="82"/>
      <c r="AS241" s="82"/>
      <c r="AT241" s="82"/>
      <c r="AU241" s="82"/>
      <c r="AV241" s="82"/>
      <c r="AW241" s="82"/>
      <c r="AX241" s="82"/>
      <c r="AY241" s="82"/>
      <c r="AZ241" s="82"/>
      <c r="BA241" s="82"/>
      <c r="BB241" s="82"/>
      <c r="BC241" s="82"/>
      <c r="BD241" s="82"/>
      <c r="BE241" s="82"/>
      <c r="BF241" s="82"/>
      <c r="BG241" s="82"/>
      <c r="BH241" s="82"/>
      <c r="BI241" s="82"/>
      <c r="BJ241" s="82"/>
      <c r="BK241" s="82"/>
      <c r="BL241" s="82"/>
      <c r="BM241" s="82"/>
      <c r="BN241" s="82"/>
      <c r="BO241" s="82"/>
      <c r="BP241" s="82"/>
      <c r="BQ241" s="82"/>
      <c r="BR241" s="82"/>
      <c r="BS241" s="82"/>
      <c r="BT241" s="82"/>
      <c r="BU241" s="82"/>
      <c r="BV241" s="82"/>
      <c r="BW241" s="82"/>
      <c r="BX241" s="82"/>
    </row>
    <row r="242" spans="1:76">
      <c r="A242" s="82" t="s">
        <v>3803</v>
      </c>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c r="AN242" s="82"/>
      <c r="AO242" s="82"/>
      <c r="AP242" s="82"/>
      <c r="AQ242" s="82"/>
      <c r="AR242" s="82"/>
      <c r="AS242" s="82"/>
      <c r="AT242" s="82"/>
      <c r="AU242" s="82"/>
      <c r="AV242" s="82"/>
      <c r="AW242" s="82"/>
      <c r="AX242" s="82"/>
      <c r="AY242" s="82"/>
      <c r="AZ242" s="82"/>
      <c r="BA242" s="82"/>
      <c r="BB242" s="82"/>
      <c r="BC242" s="82"/>
      <c r="BD242" s="82"/>
      <c r="BE242" s="82"/>
      <c r="BF242" s="82"/>
      <c r="BG242" s="82"/>
      <c r="BH242" s="82"/>
      <c r="BI242" s="82"/>
      <c r="BJ242" s="82"/>
      <c r="BK242" s="82"/>
      <c r="BL242" s="82"/>
      <c r="BM242" s="82"/>
      <c r="BN242" s="82"/>
      <c r="BO242" s="82"/>
      <c r="BP242" s="82"/>
      <c r="BQ242" s="82"/>
      <c r="BR242" s="82"/>
      <c r="BS242" s="82"/>
      <c r="BT242" s="82"/>
      <c r="BU242" s="82"/>
      <c r="BV242" s="82"/>
      <c r="BW242" s="82"/>
      <c r="BX242" s="82"/>
    </row>
    <row r="243" spans="1:76">
      <c r="A243" s="82" t="s">
        <v>3803</v>
      </c>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c r="AH243" s="82"/>
      <c r="AI243" s="82"/>
      <c r="AJ243" s="82"/>
      <c r="AK243" s="82"/>
      <c r="AL243" s="82"/>
      <c r="AM243" s="82"/>
      <c r="AN243" s="82"/>
      <c r="AO243" s="82"/>
      <c r="AP243" s="82"/>
      <c r="AQ243" s="82"/>
      <c r="AR243" s="82"/>
      <c r="AS243" s="82"/>
      <c r="AT243" s="82"/>
      <c r="AU243" s="82"/>
      <c r="AV243" s="82"/>
      <c r="AW243" s="82"/>
      <c r="AX243" s="82"/>
      <c r="AY243" s="82"/>
      <c r="AZ243" s="82"/>
      <c r="BA243" s="82"/>
      <c r="BB243" s="82"/>
      <c r="BC243" s="82"/>
      <c r="BD243" s="82"/>
      <c r="BE243" s="82"/>
      <c r="BF243" s="82"/>
      <c r="BG243" s="82"/>
      <c r="BH243" s="82"/>
      <c r="BI243" s="82"/>
      <c r="BJ243" s="82"/>
      <c r="BK243" s="82"/>
      <c r="BL243" s="82"/>
      <c r="BM243" s="82"/>
      <c r="BN243" s="82"/>
      <c r="BO243" s="82"/>
      <c r="BP243" s="82"/>
      <c r="BQ243" s="82"/>
      <c r="BR243" s="82"/>
      <c r="BS243" s="82"/>
      <c r="BT243" s="82"/>
      <c r="BU243" s="82"/>
      <c r="BV243" s="82"/>
      <c r="BW243" s="82"/>
      <c r="BX243" s="82"/>
    </row>
    <row r="244" spans="1:76">
      <c r="A244" s="82" t="s">
        <v>3803</v>
      </c>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c r="AH244" s="82"/>
      <c r="AI244" s="82"/>
      <c r="AJ244" s="82"/>
      <c r="AK244" s="82"/>
      <c r="AL244" s="82"/>
      <c r="AM244" s="82"/>
      <c r="AN244" s="82"/>
      <c r="AO244" s="82"/>
      <c r="AP244" s="82"/>
      <c r="AQ244" s="82"/>
      <c r="AR244" s="82"/>
      <c r="AS244" s="82"/>
      <c r="AT244" s="82"/>
      <c r="AU244" s="82"/>
      <c r="AV244" s="82"/>
      <c r="AW244" s="82"/>
      <c r="AX244" s="82"/>
      <c r="AY244" s="82"/>
      <c r="AZ244" s="82"/>
      <c r="BA244" s="82"/>
      <c r="BB244" s="82"/>
      <c r="BC244" s="82"/>
      <c r="BD244" s="82"/>
      <c r="BE244" s="82"/>
      <c r="BF244" s="82"/>
      <c r="BG244" s="82"/>
      <c r="BH244" s="82"/>
      <c r="BI244" s="82"/>
      <c r="BJ244" s="82"/>
      <c r="BK244" s="82"/>
      <c r="BL244" s="82"/>
      <c r="BM244" s="82"/>
      <c r="BN244" s="82"/>
      <c r="BO244" s="82"/>
      <c r="BP244" s="82"/>
      <c r="BQ244" s="82"/>
      <c r="BR244" s="82"/>
      <c r="BS244" s="82"/>
      <c r="BT244" s="82"/>
      <c r="BU244" s="82"/>
      <c r="BV244" s="82"/>
      <c r="BW244" s="82"/>
      <c r="BX244" s="82"/>
    </row>
    <row r="245" spans="1:76">
      <c r="A245" s="82" t="s">
        <v>3803</v>
      </c>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c r="AP245" s="82"/>
      <c r="AQ245" s="82"/>
      <c r="AR245" s="82"/>
      <c r="AS245" s="82"/>
      <c r="AT245" s="82"/>
      <c r="AU245" s="82"/>
      <c r="AV245" s="82"/>
      <c r="AW245" s="82"/>
      <c r="AX245" s="82"/>
      <c r="AY245" s="82"/>
      <c r="AZ245" s="82"/>
      <c r="BA245" s="82"/>
      <c r="BB245" s="82"/>
      <c r="BC245" s="82"/>
      <c r="BD245" s="82"/>
      <c r="BE245" s="82"/>
      <c r="BF245" s="82"/>
      <c r="BG245" s="82"/>
      <c r="BH245" s="82"/>
      <c r="BI245" s="82"/>
      <c r="BJ245" s="82"/>
      <c r="BK245" s="82"/>
      <c r="BL245" s="82"/>
      <c r="BM245" s="82"/>
      <c r="BN245" s="82"/>
      <c r="BO245" s="82"/>
      <c r="BP245" s="82"/>
      <c r="BQ245" s="82"/>
      <c r="BR245" s="82"/>
      <c r="BS245" s="82"/>
      <c r="BT245" s="82"/>
      <c r="BU245" s="82"/>
      <c r="BV245" s="82"/>
      <c r="BW245" s="82"/>
      <c r="BX245" s="82"/>
    </row>
    <row r="246" spans="1:76">
      <c r="A246" s="82" t="s">
        <v>3803</v>
      </c>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c r="AP246" s="82"/>
      <c r="AQ246" s="82"/>
      <c r="AR246" s="82"/>
      <c r="AS246" s="82"/>
      <c r="AT246" s="82"/>
      <c r="AU246" s="82"/>
      <c r="AV246" s="82"/>
      <c r="AW246" s="82"/>
      <c r="AX246" s="82"/>
      <c r="AY246" s="82"/>
      <c r="AZ246" s="82"/>
      <c r="BA246" s="82"/>
      <c r="BB246" s="82"/>
      <c r="BC246" s="82"/>
      <c r="BD246" s="82"/>
      <c r="BE246" s="82"/>
      <c r="BF246" s="82"/>
      <c r="BG246" s="82"/>
      <c r="BH246" s="82"/>
      <c r="BI246" s="82"/>
      <c r="BJ246" s="82"/>
      <c r="BK246" s="82"/>
      <c r="BL246" s="82"/>
      <c r="BM246" s="82"/>
      <c r="BN246" s="82"/>
      <c r="BO246" s="82"/>
      <c r="BP246" s="82"/>
      <c r="BQ246" s="82"/>
      <c r="BR246" s="82"/>
      <c r="BS246" s="82"/>
      <c r="BT246" s="82"/>
      <c r="BU246" s="82"/>
      <c r="BV246" s="82"/>
      <c r="BW246" s="82"/>
      <c r="BX246" s="82"/>
    </row>
    <row r="247" spans="1:76">
      <c r="A247" s="82" t="s">
        <v>3803</v>
      </c>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c r="AP247" s="82"/>
      <c r="AQ247" s="82"/>
      <c r="AR247" s="82"/>
      <c r="AS247" s="82"/>
      <c r="AT247" s="82"/>
      <c r="AU247" s="82"/>
      <c r="AV247" s="82"/>
      <c r="AW247" s="82"/>
      <c r="AX247" s="82"/>
      <c r="AY247" s="82"/>
      <c r="AZ247" s="82"/>
      <c r="BA247" s="82"/>
      <c r="BB247" s="82"/>
      <c r="BC247" s="82"/>
      <c r="BD247" s="82"/>
      <c r="BE247" s="82"/>
      <c r="BF247" s="82"/>
      <c r="BG247" s="82"/>
      <c r="BH247" s="82"/>
      <c r="BI247" s="82"/>
      <c r="BJ247" s="82"/>
      <c r="BK247" s="82"/>
      <c r="BL247" s="82"/>
      <c r="BM247" s="82"/>
      <c r="BN247" s="82"/>
      <c r="BO247" s="82"/>
      <c r="BP247" s="82"/>
      <c r="BQ247" s="82"/>
      <c r="BR247" s="82"/>
      <c r="BS247" s="82"/>
      <c r="BT247" s="82"/>
      <c r="BU247" s="82"/>
      <c r="BV247" s="82"/>
      <c r="BW247" s="82"/>
      <c r="BX247" s="82"/>
    </row>
    <row r="248" spans="1:76">
      <c r="A248" s="82" t="s">
        <v>3803</v>
      </c>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c r="AP248" s="82"/>
      <c r="AQ248" s="82"/>
      <c r="AR248" s="82"/>
      <c r="AS248" s="82"/>
      <c r="AT248" s="82"/>
      <c r="AU248" s="82"/>
      <c r="AV248" s="82"/>
      <c r="AW248" s="82"/>
      <c r="AX248" s="82"/>
      <c r="AY248" s="82"/>
      <c r="AZ248" s="82"/>
      <c r="BA248" s="82"/>
      <c r="BB248" s="82"/>
      <c r="BC248" s="82"/>
      <c r="BD248" s="82"/>
      <c r="BE248" s="82"/>
      <c r="BF248" s="82"/>
      <c r="BG248" s="82"/>
      <c r="BH248" s="82"/>
      <c r="BI248" s="82"/>
      <c r="BJ248" s="82"/>
      <c r="BK248" s="82"/>
      <c r="BL248" s="82"/>
      <c r="BM248" s="82"/>
      <c r="BN248" s="82"/>
      <c r="BO248" s="82"/>
      <c r="BP248" s="82"/>
      <c r="BQ248" s="82"/>
      <c r="BR248" s="82"/>
      <c r="BS248" s="82"/>
      <c r="BT248" s="82"/>
      <c r="BU248" s="82"/>
      <c r="BV248" s="82"/>
      <c r="BW248" s="82"/>
      <c r="BX248" s="82"/>
    </row>
    <row r="249" spans="1:76">
      <c r="A249" s="82" t="s">
        <v>3803</v>
      </c>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c r="AH249" s="82"/>
      <c r="AI249" s="82"/>
      <c r="AJ249" s="82"/>
      <c r="AK249" s="82"/>
      <c r="AL249" s="82"/>
      <c r="AM249" s="82"/>
      <c r="AN249" s="82"/>
      <c r="AO249" s="82"/>
      <c r="AP249" s="82"/>
      <c r="AQ249" s="82"/>
      <c r="AR249" s="82"/>
      <c r="AS249" s="82"/>
      <c r="AT249" s="82"/>
      <c r="AU249" s="82"/>
      <c r="AV249" s="82"/>
      <c r="AW249" s="82"/>
      <c r="AX249" s="82"/>
      <c r="AY249" s="82"/>
      <c r="AZ249" s="82"/>
      <c r="BA249" s="82"/>
      <c r="BB249" s="82"/>
      <c r="BC249" s="82"/>
      <c r="BD249" s="82"/>
      <c r="BE249" s="82"/>
      <c r="BF249" s="82"/>
      <c r="BG249" s="82"/>
      <c r="BH249" s="82"/>
      <c r="BI249" s="82"/>
      <c r="BJ249" s="82"/>
      <c r="BK249" s="82"/>
      <c r="BL249" s="82"/>
      <c r="BM249" s="82"/>
      <c r="BN249" s="82"/>
      <c r="BO249" s="82"/>
      <c r="BP249" s="82"/>
      <c r="BQ249" s="82"/>
      <c r="BR249" s="82"/>
      <c r="BS249" s="82"/>
      <c r="BT249" s="82"/>
      <c r="BU249" s="82"/>
      <c r="BV249" s="82"/>
      <c r="BW249" s="82"/>
      <c r="BX249" s="82"/>
    </row>
    <row r="250" spans="1:76">
      <c r="A250" s="82" t="s">
        <v>3803</v>
      </c>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c r="AH250" s="82"/>
      <c r="AI250" s="82"/>
      <c r="AJ250" s="82"/>
      <c r="AK250" s="82"/>
      <c r="AL250" s="82"/>
      <c r="AM250" s="82"/>
      <c r="AN250" s="82"/>
      <c r="AO250" s="82"/>
      <c r="AP250" s="82"/>
      <c r="AQ250" s="82"/>
      <c r="AR250" s="82"/>
      <c r="AS250" s="82"/>
      <c r="AT250" s="82"/>
      <c r="AU250" s="82"/>
      <c r="AV250" s="82"/>
      <c r="AW250" s="82"/>
      <c r="AX250" s="82"/>
      <c r="AY250" s="82"/>
      <c r="AZ250" s="82"/>
      <c r="BA250" s="82"/>
      <c r="BB250" s="82"/>
      <c r="BC250" s="82"/>
      <c r="BD250" s="82"/>
      <c r="BE250" s="82"/>
      <c r="BF250" s="82"/>
      <c r="BG250" s="82"/>
      <c r="BH250" s="82"/>
      <c r="BI250" s="82"/>
      <c r="BJ250" s="82"/>
      <c r="BK250" s="82"/>
      <c r="BL250" s="82"/>
      <c r="BM250" s="82"/>
      <c r="BN250" s="82"/>
      <c r="BO250" s="82"/>
      <c r="BP250" s="82"/>
      <c r="BQ250" s="82"/>
      <c r="BR250" s="82"/>
      <c r="BS250" s="82"/>
      <c r="BT250" s="82"/>
      <c r="BU250" s="82"/>
      <c r="BV250" s="82"/>
      <c r="BW250" s="82"/>
      <c r="BX250" s="82"/>
    </row>
    <row r="251" spans="1:76">
      <c r="A251" s="82" t="s">
        <v>3803</v>
      </c>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c r="AH251" s="82"/>
      <c r="AI251" s="82"/>
      <c r="AJ251" s="82"/>
      <c r="AK251" s="82"/>
      <c r="AL251" s="82"/>
      <c r="AM251" s="82"/>
      <c r="AN251" s="82"/>
      <c r="AO251" s="82"/>
      <c r="AP251" s="82"/>
      <c r="AQ251" s="82"/>
      <c r="AR251" s="82"/>
      <c r="AS251" s="82"/>
      <c r="AT251" s="82"/>
      <c r="AU251" s="82"/>
      <c r="AV251" s="82"/>
      <c r="AW251" s="82"/>
      <c r="AX251" s="82"/>
      <c r="AY251" s="82"/>
      <c r="AZ251" s="82"/>
      <c r="BA251" s="82"/>
      <c r="BB251" s="82"/>
      <c r="BC251" s="82"/>
      <c r="BD251" s="82"/>
      <c r="BE251" s="82"/>
      <c r="BF251" s="82"/>
      <c r="BG251" s="82"/>
      <c r="BH251" s="82"/>
      <c r="BI251" s="82"/>
      <c r="BJ251" s="82"/>
      <c r="BK251" s="82"/>
      <c r="BL251" s="82"/>
      <c r="BM251" s="82"/>
      <c r="BN251" s="82"/>
      <c r="BO251" s="82"/>
      <c r="BP251" s="82"/>
      <c r="BQ251" s="82"/>
      <c r="BR251" s="82"/>
      <c r="BS251" s="82"/>
      <c r="BT251" s="82"/>
      <c r="BU251" s="82"/>
      <c r="BV251" s="82"/>
      <c r="BW251" s="82"/>
      <c r="BX251" s="82"/>
    </row>
    <row r="252" spans="1:76">
      <c r="A252" s="82" t="s">
        <v>3803</v>
      </c>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c r="AH252" s="82"/>
      <c r="AI252" s="82"/>
      <c r="AJ252" s="82"/>
      <c r="AK252" s="82"/>
      <c r="AL252" s="82"/>
      <c r="AM252" s="82"/>
      <c r="AN252" s="82"/>
      <c r="AO252" s="82"/>
      <c r="AP252" s="82"/>
      <c r="AQ252" s="82"/>
      <c r="AR252" s="82"/>
      <c r="AS252" s="82"/>
      <c r="AT252" s="82"/>
      <c r="AU252" s="82"/>
      <c r="AV252" s="82"/>
      <c r="AW252" s="82"/>
      <c r="AX252" s="82"/>
      <c r="AY252" s="82"/>
      <c r="AZ252" s="82"/>
      <c r="BA252" s="82"/>
      <c r="BB252" s="82"/>
      <c r="BC252" s="82"/>
      <c r="BD252" s="82"/>
      <c r="BE252" s="82"/>
      <c r="BF252" s="82"/>
      <c r="BG252" s="82"/>
      <c r="BH252" s="82"/>
      <c r="BI252" s="82"/>
      <c r="BJ252" s="82"/>
      <c r="BK252" s="82"/>
      <c r="BL252" s="82"/>
      <c r="BM252" s="82"/>
      <c r="BN252" s="82"/>
      <c r="BO252" s="82"/>
      <c r="BP252" s="82"/>
      <c r="BQ252" s="82"/>
      <c r="BR252" s="82"/>
      <c r="BS252" s="82"/>
      <c r="BT252" s="82"/>
      <c r="BU252" s="82"/>
      <c r="BV252" s="82"/>
      <c r="BW252" s="82"/>
      <c r="BX252" s="82"/>
    </row>
    <row r="253" spans="1:76">
      <c r="A253" s="82" t="s">
        <v>3803</v>
      </c>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c r="AH253" s="82"/>
      <c r="AI253" s="82"/>
      <c r="AJ253" s="82"/>
      <c r="AK253" s="82"/>
      <c r="AL253" s="82"/>
      <c r="AM253" s="82"/>
      <c r="AN253" s="82"/>
      <c r="AO253" s="82"/>
      <c r="AP253" s="82"/>
      <c r="AQ253" s="82"/>
      <c r="AR253" s="82"/>
      <c r="AS253" s="82"/>
      <c r="AT253" s="82"/>
      <c r="AU253" s="82"/>
      <c r="AV253" s="82"/>
      <c r="AW253" s="82"/>
      <c r="AX253" s="82"/>
      <c r="AY253" s="82"/>
      <c r="AZ253" s="82"/>
      <c r="BA253" s="82"/>
      <c r="BB253" s="82"/>
      <c r="BC253" s="82"/>
      <c r="BD253" s="82"/>
      <c r="BE253" s="82"/>
      <c r="BF253" s="82"/>
      <c r="BG253" s="82"/>
      <c r="BH253" s="82"/>
      <c r="BI253" s="82"/>
      <c r="BJ253" s="82"/>
      <c r="BK253" s="82"/>
      <c r="BL253" s="82"/>
      <c r="BM253" s="82"/>
      <c r="BN253" s="82"/>
      <c r="BO253" s="82"/>
      <c r="BP253" s="82"/>
      <c r="BQ253" s="82"/>
      <c r="BR253" s="82"/>
      <c r="BS253" s="82"/>
      <c r="BT253" s="82"/>
      <c r="BU253" s="82"/>
      <c r="BV253" s="82"/>
      <c r="BW253" s="82"/>
      <c r="BX253" s="82"/>
    </row>
    <row r="254" spans="1:76">
      <c r="A254" s="82" t="s">
        <v>3803</v>
      </c>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c r="AH254" s="82"/>
      <c r="AI254" s="82"/>
      <c r="AJ254" s="82"/>
      <c r="AK254" s="82"/>
      <c r="AL254" s="82"/>
      <c r="AM254" s="82"/>
      <c r="AN254" s="82"/>
      <c r="AO254" s="82"/>
      <c r="AP254" s="82"/>
      <c r="AQ254" s="82"/>
      <c r="AR254" s="82"/>
      <c r="AS254" s="82"/>
      <c r="AT254" s="82"/>
      <c r="AU254" s="82"/>
      <c r="AV254" s="82"/>
      <c r="AW254" s="82"/>
      <c r="AX254" s="82"/>
      <c r="AY254" s="82"/>
      <c r="AZ254" s="82"/>
      <c r="BA254" s="82"/>
      <c r="BB254" s="82"/>
      <c r="BC254" s="82"/>
      <c r="BD254" s="82"/>
      <c r="BE254" s="82"/>
      <c r="BF254" s="82"/>
      <c r="BG254" s="82"/>
      <c r="BH254" s="82"/>
      <c r="BI254" s="82"/>
      <c r="BJ254" s="82"/>
      <c r="BK254" s="82"/>
      <c r="BL254" s="82"/>
      <c r="BM254" s="82"/>
      <c r="BN254" s="82"/>
      <c r="BO254" s="82"/>
      <c r="BP254" s="82"/>
      <c r="BQ254" s="82"/>
      <c r="BR254" s="82"/>
      <c r="BS254" s="82"/>
      <c r="BT254" s="82"/>
      <c r="BU254" s="82"/>
      <c r="BV254" s="82"/>
      <c r="BW254" s="82"/>
      <c r="BX254" s="82"/>
    </row>
    <row r="255" spans="1:76">
      <c r="A255" s="82" t="s">
        <v>3803</v>
      </c>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c r="AH255" s="82"/>
      <c r="AI255" s="82"/>
      <c r="AJ255" s="82"/>
      <c r="AK255" s="82"/>
      <c r="AL255" s="82"/>
      <c r="AM255" s="82"/>
      <c r="AN255" s="82"/>
      <c r="AO255" s="82"/>
      <c r="AP255" s="82"/>
      <c r="AQ255" s="82"/>
      <c r="AR255" s="82"/>
      <c r="AS255" s="82"/>
      <c r="AT255" s="82"/>
      <c r="AU255" s="82"/>
      <c r="AV255" s="82"/>
      <c r="AW255" s="82"/>
      <c r="AX255" s="82"/>
      <c r="AY255" s="82"/>
      <c r="AZ255" s="82"/>
      <c r="BA255" s="82"/>
      <c r="BB255" s="82"/>
      <c r="BC255" s="82"/>
      <c r="BD255" s="82"/>
      <c r="BE255" s="82"/>
      <c r="BF255" s="82"/>
      <c r="BG255" s="82"/>
      <c r="BH255" s="82"/>
      <c r="BI255" s="82"/>
      <c r="BJ255" s="82"/>
      <c r="BK255" s="82"/>
      <c r="BL255" s="82"/>
      <c r="BM255" s="82"/>
      <c r="BN255" s="82"/>
      <c r="BO255" s="82"/>
      <c r="BP255" s="82"/>
      <c r="BQ255" s="82"/>
      <c r="BR255" s="82"/>
      <c r="BS255" s="82"/>
      <c r="BT255" s="82"/>
      <c r="BU255" s="82"/>
      <c r="BV255" s="82"/>
      <c r="BW255" s="82"/>
      <c r="BX255" s="82"/>
    </row>
    <row r="256" spans="1:76">
      <c r="A256" s="82" t="s">
        <v>3803</v>
      </c>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c r="AH256" s="82"/>
      <c r="AI256" s="82"/>
      <c r="AJ256" s="82"/>
      <c r="AK256" s="82"/>
      <c r="AL256" s="82"/>
      <c r="AM256" s="82"/>
      <c r="AN256" s="82"/>
      <c r="AO256" s="82"/>
      <c r="AP256" s="82"/>
      <c r="AQ256" s="82"/>
      <c r="AR256" s="82"/>
      <c r="AS256" s="82"/>
      <c r="AT256" s="82"/>
      <c r="AU256" s="82"/>
      <c r="AV256" s="82"/>
      <c r="AW256" s="82"/>
      <c r="AX256" s="82"/>
      <c r="AY256" s="82"/>
      <c r="AZ256" s="82"/>
      <c r="BA256" s="82"/>
      <c r="BB256" s="82"/>
      <c r="BC256" s="82"/>
      <c r="BD256" s="82"/>
      <c r="BE256" s="82"/>
      <c r="BF256" s="82"/>
      <c r="BG256" s="82"/>
      <c r="BH256" s="82"/>
      <c r="BI256" s="82"/>
      <c r="BJ256" s="82"/>
      <c r="BK256" s="82"/>
      <c r="BL256" s="82"/>
      <c r="BM256" s="82"/>
      <c r="BN256" s="82"/>
      <c r="BO256" s="82"/>
      <c r="BP256" s="82"/>
      <c r="BQ256" s="82"/>
      <c r="BR256" s="82"/>
      <c r="BS256" s="82"/>
      <c r="BT256" s="82"/>
      <c r="BU256" s="82"/>
      <c r="BV256" s="82"/>
      <c r="BW256" s="82"/>
      <c r="BX256" s="82"/>
    </row>
    <row r="257" spans="1:76">
      <c r="A257" s="82" t="s">
        <v>3803</v>
      </c>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c r="AH257" s="82"/>
      <c r="AI257" s="82"/>
      <c r="AJ257" s="82"/>
      <c r="AK257" s="82"/>
      <c r="AL257" s="82"/>
      <c r="AM257" s="82"/>
      <c r="AN257" s="82"/>
      <c r="AO257" s="82"/>
      <c r="AP257" s="82"/>
      <c r="AQ257" s="82"/>
      <c r="AR257" s="82"/>
      <c r="AS257" s="82"/>
      <c r="AT257" s="82"/>
      <c r="AU257" s="82"/>
      <c r="AV257" s="82"/>
      <c r="AW257" s="82"/>
      <c r="AX257" s="82"/>
      <c r="AY257" s="82"/>
      <c r="AZ257" s="82"/>
      <c r="BA257" s="82"/>
      <c r="BB257" s="82"/>
      <c r="BC257" s="82"/>
      <c r="BD257" s="82"/>
      <c r="BE257" s="82"/>
      <c r="BF257" s="82"/>
      <c r="BG257" s="82"/>
      <c r="BH257" s="82"/>
      <c r="BI257" s="82"/>
      <c r="BJ257" s="82"/>
      <c r="BK257" s="82"/>
      <c r="BL257" s="82"/>
      <c r="BM257" s="82"/>
      <c r="BN257" s="82"/>
      <c r="BO257" s="82"/>
      <c r="BP257" s="82"/>
      <c r="BQ257" s="82"/>
      <c r="BR257" s="82"/>
      <c r="BS257" s="82"/>
      <c r="BT257" s="82"/>
      <c r="BU257" s="82"/>
      <c r="BV257" s="82"/>
      <c r="BW257" s="82"/>
      <c r="BX257" s="82"/>
    </row>
    <row r="258" spans="1:76">
      <c r="A258" s="82" t="s">
        <v>3803</v>
      </c>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c r="AH258" s="82"/>
      <c r="AI258" s="82"/>
      <c r="AJ258" s="82"/>
      <c r="AK258" s="82"/>
      <c r="AL258" s="82"/>
      <c r="AM258" s="82"/>
      <c r="AN258" s="82"/>
      <c r="AO258" s="82"/>
      <c r="AP258" s="82"/>
      <c r="AQ258" s="82"/>
      <c r="AR258" s="82"/>
      <c r="AS258" s="82"/>
      <c r="AT258" s="82"/>
      <c r="AU258" s="82"/>
      <c r="AV258" s="82"/>
      <c r="AW258" s="82"/>
      <c r="AX258" s="82"/>
      <c r="AY258" s="82"/>
      <c r="AZ258" s="82"/>
      <c r="BA258" s="82"/>
      <c r="BB258" s="82"/>
      <c r="BC258" s="82"/>
      <c r="BD258" s="82"/>
      <c r="BE258" s="82"/>
      <c r="BF258" s="82"/>
      <c r="BG258" s="82"/>
      <c r="BH258" s="82"/>
      <c r="BI258" s="82"/>
      <c r="BJ258" s="82"/>
      <c r="BK258" s="82"/>
      <c r="BL258" s="82"/>
      <c r="BM258" s="82"/>
      <c r="BN258" s="82"/>
      <c r="BO258" s="82"/>
      <c r="BP258" s="82"/>
      <c r="BQ258" s="82"/>
      <c r="BR258" s="82"/>
      <c r="BS258" s="82"/>
      <c r="BT258" s="82"/>
      <c r="BU258" s="82"/>
      <c r="BV258" s="82"/>
      <c r="BW258" s="82"/>
      <c r="BX258" s="82"/>
    </row>
    <row r="259" spans="1:76">
      <c r="A259" s="82" t="s">
        <v>3803</v>
      </c>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c r="AH259" s="82"/>
      <c r="AI259" s="82"/>
      <c r="AJ259" s="82"/>
      <c r="AK259" s="82"/>
      <c r="AL259" s="82"/>
      <c r="AM259" s="82"/>
      <c r="AN259" s="82"/>
      <c r="AO259" s="82"/>
      <c r="AP259" s="82"/>
      <c r="AQ259" s="82"/>
      <c r="AR259" s="82"/>
      <c r="AS259" s="82"/>
      <c r="AT259" s="82"/>
      <c r="AU259" s="82"/>
      <c r="AV259" s="82"/>
      <c r="AW259" s="82"/>
      <c r="AX259" s="82"/>
      <c r="AY259" s="82"/>
      <c r="AZ259" s="82"/>
      <c r="BA259" s="82"/>
      <c r="BB259" s="82"/>
      <c r="BC259" s="82"/>
      <c r="BD259" s="82"/>
      <c r="BE259" s="82"/>
      <c r="BF259" s="82"/>
      <c r="BG259" s="82"/>
      <c r="BH259" s="82"/>
      <c r="BI259" s="82"/>
      <c r="BJ259" s="82"/>
      <c r="BK259" s="82"/>
      <c r="BL259" s="82"/>
      <c r="BM259" s="82"/>
      <c r="BN259" s="82"/>
      <c r="BO259" s="82"/>
      <c r="BP259" s="82"/>
      <c r="BQ259" s="82"/>
      <c r="BR259" s="82"/>
      <c r="BS259" s="82"/>
      <c r="BT259" s="82"/>
      <c r="BU259" s="82"/>
      <c r="BV259" s="82"/>
      <c r="BW259" s="82"/>
      <c r="BX259" s="82"/>
    </row>
    <row r="260" spans="1:76">
      <c r="A260" s="82" t="s">
        <v>3803</v>
      </c>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c r="AH260" s="82"/>
      <c r="AI260" s="82"/>
      <c r="AJ260" s="82"/>
      <c r="AK260" s="82"/>
      <c r="AL260" s="82"/>
      <c r="AM260" s="82"/>
      <c r="AN260" s="82"/>
      <c r="AO260" s="82"/>
      <c r="AP260" s="82"/>
      <c r="AQ260" s="82"/>
      <c r="AR260" s="82"/>
      <c r="AS260" s="82"/>
      <c r="AT260" s="82"/>
      <c r="AU260" s="82"/>
      <c r="AV260" s="82"/>
      <c r="AW260" s="82"/>
      <c r="AX260" s="82"/>
      <c r="AY260" s="82"/>
      <c r="AZ260" s="82"/>
      <c r="BA260" s="82"/>
      <c r="BB260" s="82"/>
      <c r="BC260" s="82"/>
      <c r="BD260" s="82"/>
      <c r="BE260" s="82"/>
      <c r="BF260" s="82"/>
      <c r="BG260" s="82"/>
      <c r="BH260" s="82"/>
      <c r="BI260" s="82"/>
      <c r="BJ260" s="82"/>
      <c r="BK260" s="82"/>
      <c r="BL260" s="82"/>
      <c r="BM260" s="82"/>
      <c r="BN260" s="82"/>
      <c r="BO260" s="82"/>
      <c r="BP260" s="82"/>
      <c r="BQ260" s="82"/>
      <c r="BR260" s="82"/>
      <c r="BS260" s="82"/>
      <c r="BT260" s="82"/>
      <c r="BU260" s="82"/>
      <c r="BV260" s="82"/>
      <c r="BW260" s="82"/>
      <c r="BX260" s="82"/>
    </row>
    <row r="261" spans="1:76">
      <c r="A261" s="82" t="s">
        <v>3803</v>
      </c>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c r="AV261" s="82"/>
      <c r="AW261" s="82"/>
      <c r="AX261" s="82"/>
      <c r="AY261" s="82"/>
      <c r="AZ261" s="82"/>
      <c r="BA261" s="82"/>
      <c r="BB261" s="82"/>
      <c r="BC261" s="82"/>
      <c r="BD261" s="82"/>
      <c r="BE261" s="82"/>
      <c r="BF261" s="82"/>
      <c r="BG261" s="82"/>
      <c r="BH261" s="82"/>
      <c r="BI261" s="82"/>
      <c r="BJ261" s="82"/>
      <c r="BK261" s="82"/>
      <c r="BL261" s="82"/>
      <c r="BM261" s="82"/>
      <c r="BN261" s="82"/>
      <c r="BO261" s="82"/>
      <c r="BP261" s="82"/>
      <c r="BQ261" s="82"/>
      <c r="BR261" s="82"/>
      <c r="BS261" s="82"/>
      <c r="BT261" s="82"/>
      <c r="BU261" s="82"/>
      <c r="BV261" s="82"/>
      <c r="BW261" s="82"/>
      <c r="BX261" s="82"/>
    </row>
    <row r="262" spans="1:76">
      <c r="A262" s="82" t="s">
        <v>3803</v>
      </c>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c r="AH262" s="82"/>
      <c r="AI262" s="82"/>
      <c r="AJ262" s="82"/>
      <c r="AK262" s="82"/>
      <c r="AL262" s="82"/>
      <c r="AM262" s="82"/>
      <c r="AN262" s="82"/>
      <c r="AO262" s="82"/>
      <c r="AP262" s="82"/>
      <c r="AQ262" s="82"/>
      <c r="AR262" s="82"/>
      <c r="AS262" s="82"/>
      <c r="AT262" s="82"/>
      <c r="AU262" s="82"/>
      <c r="AV262" s="82"/>
      <c r="AW262" s="82"/>
      <c r="AX262" s="82"/>
      <c r="AY262" s="82"/>
      <c r="AZ262" s="82"/>
      <c r="BA262" s="82"/>
      <c r="BB262" s="82"/>
      <c r="BC262" s="82"/>
      <c r="BD262" s="82"/>
      <c r="BE262" s="82"/>
      <c r="BF262" s="82"/>
      <c r="BG262" s="82"/>
      <c r="BH262" s="82"/>
      <c r="BI262" s="82"/>
      <c r="BJ262" s="82"/>
      <c r="BK262" s="82"/>
      <c r="BL262" s="82"/>
      <c r="BM262" s="82"/>
      <c r="BN262" s="82"/>
      <c r="BO262" s="82"/>
      <c r="BP262" s="82"/>
      <c r="BQ262" s="82"/>
      <c r="BR262" s="82"/>
      <c r="BS262" s="82"/>
      <c r="BT262" s="82"/>
      <c r="BU262" s="82"/>
      <c r="BV262" s="82"/>
      <c r="BW262" s="82"/>
      <c r="BX262" s="82"/>
    </row>
    <row r="263" spans="1:76">
      <c r="A263" s="82" t="s">
        <v>3803</v>
      </c>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c r="BM263" s="82"/>
      <c r="BN263" s="82"/>
      <c r="BO263" s="82"/>
      <c r="BP263" s="82"/>
      <c r="BQ263" s="82"/>
      <c r="BR263" s="82"/>
      <c r="BS263" s="82"/>
      <c r="BT263" s="82"/>
      <c r="BU263" s="82"/>
      <c r="BV263" s="82"/>
      <c r="BW263" s="82"/>
      <c r="BX263" s="82"/>
    </row>
    <row r="264" spans="1:76">
      <c r="A264" s="82" t="s">
        <v>3803</v>
      </c>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c r="AV264" s="82"/>
      <c r="AW264" s="82"/>
      <c r="AX264" s="82"/>
      <c r="AY264" s="82"/>
      <c r="AZ264" s="82"/>
      <c r="BA264" s="82"/>
      <c r="BB264" s="82"/>
      <c r="BC264" s="82"/>
      <c r="BD264" s="82"/>
      <c r="BE264" s="82"/>
      <c r="BF264" s="82"/>
      <c r="BG264" s="82"/>
      <c r="BH264" s="82"/>
      <c r="BI264" s="82"/>
      <c r="BJ264" s="82"/>
      <c r="BK264" s="82"/>
      <c r="BL264" s="82"/>
      <c r="BM264" s="82"/>
      <c r="BN264" s="82"/>
      <c r="BO264" s="82"/>
      <c r="BP264" s="82"/>
      <c r="BQ264" s="82"/>
      <c r="BR264" s="82"/>
      <c r="BS264" s="82"/>
      <c r="BT264" s="82"/>
      <c r="BU264" s="82"/>
      <c r="BV264" s="82"/>
      <c r="BW264" s="82"/>
      <c r="BX264" s="82"/>
    </row>
    <row r="265" spans="1:76">
      <c r="A265" s="82" t="s">
        <v>3803</v>
      </c>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c r="AH265" s="82"/>
      <c r="AI265" s="82"/>
      <c r="AJ265" s="82"/>
      <c r="AK265" s="82"/>
      <c r="AL265" s="82"/>
      <c r="AM265" s="82"/>
      <c r="AN265" s="82"/>
      <c r="AO265" s="82"/>
      <c r="AP265" s="82"/>
      <c r="AQ265" s="82"/>
      <c r="AR265" s="82"/>
      <c r="AS265" s="82"/>
      <c r="AT265" s="82"/>
      <c r="AU265" s="82"/>
      <c r="AV265" s="82"/>
      <c r="AW265" s="82"/>
      <c r="AX265" s="82"/>
      <c r="AY265" s="82"/>
      <c r="AZ265" s="82"/>
      <c r="BA265" s="82"/>
      <c r="BB265" s="82"/>
      <c r="BC265" s="82"/>
      <c r="BD265" s="82"/>
      <c r="BE265" s="82"/>
      <c r="BF265" s="82"/>
      <c r="BG265" s="82"/>
      <c r="BH265" s="82"/>
      <c r="BI265" s="82"/>
      <c r="BJ265" s="82"/>
      <c r="BK265" s="82"/>
      <c r="BL265" s="82"/>
      <c r="BM265" s="82"/>
      <c r="BN265" s="82"/>
      <c r="BO265" s="82"/>
      <c r="BP265" s="82"/>
      <c r="BQ265" s="82"/>
      <c r="BR265" s="82"/>
      <c r="BS265" s="82"/>
      <c r="BT265" s="82"/>
      <c r="BU265" s="82"/>
      <c r="BV265" s="82"/>
      <c r="BW265" s="82"/>
      <c r="BX265" s="82"/>
    </row>
    <row r="266" spans="1:76">
      <c r="A266" s="82" t="s">
        <v>3803</v>
      </c>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c r="AH266" s="82"/>
      <c r="AI266" s="82"/>
      <c r="AJ266" s="82"/>
      <c r="AK266" s="82"/>
      <c r="AL266" s="82"/>
      <c r="AM266" s="82"/>
      <c r="AN266" s="82"/>
      <c r="AO266" s="82"/>
      <c r="AP266" s="82"/>
      <c r="AQ266" s="82"/>
      <c r="AR266" s="82"/>
      <c r="AS266" s="82"/>
      <c r="AT266" s="82"/>
      <c r="AU266" s="82"/>
      <c r="AV266" s="82"/>
      <c r="AW266" s="82"/>
      <c r="AX266" s="82"/>
      <c r="AY266" s="82"/>
      <c r="AZ266" s="82"/>
      <c r="BA266" s="82"/>
      <c r="BB266" s="82"/>
      <c r="BC266" s="82"/>
      <c r="BD266" s="82"/>
      <c r="BE266" s="82"/>
      <c r="BF266" s="82"/>
      <c r="BG266" s="82"/>
      <c r="BH266" s="82"/>
      <c r="BI266" s="82"/>
      <c r="BJ266" s="82"/>
      <c r="BK266" s="82"/>
      <c r="BL266" s="82"/>
      <c r="BM266" s="82"/>
      <c r="BN266" s="82"/>
      <c r="BO266" s="82"/>
      <c r="BP266" s="82"/>
      <c r="BQ266" s="82"/>
      <c r="BR266" s="82"/>
      <c r="BS266" s="82"/>
      <c r="BT266" s="82"/>
      <c r="BU266" s="82"/>
      <c r="BV266" s="82"/>
      <c r="BW266" s="82"/>
      <c r="BX266" s="82"/>
    </row>
    <row r="267" spans="1:76">
      <c r="A267" s="82" t="s">
        <v>3803</v>
      </c>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c r="AH267" s="82"/>
      <c r="AI267" s="82"/>
      <c r="AJ267" s="82"/>
      <c r="AK267" s="82"/>
      <c r="AL267" s="82"/>
      <c r="AM267" s="82"/>
      <c r="AN267" s="82"/>
      <c r="AO267" s="82"/>
      <c r="AP267" s="82"/>
      <c r="AQ267" s="82"/>
      <c r="AR267" s="82"/>
      <c r="AS267" s="82"/>
      <c r="AT267" s="82"/>
      <c r="AU267" s="82"/>
      <c r="AV267" s="82"/>
      <c r="AW267" s="82"/>
      <c r="AX267" s="82"/>
      <c r="AY267" s="82"/>
      <c r="AZ267" s="82"/>
      <c r="BA267" s="82"/>
      <c r="BB267" s="82"/>
      <c r="BC267" s="82"/>
      <c r="BD267" s="82"/>
      <c r="BE267" s="82"/>
      <c r="BF267" s="82"/>
      <c r="BG267" s="82"/>
      <c r="BH267" s="82"/>
      <c r="BI267" s="82"/>
      <c r="BJ267" s="82"/>
      <c r="BK267" s="82"/>
      <c r="BL267" s="82"/>
      <c r="BM267" s="82"/>
      <c r="BN267" s="82"/>
      <c r="BO267" s="82"/>
      <c r="BP267" s="82"/>
      <c r="BQ267" s="82"/>
      <c r="BR267" s="82"/>
      <c r="BS267" s="82"/>
      <c r="BT267" s="82"/>
      <c r="BU267" s="82"/>
      <c r="BV267" s="82"/>
      <c r="BW267" s="82"/>
      <c r="BX267" s="82"/>
    </row>
    <row r="268" spans="1:76">
      <c r="A268" s="82" t="s">
        <v>3803</v>
      </c>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c r="AH268" s="82"/>
      <c r="AI268" s="82"/>
      <c r="AJ268" s="82"/>
      <c r="AK268" s="82"/>
      <c r="AL268" s="82"/>
      <c r="AM268" s="82"/>
      <c r="AN268" s="82"/>
      <c r="AO268" s="82"/>
      <c r="AP268" s="82"/>
      <c r="AQ268" s="82"/>
      <c r="AR268" s="82"/>
      <c r="AS268" s="82"/>
      <c r="AT268" s="82"/>
      <c r="AU268" s="82"/>
      <c r="AV268" s="82"/>
      <c r="AW268" s="82"/>
      <c r="AX268" s="82"/>
      <c r="AY268" s="82"/>
      <c r="AZ268" s="82"/>
      <c r="BA268" s="82"/>
      <c r="BB268" s="82"/>
      <c r="BC268" s="82"/>
      <c r="BD268" s="82"/>
      <c r="BE268" s="82"/>
      <c r="BF268" s="82"/>
      <c r="BG268" s="82"/>
      <c r="BH268" s="82"/>
      <c r="BI268" s="82"/>
      <c r="BJ268" s="82"/>
      <c r="BK268" s="82"/>
      <c r="BL268" s="82"/>
      <c r="BM268" s="82"/>
      <c r="BN268" s="82"/>
      <c r="BO268" s="82"/>
      <c r="BP268" s="82"/>
      <c r="BQ268" s="82"/>
      <c r="BR268" s="82"/>
      <c r="BS268" s="82"/>
      <c r="BT268" s="82"/>
      <c r="BU268" s="82"/>
      <c r="BV268" s="82"/>
      <c r="BW268" s="82"/>
      <c r="BX268" s="82"/>
    </row>
    <row r="269" spans="1:76">
      <c r="A269" s="82" t="s">
        <v>3803</v>
      </c>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c r="AH269" s="82"/>
      <c r="AI269" s="82"/>
      <c r="AJ269" s="82"/>
      <c r="AK269" s="82"/>
      <c r="AL269" s="82"/>
      <c r="AM269" s="82"/>
      <c r="AN269" s="82"/>
      <c r="AO269" s="82"/>
      <c r="AP269" s="82"/>
      <c r="AQ269" s="82"/>
      <c r="AR269" s="82"/>
      <c r="AS269" s="82"/>
      <c r="AT269" s="82"/>
      <c r="AU269" s="82"/>
      <c r="AV269" s="82"/>
      <c r="AW269" s="82"/>
      <c r="AX269" s="82"/>
      <c r="AY269" s="82"/>
      <c r="AZ269" s="82"/>
      <c r="BA269" s="82"/>
      <c r="BB269" s="82"/>
      <c r="BC269" s="82"/>
      <c r="BD269" s="82"/>
      <c r="BE269" s="82"/>
      <c r="BF269" s="82"/>
      <c r="BG269" s="82"/>
      <c r="BH269" s="82"/>
      <c r="BI269" s="82"/>
      <c r="BJ269" s="82"/>
      <c r="BK269" s="82"/>
      <c r="BL269" s="82"/>
      <c r="BM269" s="82"/>
      <c r="BN269" s="82"/>
      <c r="BO269" s="82"/>
      <c r="BP269" s="82"/>
      <c r="BQ269" s="82"/>
      <c r="BR269" s="82"/>
      <c r="BS269" s="82"/>
      <c r="BT269" s="82"/>
      <c r="BU269" s="82"/>
      <c r="BV269" s="82"/>
      <c r="BW269" s="82"/>
      <c r="BX269" s="82"/>
    </row>
    <row r="270" spans="1:76">
      <c r="A270" s="82" t="s">
        <v>3803</v>
      </c>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c r="AH270" s="82"/>
      <c r="AI270" s="82"/>
      <c r="AJ270" s="82"/>
      <c r="AK270" s="82"/>
      <c r="AL270" s="82"/>
      <c r="AM270" s="82"/>
      <c r="AN270" s="82"/>
      <c r="AO270" s="82"/>
      <c r="AP270" s="82"/>
      <c r="AQ270" s="82"/>
      <c r="AR270" s="82"/>
      <c r="AS270" s="82"/>
      <c r="AT270" s="82"/>
      <c r="AU270" s="82"/>
      <c r="AV270" s="82"/>
      <c r="AW270" s="82"/>
      <c r="AX270" s="82"/>
      <c r="AY270" s="82"/>
      <c r="AZ270" s="82"/>
      <c r="BA270" s="82"/>
      <c r="BB270" s="82"/>
      <c r="BC270" s="82"/>
      <c r="BD270" s="82"/>
      <c r="BE270" s="82"/>
      <c r="BF270" s="82"/>
      <c r="BG270" s="82"/>
      <c r="BH270" s="82"/>
      <c r="BI270" s="82"/>
      <c r="BJ270" s="82"/>
      <c r="BK270" s="82"/>
      <c r="BL270" s="82"/>
      <c r="BM270" s="82"/>
      <c r="BN270" s="82"/>
      <c r="BO270" s="82"/>
      <c r="BP270" s="82"/>
      <c r="BQ270" s="82"/>
      <c r="BR270" s="82"/>
      <c r="BS270" s="82"/>
      <c r="BT270" s="82"/>
      <c r="BU270" s="82"/>
      <c r="BV270" s="82"/>
      <c r="BW270" s="82"/>
      <c r="BX270" s="82"/>
    </row>
    <row r="271" spans="1:76">
      <c r="A271" s="82" t="s">
        <v>3803</v>
      </c>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c r="AH271" s="82"/>
      <c r="AI271" s="82"/>
      <c r="AJ271" s="82"/>
      <c r="AK271" s="82"/>
      <c r="AL271" s="82"/>
      <c r="AM271" s="82"/>
      <c r="AN271" s="82"/>
      <c r="AO271" s="82"/>
      <c r="AP271" s="82"/>
      <c r="AQ271" s="82"/>
      <c r="AR271" s="82"/>
      <c r="AS271" s="82"/>
      <c r="AT271" s="82"/>
      <c r="AU271" s="82"/>
      <c r="AV271" s="82"/>
      <c r="AW271" s="82"/>
      <c r="AX271" s="82"/>
      <c r="AY271" s="82"/>
      <c r="AZ271" s="82"/>
      <c r="BA271" s="82"/>
      <c r="BB271" s="82"/>
      <c r="BC271" s="82"/>
      <c r="BD271" s="82"/>
      <c r="BE271" s="82"/>
      <c r="BF271" s="82"/>
      <c r="BG271" s="82"/>
      <c r="BH271" s="82"/>
      <c r="BI271" s="82"/>
      <c r="BJ271" s="82"/>
      <c r="BK271" s="82"/>
      <c r="BL271" s="82"/>
      <c r="BM271" s="82"/>
      <c r="BN271" s="82"/>
      <c r="BO271" s="82"/>
      <c r="BP271" s="82"/>
      <c r="BQ271" s="82"/>
      <c r="BR271" s="82"/>
      <c r="BS271" s="82"/>
      <c r="BT271" s="82"/>
      <c r="BU271" s="82"/>
      <c r="BV271" s="82"/>
      <c r="BW271" s="82"/>
      <c r="BX271" s="82"/>
    </row>
    <row r="272" spans="1:76">
      <c r="A272" s="82" t="s">
        <v>3803</v>
      </c>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c r="BP272" s="82"/>
      <c r="BQ272" s="82"/>
      <c r="BR272" s="82"/>
      <c r="BS272" s="82"/>
      <c r="BT272" s="82"/>
      <c r="BU272" s="82"/>
      <c r="BV272" s="82"/>
      <c r="BW272" s="82"/>
      <c r="BX272" s="82"/>
    </row>
    <row r="273" spans="1:76">
      <c r="A273" s="82" t="s">
        <v>3803</v>
      </c>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c r="AH273" s="82"/>
      <c r="AI273" s="82"/>
      <c r="AJ273" s="82"/>
      <c r="AK273" s="82"/>
      <c r="AL273" s="82"/>
      <c r="AM273" s="82"/>
      <c r="AN273" s="82"/>
      <c r="AO273" s="82"/>
      <c r="AP273" s="82"/>
      <c r="AQ273" s="82"/>
      <c r="AR273" s="82"/>
      <c r="AS273" s="82"/>
      <c r="AT273" s="82"/>
      <c r="AU273" s="82"/>
      <c r="AV273" s="82"/>
      <c r="AW273" s="82"/>
      <c r="AX273" s="82"/>
      <c r="AY273" s="82"/>
      <c r="AZ273" s="82"/>
      <c r="BA273" s="82"/>
      <c r="BB273" s="82"/>
      <c r="BC273" s="82"/>
      <c r="BD273" s="82"/>
      <c r="BE273" s="82"/>
      <c r="BF273" s="82"/>
      <c r="BG273" s="82"/>
      <c r="BH273" s="82"/>
      <c r="BI273" s="82"/>
      <c r="BJ273" s="82"/>
      <c r="BK273" s="82"/>
      <c r="BL273" s="82"/>
      <c r="BM273" s="82"/>
      <c r="BN273" s="82"/>
      <c r="BO273" s="82"/>
      <c r="BP273" s="82"/>
      <c r="BQ273" s="82"/>
      <c r="BR273" s="82"/>
      <c r="BS273" s="82"/>
      <c r="BT273" s="82"/>
      <c r="BU273" s="82"/>
      <c r="BV273" s="82"/>
      <c r="BW273" s="82"/>
      <c r="BX273" s="82"/>
    </row>
    <row r="274" spans="1:76">
      <c r="A274" s="82" t="s">
        <v>3803</v>
      </c>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c r="AP274" s="82"/>
      <c r="AQ274" s="82"/>
      <c r="AR274" s="82"/>
      <c r="AS274" s="82"/>
      <c r="AT274" s="82"/>
      <c r="AU274" s="82"/>
      <c r="AV274" s="82"/>
      <c r="AW274" s="82"/>
      <c r="AX274" s="82"/>
      <c r="AY274" s="82"/>
      <c r="AZ274" s="82"/>
      <c r="BA274" s="82"/>
      <c r="BB274" s="82"/>
      <c r="BC274" s="82"/>
      <c r="BD274" s="82"/>
      <c r="BE274" s="82"/>
      <c r="BF274" s="82"/>
      <c r="BG274" s="82"/>
      <c r="BH274" s="82"/>
      <c r="BI274" s="82"/>
      <c r="BJ274" s="82"/>
      <c r="BK274" s="82"/>
      <c r="BL274" s="82"/>
      <c r="BM274" s="82"/>
      <c r="BN274" s="82"/>
      <c r="BO274" s="82"/>
      <c r="BP274" s="82"/>
      <c r="BQ274" s="82"/>
      <c r="BR274" s="82"/>
      <c r="BS274" s="82"/>
      <c r="BT274" s="82"/>
      <c r="BU274" s="82"/>
      <c r="BV274" s="82"/>
      <c r="BW274" s="82"/>
      <c r="BX274" s="82"/>
    </row>
    <row r="275" spans="1:76">
      <c r="A275" s="82" t="s">
        <v>3803</v>
      </c>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c r="BJ275" s="82"/>
      <c r="BK275" s="82"/>
      <c r="BL275" s="82"/>
      <c r="BM275" s="82"/>
      <c r="BN275" s="82"/>
      <c r="BO275" s="82"/>
      <c r="BP275" s="82"/>
      <c r="BQ275" s="82"/>
      <c r="BR275" s="82"/>
      <c r="BS275" s="82"/>
      <c r="BT275" s="82"/>
      <c r="BU275" s="82"/>
      <c r="BV275" s="82"/>
      <c r="BW275" s="82"/>
      <c r="BX275" s="82"/>
    </row>
    <row r="276" spans="1:76">
      <c r="A276" s="82" t="s">
        <v>3803</v>
      </c>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c r="AH276" s="82"/>
      <c r="AI276" s="82"/>
      <c r="AJ276" s="82"/>
      <c r="AK276" s="82"/>
      <c r="AL276" s="82"/>
      <c r="AM276" s="82"/>
      <c r="AN276" s="82"/>
      <c r="AO276" s="82"/>
      <c r="AP276" s="82"/>
      <c r="AQ276" s="82"/>
      <c r="AR276" s="82"/>
      <c r="AS276" s="82"/>
      <c r="AT276" s="82"/>
      <c r="AU276" s="82"/>
      <c r="AV276" s="82"/>
      <c r="AW276" s="82"/>
      <c r="AX276" s="82"/>
      <c r="AY276" s="82"/>
      <c r="AZ276" s="82"/>
      <c r="BA276" s="82"/>
      <c r="BB276" s="82"/>
      <c r="BC276" s="82"/>
      <c r="BD276" s="82"/>
      <c r="BE276" s="82"/>
      <c r="BF276" s="82"/>
      <c r="BG276" s="82"/>
      <c r="BH276" s="82"/>
      <c r="BI276" s="82"/>
      <c r="BJ276" s="82"/>
      <c r="BK276" s="82"/>
      <c r="BL276" s="82"/>
      <c r="BM276" s="82"/>
      <c r="BN276" s="82"/>
      <c r="BO276" s="82"/>
      <c r="BP276" s="82"/>
      <c r="BQ276" s="82"/>
      <c r="BR276" s="82"/>
      <c r="BS276" s="82"/>
      <c r="BT276" s="82"/>
      <c r="BU276" s="82"/>
      <c r="BV276" s="82"/>
      <c r="BW276" s="82"/>
      <c r="BX276" s="82"/>
    </row>
    <row r="277" spans="1:76">
      <c r="A277" s="82" t="s">
        <v>3803</v>
      </c>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c r="AH277" s="82"/>
      <c r="AI277" s="82"/>
      <c r="AJ277" s="82"/>
      <c r="AK277" s="82"/>
      <c r="AL277" s="82"/>
      <c r="AM277" s="82"/>
      <c r="AN277" s="82"/>
      <c r="AO277" s="82"/>
      <c r="AP277" s="82"/>
      <c r="AQ277" s="82"/>
      <c r="AR277" s="82"/>
      <c r="AS277" s="82"/>
      <c r="AT277" s="82"/>
      <c r="AU277" s="82"/>
      <c r="AV277" s="82"/>
      <c r="AW277" s="82"/>
      <c r="AX277" s="82"/>
      <c r="AY277" s="82"/>
      <c r="AZ277" s="82"/>
      <c r="BA277" s="82"/>
      <c r="BB277" s="82"/>
      <c r="BC277" s="82"/>
      <c r="BD277" s="82"/>
      <c r="BE277" s="82"/>
      <c r="BF277" s="82"/>
      <c r="BG277" s="82"/>
      <c r="BH277" s="82"/>
      <c r="BI277" s="82"/>
      <c r="BJ277" s="82"/>
      <c r="BK277" s="82"/>
      <c r="BL277" s="82"/>
      <c r="BM277" s="82"/>
      <c r="BN277" s="82"/>
      <c r="BO277" s="82"/>
      <c r="BP277" s="82"/>
      <c r="BQ277" s="82"/>
      <c r="BR277" s="82"/>
      <c r="BS277" s="82"/>
      <c r="BT277" s="82"/>
      <c r="BU277" s="82"/>
      <c r="BV277" s="82"/>
      <c r="BW277" s="82"/>
      <c r="BX277" s="82"/>
    </row>
    <row r="278" spans="1:76">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c r="AP278" s="82"/>
      <c r="AQ278" s="82"/>
      <c r="AR278" s="82"/>
      <c r="AS278" s="82"/>
      <c r="AT278" s="82"/>
      <c r="AU278" s="82"/>
      <c r="AV278" s="82"/>
      <c r="AW278" s="82"/>
      <c r="AX278" s="82"/>
      <c r="AY278" s="82"/>
      <c r="AZ278" s="82"/>
      <c r="BA278" s="82"/>
      <c r="BB278" s="82"/>
      <c r="BC278" s="82"/>
      <c r="BD278" s="82"/>
      <c r="BE278" s="82"/>
      <c r="BF278" s="82"/>
      <c r="BG278" s="82"/>
      <c r="BH278" s="82"/>
      <c r="BI278" s="82"/>
      <c r="BJ278" s="82"/>
      <c r="BK278" s="82"/>
      <c r="BL278" s="82"/>
      <c r="BM278" s="82"/>
      <c r="BN278" s="82"/>
      <c r="BO278" s="82"/>
      <c r="BP278" s="82"/>
      <c r="BQ278" s="82"/>
      <c r="BR278" s="82"/>
      <c r="BS278" s="82"/>
      <c r="BT278" s="82"/>
      <c r="BU278" s="82"/>
      <c r="BV278" s="82"/>
      <c r="BW278" s="82"/>
      <c r="BX278" s="82"/>
    </row>
    <row r="279" spans="1:76">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c r="AH279" s="82"/>
      <c r="AI279" s="82"/>
      <c r="AJ279" s="82"/>
      <c r="AK279" s="82"/>
      <c r="AL279" s="82"/>
      <c r="AM279" s="82"/>
      <c r="AN279" s="82"/>
      <c r="AO279" s="82"/>
      <c r="AP279" s="82"/>
      <c r="AQ279" s="82"/>
      <c r="AR279" s="82"/>
      <c r="AS279" s="82"/>
      <c r="AT279" s="82"/>
      <c r="AU279" s="82"/>
      <c r="AV279" s="82"/>
      <c r="AW279" s="82"/>
      <c r="AX279" s="82"/>
      <c r="AY279" s="82"/>
      <c r="AZ279" s="82"/>
      <c r="BA279" s="82"/>
      <c r="BB279" s="82"/>
      <c r="BC279" s="82"/>
      <c r="BD279" s="82"/>
      <c r="BE279" s="82"/>
      <c r="BF279" s="82"/>
      <c r="BG279" s="82"/>
      <c r="BH279" s="82"/>
      <c r="BI279" s="82"/>
      <c r="BJ279" s="82"/>
      <c r="BK279" s="82"/>
      <c r="BL279" s="82"/>
      <c r="BM279" s="82"/>
      <c r="BN279" s="82"/>
      <c r="BO279" s="82"/>
      <c r="BP279" s="82"/>
      <c r="BQ279" s="82"/>
      <c r="BR279" s="82"/>
      <c r="BS279" s="82"/>
      <c r="BT279" s="82"/>
      <c r="BU279" s="82"/>
      <c r="BV279" s="82"/>
      <c r="BW279" s="82"/>
      <c r="BX279" s="82"/>
    </row>
    <row r="280" spans="1:76">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c r="AH280" s="82"/>
      <c r="AI280" s="82"/>
      <c r="AJ280" s="82"/>
      <c r="AK280" s="82"/>
      <c r="AL280" s="82"/>
      <c r="AM280" s="82"/>
      <c r="AN280" s="82"/>
      <c r="AO280" s="82"/>
      <c r="AP280" s="82"/>
      <c r="AQ280" s="82"/>
      <c r="AR280" s="82"/>
      <c r="AS280" s="82"/>
      <c r="AT280" s="82"/>
      <c r="AU280" s="82"/>
      <c r="AV280" s="82"/>
      <c r="AW280" s="82"/>
      <c r="AX280" s="82"/>
      <c r="AY280" s="82"/>
      <c r="AZ280" s="82"/>
      <c r="BA280" s="82"/>
      <c r="BB280" s="82"/>
      <c r="BC280" s="82"/>
      <c r="BD280" s="82"/>
      <c r="BE280" s="82"/>
      <c r="BF280" s="82"/>
      <c r="BG280" s="82"/>
      <c r="BH280" s="82"/>
      <c r="BI280" s="82"/>
      <c r="BJ280" s="82"/>
      <c r="BK280" s="82"/>
      <c r="BL280" s="82"/>
      <c r="BM280" s="82"/>
      <c r="BN280" s="82"/>
      <c r="BO280" s="82"/>
      <c r="BP280" s="82"/>
      <c r="BQ280" s="82"/>
      <c r="BR280" s="82"/>
      <c r="BS280" s="82"/>
      <c r="BT280" s="82"/>
      <c r="BU280" s="82"/>
      <c r="BV280" s="82"/>
      <c r="BW280" s="82"/>
      <c r="BX280" s="82"/>
    </row>
    <row r="281" spans="1:76">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c r="AH281" s="82"/>
      <c r="AI281" s="82"/>
      <c r="AJ281" s="82"/>
      <c r="AK281" s="82"/>
      <c r="AL281" s="82"/>
      <c r="AM281" s="82"/>
      <c r="AN281" s="82"/>
      <c r="AO281" s="82"/>
      <c r="AP281" s="82"/>
      <c r="AQ281" s="82"/>
      <c r="AR281" s="82"/>
      <c r="AS281" s="82"/>
      <c r="AT281" s="82"/>
      <c r="AU281" s="82"/>
      <c r="AV281" s="82"/>
      <c r="AW281" s="82"/>
      <c r="AX281" s="82"/>
      <c r="AY281" s="82"/>
      <c r="AZ281" s="82"/>
      <c r="BA281" s="82"/>
      <c r="BB281" s="82"/>
      <c r="BC281" s="82"/>
      <c r="BD281" s="82"/>
      <c r="BE281" s="82"/>
      <c r="BF281" s="82"/>
      <c r="BG281" s="82"/>
      <c r="BH281" s="82"/>
      <c r="BI281" s="82"/>
      <c r="BJ281" s="82"/>
      <c r="BK281" s="82"/>
      <c r="BL281" s="82"/>
      <c r="BM281" s="82"/>
      <c r="BN281" s="82"/>
      <c r="BO281" s="82"/>
      <c r="BP281" s="82"/>
      <c r="BQ281" s="82"/>
      <c r="BR281" s="82"/>
      <c r="BS281" s="82"/>
      <c r="BT281" s="82"/>
      <c r="BU281" s="82"/>
      <c r="BV281" s="82"/>
      <c r="BW281" s="82"/>
      <c r="BX281" s="82"/>
    </row>
    <row r="282" spans="1:76">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c r="AH282" s="82"/>
      <c r="AI282" s="82"/>
      <c r="AJ282" s="82"/>
      <c r="AK282" s="82"/>
      <c r="AL282" s="82"/>
      <c r="AM282" s="82"/>
      <c r="AN282" s="82"/>
      <c r="AO282" s="82"/>
      <c r="AP282" s="82"/>
      <c r="AQ282" s="82"/>
      <c r="AR282" s="82"/>
      <c r="AS282" s="82"/>
      <c r="AT282" s="82"/>
      <c r="AU282" s="82"/>
      <c r="AV282" s="82"/>
      <c r="AW282" s="82"/>
      <c r="AX282" s="82"/>
      <c r="AY282" s="82"/>
      <c r="AZ282" s="82"/>
      <c r="BA282" s="82"/>
      <c r="BB282" s="82"/>
      <c r="BC282" s="82"/>
      <c r="BD282" s="82"/>
      <c r="BE282" s="82"/>
      <c r="BF282" s="82"/>
      <c r="BG282" s="82"/>
      <c r="BH282" s="82"/>
      <c r="BI282" s="82"/>
      <c r="BJ282" s="82"/>
      <c r="BK282" s="82"/>
      <c r="BL282" s="82"/>
      <c r="BM282" s="82"/>
      <c r="BN282" s="82"/>
      <c r="BO282" s="82"/>
      <c r="BP282" s="82"/>
      <c r="BQ282" s="82"/>
      <c r="BR282" s="82"/>
      <c r="BS282" s="82"/>
      <c r="BT282" s="82"/>
      <c r="BU282" s="82"/>
      <c r="BV282" s="82"/>
      <c r="BW282" s="82"/>
      <c r="BX282" s="82"/>
    </row>
    <row r="283" spans="1:76">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c r="AH283" s="82"/>
      <c r="AI283" s="82"/>
      <c r="AJ283" s="82"/>
      <c r="AK283" s="82"/>
      <c r="AL283" s="82"/>
      <c r="AM283" s="82"/>
      <c r="AN283" s="82"/>
      <c r="AO283" s="82"/>
      <c r="AP283" s="82"/>
      <c r="AQ283" s="82"/>
      <c r="AR283" s="82"/>
      <c r="AS283" s="82"/>
      <c r="AT283" s="82"/>
      <c r="AU283" s="82"/>
      <c r="AV283" s="82"/>
      <c r="AW283" s="82"/>
      <c r="AX283" s="82"/>
      <c r="AY283" s="82"/>
      <c r="AZ283" s="82"/>
      <c r="BA283" s="82"/>
      <c r="BB283" s="82"/>
      <c r="BC283" s="82"/>
      <c r="BD283" s="82"/>
      <c r="BE283" s="82"/>
      <c r="BF283" s="82"/>
      <c r="BG283" s="82"/>
      <c r="BH283" s="82"/>
      <c r="BI283" s="82"/>
      <c r="BJ283" s="82"/>
      <c r="BK283" s="82"/>
      <c r="BL283" s="82"/>
      <c r="BM283" s="82"/>
      <c r="BN283" s="82"/>
      <c r="BO283" s="82"/>
      <c r="BP283" s="82"/>
      <c r="BQ283" s="82"/>
      <c r="BR283" s="82"/>
      <c r="BS283" s="82"/>
      <c r="BT283" s="82"/>
      <c r="BU283" s="82"/>
      <c r="BV283" s="82"/>
      <c r="BW283" s="82"/>
      <c r="BX283" s="82"/>
    </row>
    <row r="284" spans="1:76">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c r="AH284" s="82"/>
      <c r="AI284" s="82"/>
      <c r="AJ284" s="82"/>
      <c r="AK284" s="82"/>
      <c r="AL284" s="82"/>
      <c r="AM284" s="82"/>
      <c r="AN284" s="82"/>
      <c r="AO284" s="82"/>
      <c r="AP284" s="82"/>
      <c r="AQ284" s="82"/>
      <c r="AR284" s="82"/>
      <c r="AS284" s="82"/>
      <c r="AT284" s="82"/>
      <c r="AU284" s="82"/>
      <c r="AV284" s="82"/>
      <c r="AW284" s="82"/>
      <c r="AX284" s="82"/>
      <c r="AY284" s="82"/>
      <c r="AZ284" s="82"/>
      <c r="BA284" s="82"/>
      <c r="BB284" s="82"/>
      <c r="BC284" s="82"/>
      <c r="BD284" s="82"/>
      <c r="BE284" s="82"/>
      <c r="BF284" s="82"/>
      <c r="BG284" s="82"/>
      <c r="BH284" s="82"/>
      <c r="BI284" s="82"/>
      <c r="BJ284" s="82"/>
      <c r="BK284" s="82"/>
      <c r="BL284" s="82"/>
      <c r="BM284" s="82"/>
      <c r="BN284" s="82"/>
      <c r="BO284" s="82"/>
      <c r="BP284" s="82"/>
      <c r="BQ284" s="82"/>
      <c r="BR284" s="82"/>
      <c r="BS284" s="82"/>
      <c r="BT284" s="82"/>
      <c r="BU284" s="82"/>
      <c r="BV284" s="82"/>
      <c r="BW284" s="82"/>
      <c r="BX284" s="82"/>
    </row>
    <row r="285" spans="1:76">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c r="AH285" s="82"/>
      <c r="AI285" s="82"/>
      <c r="AJ285" s="82"/>
      <c r="AK285" s="82"/>
      <c r="AL285" s="82"/>
      <c r="AM285" s="82"/>
      <c r="AN285" s="82"/>
      <c r="AO285" s="82"/>
      <c r="AP285" s="82"/>
      <c r="AQ285" s="82"/>
      <c r="AR285" s="82"/>
      <c r="AS285" s="82"/>
      <c r="AT285" s="82"/>
      <c r="AU285" s="82"/>
      <c r="AV285" s="82"/>
      <c r="AW285" s="82"/>
      <c r="AX285" s="82"/>
      <c r="AY285" s="82"/>
      <c r="AZ285" s="82"/>
      <c r="BA285" s="82"/>
      <c r="BB285" s="82"/>
      <c r="BC285" s="82"/>
      <c r="BD285" s="82"/>
      <c r="BE285" s="82"/>
      <c r="BF285" s="82"/>
      <c r="BG285" s="82"/>
      <c r="BH285" s="82"/>
      <c r="BI285" s="82"/>
      <c r="BJ285" s="82"/>
      <c r="BK285" s="82"/>
      <c r="BL285" s="82"/>
      <c r="BM285" s="82"/>
      <c r="BN285" s="82"/>
      <c r="BO285" s="82"/>
      <c r="BP285" s="82"/>
      <c r="BQ285" s="82"/>
      <c r="BR285" s="82"/>
      <c r="BS285" s="82"/>
      <c r="BT285" s="82"/>
      <c r="BU285" s="82"/>
      <c r="BV285" s="82"/>
      <c r="BW285" s="82"/>
      <c r="BX285" s="82"/>
    </row>
  </sheetData>
  <mergeCells count="1">
    <mergeCell ref="I8:J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 Reference Guide</vt:lpstr>
      <vt:lpstr>Term Reference Guide</vt:lpstr>
      <vt:lpstr>Vocabulary Lists (pending)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2024-12-04T18:00:03Z</dcterms:created>
  <dcterms:modified xsi:type="dcterms:W3CDTF">2024-12-04T18:00:04Z</dcterms:modified>
</cp:coreProperties>
</file>