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8300" yWindow="640" windowWidth="25600" windowHeight="19620" activeTab="1"/>
  </bookViews>
  <sheets>
    <sheet name="网络编程" sheetId="1" r:id="rId1"/>
    <sheet name="软件工程" sheetId="3" r:id="rId2"/>
    <sheet name="软件工程旧" sheetId="2" r:id="rId3"/>
  </sheets>
  <definedNames>
    <definedName name="ExternalData_513" localSheetId="1">软件工程!$C$14:$F$14</definedName>
    <definedName name="ExternalData_513" localSheetId="2">软件工程旧!$C$16:$F$16</definedName>
    <definedName name="ExternalData_513" localSheetId="0">网络编程!$C$14:$F$14</definedName>
    <definedName name="ExternalData_514" localSheetId="1">软件工程!$C$4:$F$6</definedName>
    <definedName name="ExternalData_514" localSheetId="2">软件工程旧!$C$4:$F$6</definedName>
    <definedName name="ExternalData_514" localSheetId="0">网络编程!$C$4:$F$6</definedName>
    <definedName name="ExternalData_515" localSheetId="1">软件工程!$C$4:$F$6</definedName>
    <definedName name="ExternalData_515" localSheetId="2">软件工程旧!$C$4:$F$6</definedName>
    <definedName name="ExternalData_515" localSheetId="0">网络编程!$C$4:$F$6</definedName>
    <definedName name="ExternalData_516" localSheetId="1">软件工程!$C$13:$F$14</definedName>
    <definedName name="ExternalData_516" localSheetId="2">软件工程旧!$C$15:$F$16</definedName>
    <definedName name="ExternalData_516" localSheetId="0">网络编程!$C$13:$F$14</definedName>
    <definedName name="ExternalData_519" localSheetId="2">软件工程旧!$C$24:$E$24</definedName>
    <definedName name="ExternalData_519" localSheetId="0">网络编程!#REF!</definedName>
    <definedName name="ExternalData_520" localSheetId="2">软件工程旧!$C$4:$F$6</definedName>
    <definedName name="ExternalData_521" localSheetId="2">软件工程旧!$C$15:$F$16</definedName>
    <definedName name="ExternalData_522" localSheetId="2">软件工程旧!$C$4:$F$6</definedName>
    <definedName name="ExternalData_523" localSheetId="2">软件工程旧!$C$24:$E$24</definedName>
    <definedName name="ExternalData_524" localSheetId="2">软件工程旧!$C$16:$F$16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3" l="1"/>
  <c r="B78" i="1"/>
  <c r="H78" i="1"/>
  <c r="H79" i="3"/>
  <c r="F79" i="3"/>
  <c r="E77" i="3"/>
  <c r="D74" i="3"/>
  <c r="H75" i="3"/>
  <c r="E74" i="3"/>
  <c r="E79" i="3"/>
  <c r="G74" i="3"/>
  <c r="D5" i="3"/>
  <c r="D14" i="3"/>
  <c r="D15" i="3"/>
  <c r="D24" i="3"/>
  <c r="D32" i="3"/>
  <c r="J67" i="3"/>
  <c r="F67" i="3"/>
  <c r="E67" i="3"/>
  <c r="D8" i="3"/>
  <c r="H74" i="1"/>
  <c r="E76" i="1"/>
  <c r="D5" i="1"/>
  <c r="D14" i="1"/>
  <c r="D15" i="1"/>
  <c r="D23" i="1"/>
  <c r="D31" i="1"/>
  <c r="D73" i="1"/>
  <c r="E73" i="1"/>
  <c r="F78" i="1"/>
  <c r="E78" i="1"/>
  <c r="C78" i="1"/>
  <c r="G73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3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<sst xmlns="http://schemas.openxmlformats.org/spreadsheetml/2006/main" count="961" uniqueCount="242">
  <si>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</si>
  <si>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</si>
  <si>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</si>
  <si>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</si>
  <si>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</si>
  <si>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</si>
  <si>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</si>
  <si>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</si>
  <si>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</si>
  <si>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</si>
  <si>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</si>
  <si>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</si>
  <si>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</si>
  <si>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</si>
  <si>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</si>
  <si>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</si>
  <si>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</si>
  <si>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</si>
  <si>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</si>
  <si>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</si>
  <si>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</si>
  <si>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</si>
  <si>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</si>
  <si>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</si>
  <si>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</si>
  <si>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</si>
  <si>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</si>
  <si>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</si>
  <si>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</si>
  <si>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</si>
  <si>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</si>
  <si>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</si>
  <si>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</si>
  <si>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</si>
  <si>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</si>
  <si>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</si>
  <si>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</si>
  <si>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</si>
  <si>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</si>
  <si>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</si>
  <si>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</si>
  <si>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</si>
  <si>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</si>
  <si>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</si>
  <si>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</si>
  <si>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</si>
  <si>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</si>
  <si>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</si>
  <si>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</si>
  <si>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</si>
  <si>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</si>
  <si>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</si>
  <si>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</si>
  <si>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</si>
  <si>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</si>
  <si>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</si>
  <si>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</si>
  <si>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</si>
  <si>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</si>
  <si>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</si>
  <si>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</si>
  <si>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</si>
  <si>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</si>
  <si>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</si>
  <si>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</si>
  <si>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</si>
  <si>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</si>
  <si>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</si>
  <si>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</si>
  <si>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</si>
  <si>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</si>
  <si>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</si>
  <si>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</si>
  <si>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</si>
  <si>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</si>
  <si>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</si>
  <si>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</si>
  <si>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</si>
  <si>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</si>
  <si>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</si>
  <si>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</si>
  <si>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</si>
  <si>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</si>
  <si>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</si>
  <si>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</si>
  <si>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</si>
  <si>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</si>
  <si>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</si>
  <si>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</si>
  <si>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</si>
  <si>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</si>
  <si>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</si>
  <si>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</si>
  <si>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</si>
  <si>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</si>
  <si>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</si>
  <si>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</si>
  <si>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</si>
  <si>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</si>
  <si>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</si>
  <si>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</si>
  <si>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</si>
  <si>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</si>
  <si>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</si>
  <si>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</si>
  <si>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</si>
  <si>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</si>
  <si>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</si>
  <si>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</si>
  <si>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</si>
  <si>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</si>
  <si>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</si>
  <si>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</si>
  <si>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</si>
  <si>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</si>
  <si>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</si>
  <si>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</si>
  <si>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</si>
  <si>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</si>
  <si>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</si>
  <si>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</si>
  <si>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</si>
  <si>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</si>
  <si>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</si>
  <si>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</si>
  <si>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</si>
  <si>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</si>
  <si>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</si>
  <si>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</si>
  <si>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</si>
  <si>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</si>
  <si>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</si>
  <si>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</si>
  <si>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</si>
  <si>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</si>
  <si>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</si>
  <si>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</si>
  <si>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</si>
  <si>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</si>
  <si>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</si>
  <si>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</si>
  <si>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</si>
  <si>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</si>
  <si>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</si>
  <si>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</si>
  <si>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</si>
  <si>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</si>
  <si>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</si>
  <si>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</si>
  <si>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</si>
  <si>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</si>
  <si>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</si>
  <si>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</si>
  <si>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</si>
  <si>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</si>
  <si>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</si>
  <si>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</si>
  <si>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</si>
  <si>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</si>
  <si>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</si>
  <si>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</si>
  <si>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</si>
  <si>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</si>
  <si>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</si>
  <si>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</si>
  <si>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</si>
  <si>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</si>
  <si>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</si>
  <si>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</si>
  <si>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</si>
  <si>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</si>
  <si>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</si>
  <si>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</si>
  <si>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</si>
  <si>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</si>
  <si>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</si>
  <si>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</si>
  <si>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</si>
  <si>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</si>
  <si>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</si>
  <si>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</si>
  <si>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</si>
  <si>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</si>
  <si>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</si>
  <si>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</si>
  <si>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</si>
  <si>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</si>
  <si>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</si>
  <si>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</si>
  <si>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</si>
  <si>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</si>
  <si>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</si>
  <si>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</si>
  <si>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</si>
  <si>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</si>
  <si>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</si>
  <si>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</si>
  <si>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</si>
  <si>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</si>
  <si>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</si>
  <si>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</si>
  <si>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</si>
  <si>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</si>
  <si>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</si>
  <si>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4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</si>
  <si>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</si>
  <si>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</si>
  <si>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4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</si>
  <si>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</si>
  <si>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4" type="noConversion"/>
  </si>
  <si>
    <t>1周</t>
    <phoneticPr fontId="24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</si>
  <si>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</si>
  <si>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</si>
  <si>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</si>
  <si>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</si>
  <si>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</si>
  <si>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</si>
  <si>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</si>
  <si>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</si>
  <si>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</si>
  <si>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</si>
  <si>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</si>
  <si>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</si>
  <si>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</si>
  <si>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</si>
  <si>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</si>
  <si>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</si>
  <si>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</si>
  <si>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</si>
  <si>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</si>
  <si>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</si>
  <si>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</si>
  <si>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</si>
  <si>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</si>
  <si>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</si>
  <si>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</si>
  <si>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</si>
  <si>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</si>
  <si>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</si>
  <si>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</si>
  <si>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专业必修</t>
    <phoneticPr fontId="2" type="halfwidthKatakana" alignment="noControl"/>
  </si>
  <si>
    <t>专业教育（66.5+4=70.3学分）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</si>
</sst>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Fill="1" applyBorder="1" applyAlignment="1">
      <alignment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vertical="center"/>
    </xf>
    <xf numFmtId="177" fontId="7" fillId="11" borderId="3" xfId="1" applyNumberFormat="1" applyFont="1" applyFill="1" applyBorder="1" applyAlignment="1">
      <alignment horizontal="center" vertical="center"/>
    </xf>
    <xf numFmtId="0" fontId="7" fillId="11" borderId="15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 vertical="center"/>
    </xf>
    <xf numFmtId="0" fontId="7" fillId="12" borderId="10" xfId="1" applyFont="1" applyFill="1" applyBorder="1" applyAlignment="1">
      <alignment vertical="center"/>
    </xf>
    <xf numFmtId="0" fontId="7" fillId="12" borderId="10" xfId="1" applyFont="1" applyFill="1" applyBorder="1" applyAlignment="1">
      <alignment horizontal="center" vertical="center"/>
    </xf>
    <xf numFmtId="177" fontId="7" fillId="12" borderId="10" xfId="0" applyNumberFormat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vertical="center"/>
    </xf>
    <xf numFmtId="177" fontId="7" fillId="11" borderId="13" xfId="1" applyNumberFormat="1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0" fontId="10" fillId="12" borderId="19" xfId="0" applyFont="1" applyFill="1" applyBorder="1" applyAlignment="1">
      <alignment horizontal="center" vertical="center"/>
    </xf>
    <xf numFmtId="177" fontId="7" fillId="12" borderId="19" xfId="0" applyNumberFormat="1" applyFont="1" applyFill="1" applyBorder="1" applyAlignment="1">
      <alignment horizontal="center" vertical="center"/>
    </xf>
    <xf numFmtId="177" fontId="7" fillId="12" borderId="2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left" vertical="center" wrapText="1"/>
    </xf>
    <xf numFmtId="0" fontId="17" fillId="0" borderId="44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42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vertical="center" wrapText="1"/>
    </xf>
    <xf numFmtId="0" fontId="7" fillId="10" borderId="14" xfId="0" applyFont="1" applyFill="1" applyBorder="1" applyAlignment="1">
      <alignment horizontal="center" vertical="center"/>
    </xf>
    <xf numFmtId="177" fontId="7" fillId="10" borderId="14" xfId="0" applyNumberFormat="1" applyFont="1" applyFill="1" applyBorder="1" applyAlignment="1">
      <alignment horizontal="center" vertical="center"/>
    </xf>
    <xf numFmtId="176" fontId="7" fillId="10" borderId="45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 wrapText="1"/>
    </xf>
    <xf numFmtId="177" fontId="23" fillId="0" borderId="4" xfId="0" applyNumberFormat="1" applyFont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left" vertical="center"/>
    </xf>
    <xf numFmtId="0" fontId="17" fillId="9" borderId="19" xfId="2" applyFont="1" applyFill="1" applyBorder="1" applyAlignment="1">
      <alignment horizontal="left" vertical="center"/>
    </xf>
    <xf numFmtId="177" fontId="18" fillId="9" borderId="19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left" vertical="center"/>
    </xf>
    <xf numFmtId="177" fontId="8" fillId="0" borderId="39" xfId="0" applyNumberFormat="1" applyFont="1" applyFill="1" applyBorder="1" applyAlignment="1">
      <alignment horizontal="center" vertical="center" wrapText="1"/>
    </xf>
    <xf numFmtId="0" fontId="17" fillId="0" borderId="19" xfId="2" applyFont="1" applyFill="1" applyBorder="1" applyAlignment="1">
      <alignment horizontal="left" vertical="center"/>
    </xf>
    <xf numFmtId="0" fontId="18" fillId="0" borderId="19" xfId="2" applyFont="1" applyFill="1" applyBorder="1" applyAlignment="1">
      <alignment horizontal="center" vertical="center"/>
    </xf>
    <xf numFmtId="177" fontId="18" fillId="0" borderId="19" xfId="2" applyNumberFormat="1" applyFont="1" applyFill="1" applyBorder="1" applyAlignment="1">
      <alignment horizontal="center" vertical="center" wrapText="1"/>
    </xf>
    <xf numFmtId="0" fontId="7" fillId="11" borderId="36" xfId="1" applyFont="1" applyFill="1" applyBorder="1" applyAlignment="1">
      <alignment horizontal="center" vertical="center"/>
    </xf>
    <xf numFmtId="0" fontId="7" fillId="11" borderId="48" xfId="1" applyFont="1" applyFill="1" applyBorder="1" applyAlignment="1">
      <alignment horizontal="center" vertical="center"/>
    </xf>
    <xf numFmtId="177" fontId="7" fillId="12" borderId="60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10" borderId="14" xfId="0" applyFont="1" applyFill="1" applyBorder="1" applyAlignment="1">
      <alignment vertical="center"/>
    </xf>
    <xf numFmtId="0" fontId="7" fillId="11" borderId="42" xfId="1" applyFont="1" applyFill="1" applyBorder="1" applyAlignment="1">
      <alignment horizontal="center" vertical="center"/>
    </xf>
    <xf numFmtId="177" fontId="7" fillId="11" borderId="4" xfId="1" applyNumberFormat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177" fontId="7" fillId="11" borderId="4" xfId="0" applyNumberFormat="1" applyFont="1" applyFill="1" applyBorder="1" applyAlignment="1">
      <alignment horizontal="center" vertical="center"/>
    </xf>
    <xf numFmtId="0" fontId="17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center"/>
    </xf>
    <xf numFmtId="0" fontId="22" fillId="0" borderId="4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33" fillId="0" borderId="4" xfId="2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5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</cellXfs>
  <cellStyles count="159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8.xml"/><Relationship Id="rId1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0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opLeftCell="A60" zoomScale="125" zoomScaleNormal="125" zoomScalePageLayoutView="125" workbookViewId="0">
      <selection activeCell="F84" sqref="F84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5.8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444" t="s">
        <v>109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</row>
    <row r="2" spans="1:11" ht="15">
      <c r="A2" s="445" t="s">
        <v>0</v>
      </c>
      <c r="B2" s="447" t="s">
        <v>1</v>
      </c>
      <c r="C2" s="448"/>
      <c r="D2" s="448"/>
      <c r="E2" s="448"/>
      <c r="F2" s="449"/>
      <c r="G2" s="450" t="s">
        <v>2</v>
      </c>
      <c r="H2" s="451"/>
      <c r="I2" s="451"/>
      <c r="J2" s="451"/>
      <c r="K2" s="452"/>
    </row>
    <row r="3" spans="1:11" ht="16" thickBot="1">
      <c r="A3" s="446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53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454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454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454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454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14"/>
    </row>
    <row r="9" spans="1:11">
      <c r="A9" s="454"/>
      <c r="B9" s="193">
        <v>199186</v>
      </c>
      <c r="C9" s="22" t="s">
        <v>18</v>
      </c>
      <c r="D9" s="118">
        <v>32</v>
      </c>
      <c r="E9" s="119">
        <v>2</v>
      </c>
      <c r="F9" s="362" t="s">
        <v>11</v>
      </c>
      <c r="G9" s="221"/>
      <c r="H9" s="19"/>
      <c r="I9" s="20"/>
      <c r="J9" s="20"/>
      <c r="K9" s="14"/>
    </row>
    <row r="10" spans="1:11">
      <c r="A10" s="454"/>
      <c r="B10" s="193"/>
      <c r="C10" s="22" t="s">
        <v>19</v>
      </c>
      <c r="D10" s="23"/>
      <c r="E10" s="24"/>
      <c r="F10" s="362" t="s">
        <v>20</v>
      </c>
      <c r="G10" s="221"/>
      <c r="H10" s="19"/>
      <c r="I10" s="20"/>
      <c r="J10" s="20"/>
      <c r="K10" s="14"/>
    </row>
    <row r="11" spans="1:11">
      <c r="A11" s="454"/>
      <c r="B11" s="193"/>
      <c r="C11" s="22" t="s">
        <v>21</v>
      </c>
      <c r="D11" s="118"/>
      <c r="E11" s="119"/>
      <c r="F11" s="362" t="s">
        <v>68</v>
      </c>
      <c r="G11" s="222"/>
      <c r="H11" s="123"/>
      <c r="I11" s="124"/>
      <c r="J11" s="124"/>
      <c r="K11" s="125"/>
    </row>
    <row r="12" spans="1:11" ht="15" thickBot="1">
      <c r="A12" s="454"/>
      <c r="B12" s="193"/>
      <c r="C12" s="22" t="s">
        <v>69</v>
      </c>
      <c r="D12" s="23">
        <v>80</v>
      </c>
      <c r="E12" s="24">
        <v>4</v>
      </c>
      <c r="F12" s="362" t="s">
        <v>11</v>
      </c>
      <c r="G12" s="222"/>
      <c r="H12" s="123"/>
      <c r="I12" s="124"/>
      <c r="J12" s="124"/>
      <c r="K12" s="125"/>
    </row>
    <row r="13" spans="1:11" ht="16">
      <c r="A13" s="441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1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442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1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442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442"/>
      <c r="B16" s="406">
        <v>1900102</v>
      </c>
      <c r="C16" s="319" t="s">
        <v>25</v>
      </c>
      <c r="D16" s="318" t="s">
        <v>26</v>
      </c>
      <c r="E16" s="409">
        <v>1</v>
      </c>
      <c r="F16" s="408" t="s">
        <v>27</v>
      </c>
      <c r="G16" s="412"/>
      <c r="H16" s="111" t="s">
        <v>70</v>
      </c>
      <c r="I16" s="238">
        <v>85</v>
      </c>
      <c r="J16" s="16">
        <v>4</v>
      </c>
      <c r="K16" s="219" t="s">
        <v>74</v>
      </c>
    </row>
    <row r="17" spans="1:11">
      <c r="A17" s="442"/>
      <c r="B17" s="369"/>
      <c r="C17" s="38" t="s">
        <v>117</v>
      </c>
      <c r="D17" s="39">
        <v>80</v>
      </c>
      <c r="E17" s="40">
        <v>4</v>
      </c>
      <c r="F17" s="370" t="s">
        <v>11</v>
      </c>
      <c r="G17" s="41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442"/>
      <c r="B18" s="203">
        <v>199645</v>
      </c>
      <c r="C18" s="22" t="s">
        <v>235</v>
      </c>
      <c r="D18" s="12">
        <v>32</v>
      </c>
      <c r="E18" s="13">
        <v>2</v>
      </c>
      <c r="F18" s="368" t="s">
        <v>232</v>
      </c>
      <c r="G18" s="411"/>
      <c r="H18" s="286" t="s">
        <v>71</v>
      </c>
      <c r="I18" s="232">
        <v>54</v>
      </c>
      <c r="J18" s="235">
        <v>3</v>
      </c>
      <c r="K18" s="234" t="s">
        <v>93</v>
      </c>
    </row>
    <row r="19" spans="1:11">
      <c r="A19" s="442"/>
      <c r="B19" s="414" t="s">
        <v>202</v>
      </c>
      <c r="C19" s="390" t="s">
        <v>200</v>
      </c>
      <c r="D19" s="391" t="s">
        <v>220</v>
      </c>
      <c r="E19" s="390" t="s">
        <v>110</v>
      </c>
      <c r="F19" s="415" t="s">
        <v>202</v>
      </c>
      <c r="G19" s="411"/>
      <c r="H19" s="286" t="s">
        <v>72</v>
      </c>
      <c r="I19" s="232">
        <v>68</v>
      </c>
      <c r="J19" s="235">
        <v>3</v>
      </c>
      <c r="K19" s="234" t="s">
        <v>93</v>
      </c>
    </row>
    <row r="20" spans="1:11">
      <c r="A20" s="442"/>
      <c r="B20" s="414"/>
      <c r="C20" s="390"/>
      <c r="D20" s="391"/>
      <c r="E20" s="390"/>
      <c r="F20" s="415"/>
    </row>
    <row r="21" spans="1:11" ht="15" thickBot="1">
      <c r="A21" s="443"/>
      <c r="B21" s="210"/>
      <c r="C21" s="340" t="s">
        <v>203</v>
      </c>
      <c r="D21" s="41"/>
      <c r="E21" s="341"/>
      <c r="F21" s="371" t="s">
        <v>28</v>
      </c>
      <c r="G21" s="413">
        <v>199639</v>
      </c>
      <c r="H21" s="266" t="s">
        <v>233</v>
      </c>
      <c r="I21" s="237" t="s">
        <v>231</v>
      </c>
      <c r="J21" s="177">
        <v>3</v>
      </c>
      <c r="K21" s="367" t="s">
        <v>224</v>
      </c>
    </row>
    <row r="22" spans="1:11">
      <c r="A22" s="441" t="s">
        <v>29</v>
      </c>
      <c r="B22" s="197">
        <v>309003</v>
      </c>
      <c r="C22" s="302" t="s">
        <v>30</v>
      </c>
      <c r="D22" s="6">
        <v>36</v>
      </c>
      <c r="E22" s="7">
        <v>2</v>
      </c>
      <c r="F22" s="198" t="s">
        <v>10</v>
      </c>
      <c r="G22" s="188"/>
      <c r="H22" s="290" t="s">
        <v>94</v>
      </c>
      <c r="I22" s="229">
        <v>68</v>
      </c>
      <c r="J22" s="230">
        <v>3</v>
      </c>
      <c r="K22" s="231" t="s">
        <v>93</v>
      </c>
    </row>
    <row r="23" spans="1:11">
      <c r="A23" s="442"/>
      <c r="B23" s="199">
        <v>310015</v>
      </c>
      <c r="C23" s="294" t="s">
        <v>31</v>
      </c>
      <c r="D23" s="9">
        <f>18*E23</f>
        <v>36</v>
      </c>
      <c r="E23" s="10">
        <v>2</v>
      </c>
      <c r="F23" s="200" t="s">
        <v>10</v>
      </c>
      <c r="G23" s="191"/>
      <c r="H23" s="286" t="s">
        <v>96</v>
      </c>
      <c r="I23" s="232">
        <v>40</v>
      </c>
      <c r="J23" s="235">
        <v>2.5</v>
      </c>
      <c r="K23" s="234" t="s">
        <v>93</v>
      </c>
    </row>
    <row r="24" spans="1:11">
      <c r="A24" s="442"/>
      <c r="B24" s="193">
        <v>199654</v>
      </c>
      <c r="C24" s="70" t="s">
        <v>124</v>
      </c>
      <c r="D24" s="23">
        <v>48</v>
      </c>
      <c r="E24" s="13">
        <v>3</v>
      </c>
      <c r="F24" s="362" t="s">
        <v>125</v>
      </c>
      <c r="G24" s="366">
        <v>199629</v>
      </c>
      <c r="H24" s="266" t="s">
        <v>234</v>
      </c>
      <c r="I24" s="237">
        <v>48</v>
      </c>
      <c r="J24" s="177">
        <v>3</v>
      </c>
      <c r="K24" s="367"/>
    </row>
    <row r="25" spans="1:11">
      <c r="A25" s="442"/>
      <c r="B25" s="372">
        <v>199655</v>
      </c>
      <c r="C25" s="390" t="s">
        <v>230</v>
      </c>
      <c r="D25" s="373">
        <v>32</v>
      </c>
      <c r="E25" s="391">
        <v>1</v>
      </c>
      <c r="F25" s="390" t="s">
        <v>76</v>
      </c>
      <c r="G25" s="366"/>
      <c r="H25" s="266" t="s">
        <v>225</v>
      </c>
      <c r="I25" s="237">
        <v>32</v>
      </c>
      <c r="J25" s="177">
        <v>1</v>
      </c>
      <c r="K25" s="367" t="s">
        <v>219</v>
      </c>
    </row>
    <row r="26" spans="1:11">
      <c r="A26" s="442"/>
      <c r="B26" s="193"/>
      <c r="C26" s="70" t="s">
        <v>122</v>
      </c>
      <c r="D26" s="23">
        <v>64</v>
      </c>
      <c r="E26" s="13">
        <v>4</v>
      </c>
      <c r="F26" s="362" t="s">
        <v>11</v>
      </c>
      <c r="G26" s="363"/>
      <c r="H26" s="111" t="s">
        <v>98</v>
      </c>
      <c r="I26" s="238">
        <v>16</v>
      </c>
      <c r="J26" s="16">
        <v>1</v>
      </c>
      <c r="K26" s="219" t="s">
        <v>15</v>
      </c>
    </row>
    <row r="27" spans="1:11">
      <c r="A27" s="442"/>
      <c r="B27" s="193"/>
      <c r="C27" s="390" t="s">
        <v>75</v>
      </c>
      <c r="D27" s="373">
        <v>32</v>
      </c>
      <c r="E27" s="391">
        <v>1</v>
      </c>
      <c r="F27" s="390" t="s">
        <v>76</v>
      </c>
      <c r="G27" s="269">
        <v>199628</v>
      </c>
      <c r="H27" s="421" t="s">
        <v>236</v>
      </c>
      <c r="I27" s="264">
        <v>32</v>
      </c>
      <c r="J27" s="265">
        <v>2</v>
      </c>
      <c r="K27" s="234" t="s">
        <v>93</v>
      </c>
    </row>
    <row r="28" spans="1:11">
      <c r="A28" s="442"/>
      <c r="B28" s="203"/>
      <c r="C28" s="22" t="s">
        <v>95</v>
      </c>
      <c r="D28" s="12">
        <v>48</v>
      </c>
      <c r="E28" s="13">
        <v>3</v>
      </c>
      <c r="F28" s="368" t="s">
        <v>232</v>
      </c>
      <c r="G28" s="269">
        <v>199648</v>
      </c>
      <c r="H28" s="263" t="s">
        <v>151</v>
      </c>
      <c r="I28" s="264">
        <v>48</v>
      </c>
      <c r="J28" s="265">
        <v>3</v>
      </c>
      <c r="K28" s="234" t="s">
        <v>93</v>
      </c>
    </row>
    <row r="29" spans="1:11" ht="15" thickBot="1">
      <c r="A29" s="443"/>
      <c r="B29" s="210"/>
      <c r="C29" s="297" t="s">
        <v>33</v>
      </c>
      <c r="D29" s="46"/>
      <c r="E29" s="46"/>
      <c r="F29" s="211" t="s">
        <v>20</v>
      </c>
      <c r="G29" s="195"/>
      <c r="H29" s="47"/>
      <c r="I29" s="48"/>
      <c r="J29" s="49"/>
      <c r="K29" s="31"/>
    </row>
    <row r="30" spans="1:11">
      <c r="A30" s="441" t="s">
        <v>34</v>
      </c>
      <c r="B30" s="197">
        <v>3009004</v>
      </c>
      <c r="C30" s="374" t="s">
        <v>214</v>
      </c>
      <c r="D30" s="6">
        <v>36</v>
      </c>
      <c r="E30" s="375">
        <v>2</v>
      </c>
      <c r="F30" s="198" t="s">
        <v>10</v>
      </c>
      <c r="G30" s="239"/>
      <c r="H30" s="240" t="s">
        <v>99</v>
      </c>
      <c r="I30" s="229">
        <v>64</v>
      </c>
      <c r="J30" s="241">
        <v>3</v>
      </c>
      <c r="K30" s="231" t="s">
        <v>93</v>
      </c>
    </row>
    <row r="31" spans="1:11">
      <c r="A31" s="442"/>
      <c r="B31" s="199">
        <v>3100014</v>
      </c>
      <c r="C31" s="358" t="s">
        <v>215</v>
      </c>
      <c r="D31" s="9">
        <f>18*E31</f>
        <v>108</v>
      </c>
      <c r="E31" s="359">
        <v>6</v>
      </c>
      <c r="F31" s="200" t="s">
        <v>10</v>
      </c>
      <c r="G31" s="269">
        <v>199653</v>
      </c>
      <c r="H31" s="361" t="s">
        <v>218</v>
      </c>
      <c r="I31" s="422">
        <v>48</v>
      </c>
      <c r="J31" s="423">
        <v>3</v>
      </c>
      <c r="K31" s="234" t="s">
        <v>93</v>
      </c>
    </row>
    <row r="32" spans="1:11">
      <c r="A32" s="442"/>
      <c r="B32" s="203">
        <v>199635</v>
      </c>
      <c r="C32" s="22" t="s">
        <v>131</v>
      </c>
      <c r="D32" s="12">
        <v>40</v>
      </c>
      <c r="E32" s="13">
        <v>2.5</v>
      </c>
      <c r="F32" s="368" t="s">
        <v>232</v>
      </c>
      <c r="G32" s="269">
        <v>199626</v>
      </c>
      <c r="H32" s="360" t="s">
        <v>216</v>
      </c>
      <c r="I32" s="244">
        <v>24</v>
      </c>
      <c r="J32" s="245">
        <v>1.5</v>
      </c>
      <c r="K32" s="234" t="s">
        <v>93</v>
      </c>
    </row>
    <row r="33" spans="1:11">
      <c r="A33" s="442"/>
      <c r="B33" s="203">
        <v>199636</v>
      </c>
      <c r="C33" s="22" t="s">
        <v>132</v>
      </c>
      <c r="D33" s="12">
        <v>32</v>
      </c>
      <c r="E33" s="13">
        <v>1</v>
      </c>
      <c r="F33" s="368" t="s">
        <v>232</v>
      </c>
      <c r="G33" s="269">
        <v>199627</v>
      </c>
      <c r="H33" s="360" t="s">
        <v>217</v>
      </c>
      <c r="I33" s="244">
        <v>32</v>
      </c>
      <c r="J33" s="245">
        <v>1</v>
      </c>
      <c r="K33" s="234" t="s">
        <v>93</v>
      </c>
    </row>
    <row r="34" spans="1:11">
      <c r="A34" s="442"/>
      <c r="B34" s="376"/>
      <c r="C34" s="377"/>
      <c r="D34" s="378"/>
      <c r="E34" s="378"/>
      <c r="F34" s="379"/>
      <c r="G34" s="269">
        <v>199630</v>
      </c>
      <c r="H34" s="360" t="s">
        <v>143</v>
      </c>
      <c r="I34" s="244">
        <v>40</v>
      </c>
      <c r="J34" s="245">
        <v>2.5</v>
      </c>
      <c r="K34" s="234" t="s">
        <v>93</v>
      </c>
    </row>
    <row r="35" spans="1:11">
      <c r="A35" s="442"/>
      <c r="B35" s="376"/>
      <c r="C35" s="377"/>
      <c r="D35" s="378"/>
      <c r="E35" s="378"/>
      <c r="F35" s="379"/>
      <c r="G35" s="269">
        <v>199631</v>
      </c>
      <c r="H35" s="243" t="s">
        <v>142</v>
      </c>
      <c r="I35" s="244">
        <v>16</v>
      </c>
      <c r="J35" s="245">
        <v>0.5</v>
      </c>
      <c r="K35" s="234" t="s">
        <v>93</v>
      </c>
    </row>
    <row r="36" spans="1:11" ht="15" thickBot="1">
      <c r="A36" s="443"/>
      <c r="B36" s="210"/>
      <c r="C36" s="297" t="s">
        <v>39</v>
      </c>
      <c r="D36" s="46"/>
      <c r="E36" s="46"/>
      <c r="F36" s="211" t="s">
        <v>20</v>
      </c>
      <c r="G36" s="393">
        <v>199641</v>
      </c>
      <c r="H36" s="394" t="s">
        <v>221</v>
      </c>
      <c r="I36" s="395">
        <v>32</v>
      </c>
      <c r="J36" s="274">
        <v>2</v>
      </c>
      <c r="K36" s="396" t="s">
        <v>219</v>
      </c>
    </row>
    <row r="37" spans="1:11">
      <c r="A37" s="441" t="s">
        <v>40</v>
      </c>
      <c r="B37" s="380">
        <v>3300003</v>
      </c>
      <c r="C37" s="381" t="s">
        <v>213</v>
      </c>
      <c r="D37" s="382">
        <v>18</v>
      </c>
      <c r="E37" s="383">
        <v>1</v>
      </c>
      <c r="F37" s="384" t="s">
        <v>15</v>
      </c>
      <c r="G37" s="397"/>
      <c r="H37" s="290" t="s">
        <v>100</v>
      </c>
      <c r="I37" s="229">
        <v>32</v>
      </c>
      <c r="J37" s="230">
        <v>2</v>
      </c>
      <c r="K37" s="231" t="s">
        <v>93</v>
      </c>
    </row>
    <row r="38" spans="1:11">
      <c r="A38" s="442"/>
      <c r="B38" s="385"/>
      <c r="C38" s="386" t="s">
        <v>78</v>
      </c>
      <c r="D38" s="387">
        <v>48</v>
      </c>
      <c r="E38" s="388">
        <v>3</v>
      </c>
      <c r="F38" s="362" t="s">
        <v>11</v>
      </c>
      <c r="G38" s="270">
        <v>199625</v>
      </c>
      <c r="H38" s="292" t="s">
        <v>148</v>
      </c>
      <c r="I38" s="268">
        <v>32</v>
      </c>
      <c r="J38" s="177">
        <v>2</v>
      </c>
      <c r="K38" s="271"/>
    </row>
    <row r="39" spans="1:11">
      <c r="A39" s="442"/>
      <c r="B39" s="385"/>
      <c r="C39" s="390" t="s">
        <v>79</v>
      </c>
      <c r="D39" s="373">
        <v>32</v>
      </c>
      <c r="E39" s="391">
        <v>1</v>
      </c>
      <c r="F39" s="390" t="s">
        <v>76</v>
      </c>
      <c r="G39" s="269">
        <v>199624</v>
      </c>
      <c r="H39" s="70" t="s">
        <v>152</v>
      </c>
      <c r="I39" s="334">
        <v>48</v>
      </c>
      <c r="J39" s="334">
        <v>3</v>
      </c>
      <c r="K39" s="335"/>
    </row>
    <row r="40" spans="1:11">
      <c r="A40" s="442"/>
      <c r="B40" s="385"/>
      <c r="C40" s="50" t="s">
        <v>80</v>
      </c>
      <c r="D40" s="12">
        <v>64</v>
      </c>
      <c r="E40" s="389">
        <v>4</v>
      </c>
      <c r="F40" s="362" t="s">
        <v>11</v>
      </c>
      <c r="G40" s="269"/>
      <c r="H40" s="263" t="s">
        <v>111</v>
      </c>
      <c r="I40" s="264" t="s">
        <v>111</v>
      </c>
      <c r="J40" s="265" t="s">
        <v>111</v>
      </c>
      <c r="K40" s="234" t="s">
        <v>114</v>
      </c>
    </row>
    <row r="41" spans="1:11">
      <c r="A41" s="442"/>
      <c r="B41" s="385"/>
      <c r="C41" s="390" t="s">
        <v>81</v>
      </c>
      <c r="D41" s="373">
        <v>40</v>
      </c>
      <c r="E41" s="391">
        <v>1</v>
      </c>
      <c r="F41" s="390" t="s">
        <v>227</v>
      </c>
      <c r="G41" s="269"/>
      <c r="H41" s="263" t="s">
        <v>111</v>
      </c>
      <c r="I41" s="264" t="s">
        <v>111</v>
      </c>
      <c r="J41" s="265" t="s">
        <v>111</v>
      </c>
      <c r="K41" s="234" t="s">
        <v>112</v>
      </c>
    </row>
    <row r="42" spans="1:11">
      <c r="A42" s="442"/>
      <c r="B42" s="385"/>
      <c r="C42" s="50" t="s">
        <v>82</v>
      </c>
      <c r="D42" s="12">
        <v>48</v>
      </c>
      <c r="E42" s="389">
        <v>3</v>
      </c>
      <c r="F42" s="362" t="s">
        <v>11</v>
      </c>
      <c r="G42" s="269"/>
      <c r="H42" s="263" t="s">
        <v>111</v>
      </c>
      <c r="I42" s="264" t="s">
        <v>111</v>
      </c>
      <c r="J42" s="265" t="s">
        <v>111</v>
      </c>
      <c r="K42" s="234" t="s">
        <v>112</v>
      </c>
    </row>
    <row r="43" spans="1:11">
      <c r="A43" s="442"/>
      <c r="B43" s="385"/>
      <c r="C43" s="390" t="s">
        <v>228</v>
      </c>
      <c r="D43" s="373">
        <v>16</v>
      </c>
      <c r="E43" s="391">
        <v>0.5</v>
      </c>
      <c r="F43" s="390" t="s">
        <v>229</v>
      </c>
      <c r="G43" s="269" t="s">
        <v>111</v>
      </c>
      <c r="H43" s="263" t="s">
        <v>160</v>
      </c>
      <c r="I43" s="264" t="s">
        <v>111</v>
      </c>
      <c r="J43" s="265" t="s">
        <v>111</v>
      </c>
      <c r="K43" s="234"/>
    </row>
    <row r="44" spans="1:11">
      <c r="A44" s="442"/>
      <c r="B44" s="385"/>
      <c r="C44" s="60"/>
      <c r="D44" s="43"/>
      <c r="E44" s="61"/>
      <c r="F44" s="370"/>
      <c r="G44" s="269" t="s">
        <v>115</v>
      </c>
      <c r="H44" s="263" t="s">
        <v>111</v>
      </c>
      <c r="I44" s="264" t="s">
        <v>111</v>
      </c>
      <c r="J44" s="265" t="s">
        <v>111</v>
      </c>
      <c r="K44" s="234"/>
    </row>
    <row r="45" spans="1:11" ht="15" thickBot="1">
      <c r="A45" s="443"/>
      <c r="B45" s="210"/>
      <c r="C45" s="297" t="s">
        <v>42</v>
      </c>
      <c r="D45" s="62"/>
      <c r="E45" s="63"/>
      <c r="F45" s="392" t="s">
        <v>28</v>
      </c>
      <c r="G45" s="364"/>
      <c r="H45" s="398"/>
      <c r="I45" s="399"/>
      <c r="J45" s="400"/>
      <c r="K45" s="365"/>
    </row>
    <row r="46" spans="1:11">
      <c r="A46" s="442" t="s">
        <v>43</v>
      </c>
      <c r="B46" s="380">
        <v>3300005</v>
      </c>
      <c r="C46" s="405" t="s">
        <v>212</v>
      </c>
      <c r="D46" s="382">
        <v>18</v>
      </c>
      <c r="E46" s="383">
        <v>1</v>
      </c>
      <c r="F46" s="384" t="s">
        <v>15</v>
      </c>
      <c r="G46" s="188"/>
      <c r="H46" s="290" t="s">
        <v>89</v>
      </c>
      <c r="I46" s="229">
        <v>16</v>
      </c>
      <c r="J46" s="229">
        <v>1</v>
      </c>
      <c r="K46" s="231" t="s">
        <v>93</v>
      </c>
    </row>
    <row r="47" spans="1:11">
      <c r="A47" s="442"/>
      <c r="B47" s="406">
        <v>1900103</v>
      </c>
      <c r="C47" s="319" t="s">
        <v>45</v>
      </c>
      <c r="D47" s="318" t="s">
        <v>26</v>
      </c>
      <c r="E47" s="407">
        <v>1</v>
      </c>
      <c r="F47" s="408" t="s">
        <v>46</v>
      </c>
      <c r="G47" s="262"/>
      <c r="H47" s="263" t="s">
        <v>103</v>
      </c>
      <c r="I47" s="264">
        <v>48</v>
      </c>
      <c r="J47" s="265">
        <v>3</v>
      </c>
      <c r="K47" s="234" t="s">
        <v>93</v>
      </c>
    </row>
    <row r="48" spans="1:11">
      <c r="A48" s="442"/>
      <c r="B48" s="203">
        <v>199783</v>
      </c>
      <c r="C48" s="22" t="s">
        <v>135</v>
      </c>
      <c r="D48" s="12">
        <v>48</v>
      </c>
      <c r="E48" s="13">
        <v>3</v>
      </c>
      <c r="F48" s="368" t="s">
        <v>232</v>
      </c>
      <c r="G48" s="366"/>
      <c r="H48" s="266" t="s">
        <v>223</v>
      </c>
      <c r="I48" s="237">
        <v>16</v>
      </c>
      <c r="J48" s="177">
        <v>1</v>
      </c>
      <c r="K48" s="367" t="s">
        <v>224</v>
      </c>
    </row>
    <row r="49" spans="1:11">
      <c r="A49" s="121"/>
      <c r="B49" s="203">
        <v>199784</v>
      </c>
      <c r="C49" s="22" t="s">
        <v>136</v>
      </c>
      <c r="D49" s="12">
        <v>32</v>
      </c>
      <c r="E49" s="13">
        <v>1</v>
      </c>
      <c r="F49" s="368" t="s">
        <v>232</v>
      </c>
      <c r="G49" s="269">
        <v>199173</v>
      </c>
      <c r="H49" s="263" t="s">
        <v>144</v>
      </c>
      <c r="I49" s="264">
        <v>32</v>
      </c>
      <c r="J49" s="265">
        <v>2</v>
      </c>
      <c r="K49" s="234"/>
    </row>
    <row r="50" spans="1:11">
      <c r="A50" s="66"/>
      <c r="B50" s="376"/>
      <c r="C50" s="377"/>
      <c r="D50" s="378"/>
      <c r="E50" s="378"/>
      <c r="F50" s="379"/>
      <c r="G50" s="269">
        <v>199621</v>
      </c>
      <c r="H50" s="263" t="s">
        <v>145</v>
      </c>
      <c r="I50" s="264">
        <v>32</v>
      </c>
      <c r="J50" s="265">
        <v>2</v>
      </c>
      <c r="K50" s="234"/>
    </row>
    <row r="51" spans="1:11">
      <c r="A51" s="66"/>
      <c r="B51" s="376"/>
      <c r="C51" s="377"/>
      <c r="D51" s="378"/>
      <c r="E51" s="378"/>
      <c r="F51" s="379"/>
      <c r="G51" s="269">
        <v>199622</v>
      </c>
      <c r="H51" s="263" t="s">
        <v>146</v>
      </c>
      <c r="I51" s="264">
        <v>32</v>
      </c>
      <c r="J51" s="265">
        <v>1</v>
      </c>
      <c r="K51" s="234"/>
    </row>
    <row r="52" spans="1:11">
      <c r="A52" s="66"/>
      <c r="B52" s="193"/>
      <c r="C52" s="38"/>
      <c r="D52" s="43"/>
      <c r="E52" s="65"/>
      <c r="F52" s="370"/>
      <c r="G52" s="366">
        <v>199641</v>
      </c>
      <c r="H52" s="266" t="s">
        <v>222</v>
      </c>
      <c r="I52" s="237">
        <v>32</v>
      </c>
      <c r="J52" s="177">
        <v>2</v>
      </c>
      <c r="K52" s="367" t="s">
        <v>219</v>
      </c>
    </row>
    <row r="53" spans="1:11">
      <c r="A53" s="338"/>
      <c r="B53" s="416"/>
      <c r="C53" s="417"/>
      <c r="D53" s="418"/>
      <c r="E53" s="419"/>
      <c r="F53" s="420"/>
    </row>
    <row r="54" spans="1:11">
      <c r="A54" s="338"/>
      <c r="B54" s="416"/>
      <c r="C54" s="417"/>
      <c r="D54" s="418"/>
      <c r="E54" s="419"/>
      <c r="F54" s="420"/>
    </row>
    <row r="55" spans="1:11" ht="15" thickBot="1">
      <c r="A55" s="67"/>
      <c r="B55" s="210"/>
      <c r="C55" s="297" t="s">
        <v>47</v>
      </c>
      <c r="D55" s="53"/>
      <c r="E55" s="54"/>
      <c r="F55" s="211" t="s">
        <v>20</v>
      </c>
      <c r="G55" s="364" t="s">
        <v>115</v>
      </c>
      <c r="H55" s="71" t="s">
        <v>156</v>
      </c>
      <c r="I55" s="72" t="s">
        <v>115</v>
      </c>
      <c r="J55" s="72" t="s">
        <v>114</v>
      </c>
      <c r="K55" s="31"/>
    </row>
    <row r="56" spans="1:11">
      <c r="A56" s="441" t="s">
        <v>48</v>
      </c>
      <c r="B56" s="342">
        <v>1900104</v>
      </c>
      <c r="C56" s="343" t="s">
        <v>49</v>
      </c>
      <c r="D56" s="342" t="s">
        <v>204</v>
      </c>
      <c r="E56" s="344">
        <v>3</v>
      </c>
      <c r="F56" s="402" t="s">
        <v>205</v>
      </c>
      <c r="G56" s="404"/>
      <c r="H56" s="290" t="s">
        <v>101</v>
      </c>
      <c r="I56" s="229">
        <v>16</v>
      </c>
      <c r="J56" s="241">
        <v>1</v>
      </c>
      <c r="K56" s="231" t="s">
        <v>93</v>
      </c>
    </row>
    <row r="57" spans="1:11">
      <c r="A57" s="442"/>
      <c r="B57" s="342">
        <v>1900105</v>
      </c>
      <c r="C57" s="343" t="s">
        <v>37</v>
      </c>
      <c r="D57" s="342" t="s">
        <v>38</v>
      </c>
      <c r="E57" s="344">
        <v>1</v>
      </c>
      <c r="F57" s="401" t="s">
        <v>27</v>
      </c>
      <c r="G57" s="269"/>
      <c r="H57" s="70" t="s">
        <v>226</v>
      </c>
      <c r="I57" s="334" t="s">
        <v>226</v>
      </c>
      <c r="J57" s="334" t="s">
        <v>226</v>
      </c>
      <c r="K57" s="335" t="s">
        <v>220</v>
      </c>
    </row>
    <row r="58" spans="1:11">
      <c r="A58" s="442"/>
      <c r="B58" s="342">
        <v>1900107</v>
      </c>
      <c r="C58" s="343" t="s">
        <v>51</v>
      </c>
      <c r="D58" s="342" t="s">
        <v>26</v>
      </c>
      <c r="E58" s="344">
        <v>1</v>
      </c>
      <c r="F58" s="401" t="s">
        <v>27</v>
      </c>
      <c r="G58" s="269" t="s">
        <v>226</v>
      </c>
      <c r="H58" s="70" t="s">
        <v>226</v>
      </c>
      <c r="I58" s="334" t="s">
        <v>226</v>
      </c>
      <c r="J58" s="334" t="s">
        <v>226</v>
      </c>
      <c r="K58" s="335" t="s">
        <v>130</v>
      </c>
    </row>
    <row r="59" spans="1:11">
      <c r="A59" s="442"/>
      <c r="B59" s="346"/>
      <c r="C59" s="347" t="s">
        <v>206</v>
      </c>
      <c r="D59" s="348" t="s">
        <v>207</v>
      </c>
      <c r="E59" s="349">
        <v>2</v>
      </c>
      <c r="F59" s="403" t="s">
        <v>32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112</v>
      </c>
    </row>
    <row r="60" spans="1:11">
      <c r="A60" s="442"/>
      <c r="B60" s="21"/>
      <c r="C60" s="38" t="s">
        <v>137</v>
      </c>
      <c r="D60" s="43" t="s">
        <v>111</v>
      </c>
      <c r="E60" s="65" t="s">
        <v>111</v>
      </c>
      <c r="F60" s="252" t="s">
        <v>130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/>
    </row>
    <row r="61" spans="1:11">
      <c r="A61" s="442"/>
      <c r="B61" s="21"/>
      <c r="C61" s="38" t="s">
        <v>112</v>
      </c>
      <c r="D61" s="43" t="s">
        <v>115</v>
      </c>
      <c r="E61" s="65" t="s">
        <v>111</v>
      </c>
      <c r="F61" s="252" t="s">
        <v>114</v>
      </c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442"/>
      <c r="B62" s="21"/>
      <c r="C62" s="38" t="s">
        <v>128</v>
      </c>
      <c r="D62" s="43" t="s">
        <v>130</v>
      </c>
      <c r="E62" s="65" t="s">
        <v>114</v>
      </c>
      <c r="F62" s="252" t="s">
        <v>111</v>
      </c>
      <c r="G62" s="269" t="s">
        <v>155</v>
      </c>
      <c r="H62" s="70" t="s">
        <v>126</v>
      </c>
      <c r="I62" s="334" t="s">
        <v>115</v>
      </c>
      <c r="J62" s="334" t="s">
        <v>115</v>
      </c>
      <c r="K62" s="335"/>
    </row>
    <row r="63" spans="1:11" ht="15" thickBot="1">
      <c r="A63" s="443"/>
      <c r="B63" s="21"/>
      <c r="C63" s="38"/>
      <c r="D63" s="43"/>
      <c r="E63" s="65"/>
      <c r="F63" s="252"/>
      <c r="G63" s="364">
        <v>199650</v>
      </c>
      <c r="H63" s="71" t="s">
        <v>153</v>
      </c>
      <c r="I63" s="72">
        <v>24</v>
      </c>
      <c r="J63" s="72">
        <v>1.5</v>
      </c>
      <c r="K63" s="31"/>
    </row>
    <row r="64" spans="1:11">
      <c r="A64" s="66" t="s">
        <v>54</v>
      </c>
      <c r="B64" s="350">
        <v>1900106</v>
      </c>
      <c r="C64" s="351" t="s">
        <v>208</v>
      </c>
      <c r="D64" s="350" t="s">
        <v>209</v>
      </c>
      <c r="E64" s="352">
        <v>3</v>
      </c>
      <c r="F64" s="345" t="s">
        <v>46</v>
      </c>
      <c r="G64" s="259"/>
      <c r="H64" s="73"/>
      <c r="I64" s="74"/>
      <c r="J64" s="75"/>
      <c r="K64" s="260"/>
    </row>
    <row r="65" spans="1:11" ht="15" thickBot="1">
      <c r="A65" s="76"/>
      <c r="B65" s="353"/>
      <c r="C65" s="354" t="s">
        <v>53</v>
      </c>
      <c r="D65" s="355" t="s">
        <v>210</v>
      </c>
      <c r="E65" s="356">
        <v>1</v>
      </c>
      <c r="F65" s="357" t="s">
        <v>211</v>
      </c>
      <c r="G65" s="258"/>
      <c r="H65" s="71"/>
      <c r="I65" s="72"/>
      <c r="J65" s="72"/>
      <c r="K65" s="261"/>
    </row>
    <row r="66" spans="1:11" ht="15" thickBot="1">
      <c r="A66" s="78"/>
      <c r="B66" s="79"/>
      <c r="C66" s="80"/>
      <c r="D66" s="81"/>
      <c r="E66" s="81">
        <f>SUM(E4:E65)</f>
        <v>90</v>
      </c>
      <c r="F66" s="82">
        <f>SUM(F4:F65)</f>
        <v>0</v>
      </c>
      <c r="G66" s="79"/>
      <c r="H66" s="80"/>
      <c r="I66" s="81"/>
      <c r="J66" s="83">
        <f>SUM(J4:J65)</f>
        <v>76.5</v>
      </c>
      <c r="K66" s="84"/>
    </row>
    <row r="67" spans="1:11">
      <c r="A67" s="85" t="s">
        <v>56</v>
      </c>
      <c r="B67" s="86"/>
      <c r="C67" s="87"/>
      <c r="D67" s="86"/>
      <c r="E67" s="86"/>
      <c r="F67" s="86"/>
      <c r="G67" s="86"/>
      <c r="H67" s="87"/>
      <c r="I67" s="86"/>
      <c r="J67" s="86"/>
      <c r="K67" s="88"/>
    </row>
    <row r="68" spans="1:11">
      <c r="A68" s="89"/>
      <c r="B68" s="90"/>
      <c r="C68" s="91"/>
      <c r="D68" s="90"/>
      <c r="E68" s="90"/>
      <c r="F68" s="90"/>
      <c r="G68" s="90"/>
      <c r="H68" s="91"/>
      <c r="I68" s="90"/>
      <c r="J68" s="90"/>
      <c r="K68" s="92"/>
    </row>
    <row r="69" spans="1:11">
      <c r="A69" s="93"/>
      <c r="B69" s="94"/>
      <c r="C69" s="95"/>
      <c r="D69" s="94"/>
      <c r="E69" s="94"/>
      <c r="F69" s="94"/>
      <c r="G69" s="94"/>
      <c r="H69" s="95"/>
      <c r="I69" s="94"/>
      <c r="J69" s="94"/>
      <c r="K69" s="96"/>
    </row>
    <row r="70" spans="1:11">
      <c r="A70" s="93"/>
      <c r="B70" s="94"/>
      <c r="C70" s="114"/>
      <c r="D70" s="94"/>
      <c r="E70" s="94"/>
      <c r="F70" s="94"/>
      <c r="G70" s="94"/>
      <c r="H70" s="95"/>
      <c r="I70" s="94"/>
      <c r="J70" s="94"/>
    </row>
    <row r="71" spans="1:11" ht="15" thickBot="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>
      <c r="A72" s="311" t="s">
        <v>56</v>
      </c>
      <c r="B72" s="312"/>
      <c r="C72" s="432" t="s">
        <v>182</v>
      </c>
      <c r="D72" s="433"/>
      <c r="E72" s="434"/>
      <c r="F72" s="432" t="s">
        <v>183</v>
      </c>
      <c r="G72" s="433"/>
      <c r="H72" s="434"/>
      <c r="I72" s="435" t="s">
        <v>184</v>
      </c>
      <c r="J72" s="435"/>
      <c r="K72" s="436"/>
    </row>
    <row r="73" spans="1:11" ht="26">
      <c r="A73" s="313">
        <v>1</v>
      </c>
      <c r="B73" s="97" t="s">
        <v>185</v>
      </c>
      <c r="C73" s="314" t="s">
        <v>57</v>
      </c>
      <c r="D73" s="98">
        <f>SUM(D4,D5,D13,D14,D15,D22,D23,D30,D31)</f>
        <v>432</v>
      </c>
      <c r="E73" s="98">
        <f>SUM(E4,E5,E13,E14,E15,E22,E23,E30,E31)</f>
        <v>24</v>
      </c>
      <c r="F73" s="315" t="s">
        <v>58</v>
      </c>
      <c r="G73" s="316">
        <f>SUM(D32:D33,D60,D68)</f>
        <v>72</v>
      </c>
      <c r="H73" s="317">
        <v>18</v>
      </c>
      <c r="I73" s="437" t="s">
        <v>186</v>
      </c>
      <c r="J73" s="438"/>
      <c r="K73" s="439"/>
    </row>
    <row r="74" spans="1:11">
      <c r="A74" s="424">
        <v>2</v>
      </c>
      <c r="B74" s="440" t="s">
        <v>59</v>
      </c>
      <c r="C74" s="318"/>
      <c r="D74" s="318"/>
      <c r="E74" s="318"/>
      <c r="F74" s="319" t="s">
        <v>60</v>
      </c>
      <c r="G74" s="318"/>
      <c r="H74" s="320">
        <f>SUM(E16+E47+E56+E57+E58+E64)</f>
        <v>10</v>
      </c>
      <c r="I74" s="428"/>
      <c r="J74" s="428"/>
      <c r="K74" s="429"/>
    </row>
    <row r="75" spans="1:11" ht="26">
      <c r="A75" s="424"/>
      <c r="B75" s="425"/>
      <c r="C75" s="321"/>
      <c r="D75" s="322"/>
      <c r="E75" s="322"/>
      <c r="F75" s="323" t="s">
        <v>196</v>
      </c>
      <c r="G75" s="322"/>
      <c r="H75" s="322">
        <v>5</v>
      </c>
      <c r="I75" s="428"/>
      <c r="J75" s="428"/>
      <c r="K75" s="429"/>
    </row>
    <row r="76" spans="1:11">
      <c r="A76" s="424">
        <v>3</v>
      </c>
      <c r="B76" s="425" t="s">
        <v>188</v>
      </c>
      <c r="C76" s="324" t="s">
        <v>189</v>
      </c>
      <c r="D76" s="325"/>
      <c r="E76" s="326">
        <f>SUM(E9+E12+E17+E24+E25+E26+E27+E28+E32+E33+E38+E39+E40+E41+E42+E43+E48+E49)</f>
        <v>42</v>
      </c>
      <c r="F76" s="327" t="s">
        <v>190</v>
      </c>
      <c r="G76" s="328"/>
      <c r="H76" s="328">
        <v>26</v>
      </c>
      <c r="I76" s="426"/>
      <c r="J76" s="426"/>
      <c r="K76" s="427"/>
    </row>
    <row r="77" spans="1:11" ht="26">
      <c r="A77" s="424"/>
      <c r="B77" s="425"/>
      <c r="C77" s="324" t="s">
        <v>197</v>
      </c>
      <c r="D77" s="325"/>
      <c r="E77" s="326"/>
      <c r="F77" s="329" t="s">
        <v>198</v>
      </c>
      <c r="G77" s="52"/>
      <c r="H77" s="100"/>
      <c r="I77" s="428"/>
      <c r="J77" s="428"/>
      <c r="K77" s="429"/>
    </row>
    <row r="78" spans="1:11" ht="15" thickBot="1">
      <c r="A78" s="330" t="s">
        <v>66</v>
      </c>
      <c r="B78" s="331">
        <f>E78+H74+H73+H75+H76</f>
        <v>125</v>
      </c>
      <c r="C78" s="332">
        <f>24+10+3+32+15</f>
        <v>84</v>
      </c>
      <c r="D78" s="332"/>
      <c r="E78" s="331">
        <f>SUM(E73:E76)</f>
        <v>66</v>
      </c>
      <c r="F78" s="332">
        <f>18+2+18+18</f>
        <v>56</v>
      </c>
      <c r="G78" s="332"/>
      <c r="H78" s="331">
        <f>SUM(H73:H77)</f>
        <v>59</v>
      </c>
      <c r="I78" s="430"/>
      <c r="J78" s="430"/>
      <c r="K78" s="431"/>
    </row>
    <row r="79" spans="1:11">
      <c r="A79" s="93"/>
      <c r="B79" s="94"/>
      <c r="C79" s="114"/>
      <c r="D79" s="94"/>
      <c r="E79" s="94"/>
      <c r="F79" s="94"/>
      <c r="G79" s="94"/>
      <c r="H79" s="95"/>
      <c r="I79" s="94"/>
      <c r="J79" s="94"/>
      <c r="K79" s="94"/>
    </row>
    <row r="80" spans="1:11">
      <c r="A80" s="93"/>
      <c r="B80" s="94"/>
      <c r="C80" s="114"/>
      <c r="D80" s="94"/>
      <c r="E80" s="94"/>
      <c r="F80" s="94" t="s">
        <v>193</v>
      </c>
      <c r="G80" s="94"/>
      <c r="H80" s="95" t="s">
        <v>194</v>
      </c>
      <c r="I80" s="94"/>
      <c r="J80" s="94"/>
      <c r="K80" s="94" t="s">
        <v>195</v>
      </c>
    </row>
    <row r="81" spans="1:10" customFormat="1">
      <c r="A81" s="93"/>
      <c r="B81" s="94"/>
      <c r="C81" s="114"/>
      <c r="D81" s="94"/>
      <c r="E81" s="94"/>
      <c r="F81" s="95"/>
      <c r="G81" s="94"/>
      <c r="H81" s="95"/>
      <c r="I81" s="94"/>
      <c r="J81" s="94"/>
    </row>
  </sheetData>
  <mergeCells count="24">
    <mergeCell ref="A1:K1"/>
    <mergeCell ref="A2:A3"/>
    <mergeCell ref="B2:F2"/>
    <mergeCell ref="G2:K2"/>
    <mergeCell ref="A4:A12"/>
    <mergeCell ref="A56:A63"/>
    <mergeCell ref="A13:A21"/>
    <mergeCell ref="A22:A29"/>
    <mergeCell ref="A30:A36"/>
    <mergeCell ref="A37:A45"/>
    <mergeCell ref="A46:A48"/>
    <mergeCell ref="C72:E72"/>
    <mergeCell ref="F72:H72"/>
    <mergeCell ref="I72:K72"/>
    <mergeCell ref="I73:K73"/>
    <mergeCell ref="A74:A75"/>
    <mergeCell ref="B74:B75"/>
    <mergeCell ref="I74:K74"/>
    <mergeCell ref="I75:K75"/>
    <mergeCell ref="A76:A77"/>
    <mergeCell ref="B76:B77"/>
    <mergeCell ref="I76:K76"/>
    <mergeCell ref="I77:K77"/>
    <mergeCell ref="I78:K7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abSelected="1" topLeftCell="A48" workbookViewId="0">
      <selection activeCell="H91" sqref="H91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7.3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444" t="s">
        <v>109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</row>
    <row r="2" spans="1:11" ht="15">
      <c r="A2" s="445" t="s">
        <v>0</v>
      </c>
      <c r="B2" s="447" t="s">
        <v>1</v>
      </c>
      <c r="C2" s="448"/>
      <c r="D2" s="448"/>
      <c r="E2" s="448"/>
      <c r="F2" s="449"/>
      <c r="G2" s="450" t="s">
        <v>2</v>
      </c>
      <c r="H2" s="451"/>
      <c r="I2" s="451"/>
      <c r="J2" s="451"/>
      <c r="K2" s="452"/>
    </row>
    <row r="3" spans="1:11" ht="16" thickBot="1">
      <c r="A3" s="446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53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454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454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454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335"/>
    </row>
    <row r="8" spans="1:11">
      <c r="A8" s="454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335"/>
    </row>
    <row r="9" spans="1:11">
      <c r="A9" s="454"/>
      <c r="B9" s="193">
        <v>199186</v>
      </c>
      <c r="C9" s="22" t="s">
        <v>18</v>
      </c>
      <c r="D9" s="118">
        <v>32</v>
      </c>
      <c r="E9" s="119">
        <v>2</v>
      </c>
      <c r="F9" s="362" t="s">
        <v>11</v>
      </c>
      <c r="G9" s="221"/>
      <c r="H9" s="19"/>
      <c r="I9" s="20"/>
      <c r="J9" s="20"/>
      <c r="K9" s="335"/>
    </row>
    <row r="10" spans="1:11">
      <c r="A10" s="454"/>
      <c r="B10" s="193"/>
      <c r="C10" s="22" t="s">
        <v>19</v>
      </c>
      <c r="D10" s="23"/>
      <c r="E10" s="24"/>
      <c r="F10" s="362" t="s">
        <v>20</v>
      </c>
      <c r="G10" s="221"/>
      <c r="H10" s="19"/>
      <c r="I10" s="20"/>
      <c r="J10" s="20"/>
      <c r="K10" s="335"/>
    </row>
    <row r="11" spans="1:11">
      <c r="A11" s="454"/>
      <c r="B11" s="193"/>
      <c r="C11" s="22" t="s">
        <v>21</v>
      </c>
      <c r="D11" s="118"/>
      <c r="E11" s="119"/>
      <c r="F11" s="362" t="s">
        <v>20</v>
      </c>
      <c r="G11" s="222"/>
      <c r="H11" s="123"/>
      <c r="I11" s="124"/>
      <c r="J11" s="124"/>
      <c r="K11" s="125"/>
    </row>
    <row r="12" spans="1:11" ht="15" thickBot="1">
      <c r="A12" s="454"/>
      <c r="B12" s="193"/>
      <c r="C12" s="22" t="s">
        <v>69</v>
      </c>
      <c r="D12" s="23">
        <v>80</v>
      </c>
      <c r="E12" s="24">
        <v>4</v>
      </c>
      <c r="F12" s="362" t="s">
        <v>11</v>
      </c>
      <c r="G12" s="222"/>
      <c r="H12" s="123"/>
      <c r="I12" s="124"/>
      <c r="J12" s="124"/>
      <c r="K12" s="125"/>
    </row>
    <row r="13" spans="1:11" ht="16">
      <c r="A13" s="441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1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442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1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442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442"/>
      <c r="B16" s="406">
        <v>1900102</v>
      </c>
      <c r="C16" s="319" t="s">
        <v>25</v>
      </c>
      <c r="D16" s="318" t="s">
        <v>26</v>
      </c>
      <c r="E16" s="409">
        <v>1</v>
      </c>
      <c r="F16" s="408" t="s">
        <v>27</v>
      </c>
    </row>
    <row r="17" spans="1:11">
      <c r="A17" s="442"/>
      <c r="B17" s="369"/>
      <c r="C17" s="38" t="s">
        <v>117</v>
      </c>
      <c r="D17" s="39">
        <v>80</v>
      </c>
      <c r="E17" s="40">
        <v>4</v>
      </c>
      <c r="F17" s="370" t="s">
        <v>11</v>
      </c>
      <c r="G17" s="41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442"/>
      <c r="B18" s="412"/>
      <c r="C18" s="111" t="s">
        <v>70</v>
      </c>
      <c r="D18" s="238">
        <v>85</v>
      </c>
      <c r="E18" s="16">
        <v>4</v>
      </c>
      <c r="F18" s="219" t="s">
        <v>74</v>
      </c>
    </row>
    <row r="19" spans="1:11">
      <c r="A19" s="442"/>
      <c r="B19" s="411"/>
      <c r="C19" s="286" t="s">
        <v>71</v>
      </c>
      <c r="D19" s="232">
        <v>54</v>
      </c>
      <c r="E19" s="235">
        <v>3</v>
      </c>
      <c r="F19" s="234" t="s">
        <v>240</v>
      </c>
    </row>
    <row r="20" spans="1:11">
      <c r="A20" s="442"/>
      <c r="B20" s="411"/>
      <c r="C20" s="286" t="s">
        <v>72</v>
      </c>
      <c r="D20" s="232">
        <v>68</v>
      </c>
      <c r="E20" s="235">
        <v>3</v>
      </c>
      <c r="F20" s="234" t="s">
        <v>63</v>
      </c>
    </row>
    <row r="21" spans="1:11">
      <c r="A21" s="442"/>
      <c r="B21" s="193">
        <v>199645</v>
      </c>
      <c r="C21" s="70" t="s">
        <v>235</v>
      </c>
      <c r="D21" s="23">
        <v>32</v>
      </c>
      <c r="E21" s="13">
        <v>2</v>
      </c>
      <c r="F21" s="362" t="s">
        <v>219</v>
      </c>
      <c r="G21" s="413"/>
      <c r="H21" s="266"/>
      <c r="I21" s="237"/>
      <c r="J21" s="177"/>
      <c r="K21" s="367"/>
    </row>
    <row r="22" spans="1:11" ht="15" thickBot="1">
      <c r="A22" s="443"/>
      <c r="B22" s="210"/>
      <c r="C22" s="340" t="s">
        <v>203</v>
      </c>
      <c r="D22" s="41"/>
      <c r="E22" s="341"/>
      <c r="F22" s="371" t="s">
        <v>28</v>
      </c>
      <c r="G22" s="413">
        <v>199639</v>
      </c>
      <c r="H22" s="266" t="s">
        <v>233</v>
      </c>
      <c r="I22" s="237" t="s">
        <v>231</v>
      </c>
      <c r="J22" s="177">
        <v>3</v>
      </c>
      <c r="K22" s="367" t="s">
        <v>224</v>
      </c>
    </row>
    <row r="23" spans="1:11">
      <c r="A23" s="441" t="s">
        <v>29</v>
      </c>
      <c r="B23" s="197">
        <v>309003</v>
      </c>
      <c r="C23" s="302" t="s">
        <v>30</v>
      </c>
      <c r="D23" s="6">
        <v>36</v>
      </c>
      <c r="E23" s="7">
        <v>2</v>
      </c>
      <c r="F23" s="198" t="s">
        <v>10</v>
      </c>
      <c r="G23" s="188"/>
      <c r="H23" s="290" t="s">
        <v>94</v>
      </c>
      <c r="I23" s="229">
        <v>68</v>
      </c>
      <c r="J23" s="230">
        <v>3</v>
      </c>
      <c r="K23" s="231" t="s">
        <v>93</v>
      </c>
    </row>
    <row r="24" spans="1:11">
      <c r="A24" s="442"/>
      <c r="B24" s="199">
        <v>310015</v>
      </c>
      <c r="C24" s="294" t="s">
        <v>31</v>
      </c>
      <c r="D24" s="9">
        <f>18*E24</f>
        <v>36</v>
      </c>
      <c r="E24" s="10">
        <v>2</v>
      </c>
      <c r="F24" s="200" t="s">
        <v>10</v>
      </c>
      <c r="G24" s="191"/>
      <c r="H24" s="286" t="s">
        <v>96</v>
      </c>
      <c r="I24" s="232">
        <v>40</v>
      </c>
      <c r="J24" s="235">
        <v>2.5</v>
      </c>
      <c r="K24" s="234" t="s">
        <v>93</v>
      </c>
    </row>
    <row r="25" spans="1:11">
      <c r="A25" s="442"/>
      <c r="B25" s="193">
        <v>199654</v>
      </c>
      <c r="C25" s="70" t="s">
        <v>124</v>
      </c>
      <c r="D25" s="23">
        <v>48</v>
      </c>
      <c r="E25" s="13">
        <v>3</v>
      </c>
      <c r="F25" s="362" t="s">
        <v>125</v>
      </c>
      <c r="G25" s="366">
        <v>199629</v>
      </c>
      <c r="H25" s="266" t="s">
        <v>234</v>
      </c>
      <c r="I25" s="237">
        <v>48</v>
      </c>
      <c r="J25" s="177">
        <v>3</v>
      </c>
      <c r="K25" s="367"/>
    </row>
    <row r="26" spans="1:11">
      <c r="A26" s="442"/>
      <c r="B26" s="372">
        <v>199655</v>
      </c>
      <c r="C26" s="390" t="s">
        <v>230</v>
      </c>
      <c r="D26" s="373">
        <v>32</v>
      </c>
      <c r="E26" s="391">
        <v>1</v>
      </c>
      <c r="F26" s="390" t="s">
        <v>76</v>
      </c>
      <c r="G26" s="366"/>
      <c r="H26" s="266" t="s">
        <v>225</v>
      </c>
      <c r="I26" s="237">
        <v>32</v>
      </c>
      <c r="J26" s="177">
        <v>1</v>
      </c>
      <c r="K26" s="367" t="s">
        <v>219</v>
      </c>
    </row>
    <row r="27" spans="1:11">
      <c r="A27" s="442"/>
      <c r="B27" s="193"/>
      <c r="C27" s="70" t="s">
        <v>122</v>
      </c>
      <c r="D27" s="23">
        <v>64</v>
      </c>
      <c r="E27" s="13">
        <v>4</v>
      </c>
      <c r="F27" s="362" t="s">
        <v>11</v>
      </c>
      <c r="G27" s="363"/>
      <c r="H27" s="111" t="s">
        <v>98</v>
      </c>
      <c r="I27" s="238">
        <v>16</v>
      </c>
      <c r="J27" s="16">
        <v>1</v>
      </c>
      <c r="K27" s="219" t="s">
        <v>15</v>
      </c>
    </row>
    <row r="28" spans="1:11">
      <c r="A28" s="442"/>
      <c r="B28" s="193"/>
      <c r="C28" s="390" t="s">
        <v>75</v>
      </c>
      <c r="D28" s="373">
        <v>32</v>
      </c>
      <c r="E28" s="391">
        <v>1</v>
      </c>
      <c r="F28" s="390" t="s">
        <v>76</v>
      </c>
      <c r="G28" s="269">
        <v>199628</v>
      </c>
      <c r="H28" s="421" t="s">
        <v>236</v>
      </c>
      <c r="I28" s="264">
        <v>32</v>
      </c>
      <c r="J28" s="265">
        <v>2</v>
      </c>
      <c r="K28" s="234" t="s">
        <v>93</v>
      </c>
    </row>
    <row r="29" spans="1:11">
      <c r="A29" s="442"/>
      <c r="G29" s="269">
        <v>199648</v>
      </c>
      <c r="H29" s="263" t="s">
        <v>151</v>
      </c>
      <c r="I29" s="264">
        <v>48</v>
      </c>
      <c r="J29" s="265">
        <v>3</v>
      </c>
      <c r="K29" s="234" t="s">
        <v>93</v>
      </c>
    </row>
    <row r="30" spans="1:11" ht="15" thickBot="1">
      <c r="A30" s="443"/>
      <c r="B30" s="210"/>
      <c r="C30" s="297" t="s">
        <v>33</v>
      </c>
      <c r="D30" s="46"/>
      <c r="E30" s="46"/>
      <c r="F30" s="211" t="s">
        <v>20</v>
      </c>
      <c r="G30" s="203"/>
      <c r="H30" s="22" t="s">
        <v>95</v>
      </c>
      <c r="I30" s="12">
        <v>48</v>
      </c>
      <c r="J30" s="13">
        <v>3</v>
      </c>
      <c r="K30" s="368" t="s">
        <v>232</v>
      </c>
    </row>
    <row r="31" spans="1:11">
      <c r="A31" s="441" t="s">
        <v>34</v>
      </c>
      <c r="B31" s="197">
        <v>3009004</v>
      </c>
      <c r="C31" s="374" t="s">
        <v>214</v>
      </c>
      <c r="D31" s="6">
        <v>36</v>
      </c>
      <c r="E31" s="375">
        <v>2</v>
      </c>
      <c r="F31" s="198" t="s">
        <v>10</v>
      </c>
      <c r="G31" s="239"/>
      <c r="H31" s="240" t="s">
        <v>99</v>
      </c>
      <c r="I31" s="229">
        <v>64</v>
      </c>
      <c r="J31" s="241">
        <v>3</v>
      </c>
      <c r="K31" s="231" t="s">
        <v>93</v>
      </c>
    </row>
    <row r="32" spans="1:11">
      <c r="A32" s="442"/>
      <c r="B32" s="199">
        <v>3100014</v>
      </c>
      <c r="C32" s="358" t="s">
        <v>215</v>
      </c>
      <c r="D32" s="9">
        <f>18*E32</f>
        <v>108</v>
      </c>
      <c r="E32" s="359">
        <v>6</v>
      </c>
      <c r="F32" s="200" t="s">
        <v>10</v>
      </c>
      <c r="G32" s="269">
        <v>199653</v>
      </c>
      <c r="H32" s="361" t="s">
        <v>218</v>
      </c>
      <c r="I32" s="422">
        <v>48</v>
      </c>
      <c r="J32" s="423">
        <v>3</v>
      </c>
      <c r="K32" s="234" t="s">
        <v>93</v>
      </c>
    </row>
    <row r="33" spans="1:11">
      <c r="A33" s="442"/>
      <c r="B33" s="203" t="s">
        <v>168</v>
      </c>
      <c r="C33" s="22" t="s">
        <v>176</v>
      </c>
      <c r="D33" s="12">
        <v>48</v>
      </c>
      <c r="E33" s="13">
        <v>3</v>
      </c>
      <c r="F33" s="186"/>
      <c r="G33" s="269">
        <v>199626</v>
      </c>
      <c r="H33" s="360" t="s">
        <v>216</v>
      </c>
      <c r="I33" s="244">
        <v>24</v>
      </c>
      <c r="J33" s="245">
        <v>1.5</v>
      </c>
      <c r="K33" s="234" t="s">
        <v>93</v>
      </c>
    </row>
    <row r="34" spans="1:11">
      <c r="A34" s="442"/>
      <c r="B34" s="203" t="s">
        <v>169</v>
      </c>
      <c r="C34" s="22" t="s">
        <v>177</v>
      </c>
      <c r="D34" s="12">
        <v>32</v>
      </c>
      <c r="E34" s="13">
        <v>1</v>
      </c>
      <c r="F34" s="186"/>
      <c r="G34" s="269">
        <v>199627</v>
      </c>
      <c r="H34" s="360" t="s">
        <v>217</v>
      </c>
      <c r="I34" s="244">
        <v>32</v>
      </c>
      <c r="J34" s="245">
        <v>1</v>
      </c>
      <c r="K34" s="234" t="s">
        <v>93</v>
      </c>
    </row>
    <row r="35" spans="1:11">
      <c r="A35" s="442"/>
      <c r="B35" s="376"/>
      <c r="C35" s="377"/>
      <c r="D35" s="378"/>
      <c r="E35" s="378"/>
      <c r="F35" s="379"/>
      <c r="G35" s="269">
        <v>199630</v>
      </c>
      <c r="H35" s="360" t="s">
        <v>143</v>
      </c>
      <c r="I35" s="244">
        <v>40</v>
      </c>
      <c r="J35" s="245">
        <v>2.5</v>
      </c>
      <c r="K35" s="234" t="s">
        <v>93</v>
      </c>
    </row>
    <row r="36" spans="1:11">
      <c r="A36" s="442"/>
      <c r="B36" s="376"/>
      <c r="C36" s="377"/>
      <c r="D36" s="378"/>
      <c r="E36" s="378"/>
      <c r="F36" s="379"/>
      <c r="G36" s="269">
        <v>199631</v>
      </c>
      <c r="H36" s="243" t="s">
        <v>142</v>
      </c>
      <c r="I36" s="244">
        <v>16</v>
      </c>
      <c r="J36" s="245">
        <v>0.5</v>
      </c>
      <c r="K36" s="234" t="s">
        <v>93</v>
      </c>
    </row>
    <row r="37" spans="1:11" ht="15" thickBot="1">
      <c r="A37" s="443"/>
      <c r="B37" s="210"/>
      <c r="C37" s="297" t="s">
        <v>39</v>
      </c>
      <c r="D37" s="46"/>
      <c r="E37" s="46"/>
      <c r="F37" s="211" t="s">
        <v>20</v>
      </c>
      <c r="G37" s="393">
        <v>199641</v>
      </c>
      <c r="H37" s="394" t="s">
        <v>221</v>
      </c>
      <c r="I37" s="395">
        <v>32</v>
      </c>
      <c r="J37" s="274">
        <v>2</v>
      </c>
      <c r="K37" s="396" t="s">
        <v>219</v>
      </c>
    </row>
    <row r="38" spans="1:11">
      <c r="A38" s="441" t="s">
        <v>40</v>
      </c>
      <c r="B38" s="380">
        <v>3300003</v>
      </c>
      <c r="C38" s="381" t="s">
        <v>213</v>
      </c>
      <c r="D38" s="382">
        <v>18</v>
      </c>
      <c r="E38" s="383">
        <v>1</v>
      </c>
      <c r="F38" s="384" t="s">
        <v>15</v>
      </c>
      <c r="G38" s="397"/>
      <c r="H38" s="290" t="s">
        <v>100</v>
      </c>
      <c r="I38" s="229">
        <v>32</v>
      </c>
      <c r="J38" s="230">
        <v>2</v>
      </c>
      <c r="K38" s="231" t="s">
        <v>93</v>
      </c>
    </row>
    <row r="39" spans="1:11">
      <c r="A39" s="442"/>
      <c r="B39" s="385"/>
      <c r="C39" s="386" t="s">
        <v>78</v>
      </c>
      <c r="D39" s="387">
        <v>48</v>
      </c>
      <c r="E39" s="388">
        <v>3</v>
      </c>
      <c r="F39" s="362" t="s">
        <v>11</v>
      </c>
      <c r="G39" s="270">
        <v>199625</v>
      </c>
      <c r="H39" s="292" t="s">
        <v>148</v>
      </c>
      <c r="I39" s="268">
        <v>32</v>
      </c>
      <c r="J39" s="177">
        <v>2</v>
      </c>
      <c r="K39" s="271"/>
    </row>
    <row r="40" spans="1:11">
      <c r="A40" s="442"/>
      <c r="B40" s="385"/>
      <c r="C40" s="390" t="s">
        <v>79</v>
      </c>
      <c r="D40" s="373">
        <v>32</v>
      </c>
      <c r="E40" s="391">
        <v>1</v>
      </c>
      <c r="F40" s="390" t="s">
        <v>76</v>
      </c>
      <c r="G40" s="269">
        <v>199624</v>
      </c>
      <c r="H40" s="70" t="s">
        <v>152</v>
      </c>
      <c r="I40" s="334">
        <v>48</v>
      </c>
      <c r="J40" s="334">
        <v>3</v>
      </c>
      <c r="K40" s="335"/>
    </row>
    <row r="41" spans="1:11">
      <c r="A41" s="442"/>
      <c r="B41" s="385"/>
      <c r="C41" s="50" t="s">
        <v>80</v>
      </c>
      <c r="D41" s="12">
        <v>64</v>
      </c>
      <c r="E41" s="389">
        <v>4</v>
      </c>
      <c r="F41" s="362" t="s">
        <v>11</v>
      </c>
      <c r="G41" s="269"/>
      <c r="H41" s="263" t="s">
        <v>110</v>
      </c>
      <c r="I41" s="264" t="s">
        <v>110</v>
      </c>
      <c r="J41" s="265" t="s">
        <v>110</v>
      </c>
      <c r="K41" s="234" t="s">
        <v>110</v>
      </c>
    </row>
    <row r="42" spans="1:11">
      <c r="A42" s="442"/>
      <c r="B42" s="385"/>
      <c r="C42" s="390" t="s">
        <v>81</v>
      </c>
      <c r="D42" s="373">
        <v>40</v>
      </c>
      <c r="E42" s="391">
        <v>1</v>
      </c>
      <c r="F42" s="390" t="s">
        <v>227</v>
      </c>
      <c r="G42" s="269"/>
      <c r="H42" s="263" t="s">
        <v>110</v>
      </c>
      <c r="I42" s="264" t="s">
        <v>110</v>
      </c>
      <c r="J42" s="265" t="s">
        <v>110</v>
      </c>
      <c r="K42" s="234" t="s">
        <v>112</v>
      </c>
    </row>
    <row r="43" spans="1:11">
      <c r="A43" s="442"/>
      <c r="B43" s="385"/>
      <c r="C43" s="50" t="s">
        <v>82</v>
      </c>
      <c r="D43" s="12">
        <v>48</v>
      </c>
      <c r="E43" s="389">
        <v>3</v>
      </c>
      <c r="F43" s="362" t="s">
        <v>11</v>
      </c>
      <c r="G43" s="269"/>
      <c r="H43" s="263" t="s">
        <v>110</v>
      </c>
      <c r="I43" s="264" t="s">
        <v>110</v>
      </c>
      <c r="J43" s="265" t="s">
        <v>110</v>
      </c>
      <c r="K43" s="234" t="s">
        <v>112</v>
      </c>
    </row>
    <row r="44" spans="1:11">
      <c r="A44" s="442"/>
      <c r="B44" s="385"/>
      <c r="C44" s="390" t="s">
        <v>228</v>
      </c>
      <c r="D44" s="373">
        <v>16</v>
      </c>
      <c r="E44" s="391">
        <v>0.5</v>
      </c>
      <c r="F44" s="390" t="s">
        <v>229</v>
      </c>
      <c r="G44" s="269" t="s">
        <v>110</v>
      </c>
      <c r="H44" s="263" t="s">
        <v>160</v>
      </c>
      <c r="I44" s="264" t="s">
        <v>110</v>
      </c>
      <c r="J44" s="265" t="s">
        <v>110</v>
      </c>
      <c r="K44" s="234"/>
    </row>
    <row r="45" spans="1:11">
      <c r="A45" s="442"/>
      <c r="B45" s="385"/>
      <c r="C45" s="60"/>
      <c r="D45" s="43"/>
      <c r="E45" s="61"/>
      <c r="F45" s="370"/>
      <c r="G45" s="269" t="s">
        <v>110</v>
      </c>
      <c r="H45" s="263" t="s">
        <v>110</v>
      </c>
      <c r="I45" s="264" t="s">
        <v>110</v>
      </c>
      <c r="J45" s="265" t="s">
        <v>110</v>
      </c>
      <c r="K45" s="234"/>
    </row>
    <row r="46" spans="1:11" ht="15" thickBot="1">
      <c r="A46" s="443"/>
      <c r="B46" s="210"/>
      <c r="C46" s="297" t="s">
        <v>42</v>
      </c>
      <c r="D46" s="62"/>
      <c r="E46" s="63"/>
      <c r="F46" s="392" t="s">
        <v>28</v>
      </c>
      <c r="G46" s="364"/>
      <c r="H46" s="398"/>
      <c r="I46" s="399"/>
      <c r="J46" s="400"/>
      <c r="K46" s="365"/>
    </row>
    <row r="47" spans="1:11">
      <c r="A47" s="442" t="s">
        <v>43</v>
      </c>
      <c r="B47" s="380">
        <v>3300005</v>
      </c>
      <c r="C47" s="405" t="s">
        <v>212</v>
      </c>
      <c r="D47" s="382">
        <v>18</v>
      </c>
      <c r="E47" s="383">
        <v>1</v>
      </c>
      <c r="F47" s="384" t="s">
        <v>15</v>
      </c>
      <c r="G47" s="188"/>
      <c r="H47" s="290" t="s">
        <v>89</v>
      </c>
      <c r="I47" s="229">
        <v>16</v>
      </c>
      <c r="J47" s="229">
        <v>1</v>
      </c>
      <c r="K47" s="231" t="s">
        <v>93</v>
      </c>
    </row>
    <row r="48" spans="1:11">
      <c r="A48" s="442"/>
      <c r="B48" s="406">
        <v>1900103</v>
      </c>
      <c r="C48" s="319" t="s">
        <v>45</v>
      </c>
      <c r="D48" s="318" t="s">
        <v>26</v>
      </c>
      <c r="E48" s="407">
        <v>1</v>
      </c>
      <c r="F48" s="408" t="s">
        <v>46</v>
      </c>
      <c r="G48" s="262"/>
      <c r="H48" s="263" t="s">
        <v>103</v>
      </c>
      <c r="I48" s="264">
        <v>48</v>
      </c>
      <c r="J48" s="265">
        <v>3</v>
      </c>
      <c r="K48" s="234" t="s">
        <v>93</v>
      </c>
    </row>
    <row r="49" spans="1:11">
      <c r="A49" s="442"/>
      <c r="B49" s="203" t="s">
        <v>237</v>
      </c>
      <c r="C49" s="22" t="s">
        <v>238</v>
      </c>
      <c r="D49" s="12">
        <v>48</v>
      </c>
      <c r="E49" s="13">
        <v>3</v>
      </c>
      <c r="F49" s="368" t="s">
        <v>232</v>
      </c>
      <c r="G49" s="366"/>
      <c r="H49" s="266" t="s">
        <v>223</v>
      </c>
      <c r="I49" s="237">
        <v>16</v>
      </c>
      <c r="J49" s="177">
        <v>1</v>
      </c>
      <c r="K49" s="367" t="s">
        <v>224</v>
      </c>
    </row>
    <row r="50" spans="1:11">
      <c r="A50" s="338"/>
      <c r="B50" s="203" t="s">
        <v>170</v>
      </c>
      <c r="C50" s="22" t="s">
        <v>239</v>
      </c>
      <c r="D50" s="12">
        <v>32</v>
      </c>
      <c r="E50" s="13">
        <v>1</v>
      </c>
      <c r="F50" s="368" t="s">
        <v>232</v>
      </c>
      <c r="G50" s="269">
        <v>199173</v>
      </c>
      <c r="H50" s="263" t="s">
        <v>144</v>
      </c>
      <c r="I50" s="264">
        <v>32</v>
      </c>
      <c r="J50" s="265">
        <v>2</v>
      </c>
      <c r="K50" s="234"/>
    </row>
    <row r="51" spans="1:11">
      <c r="A51" s="338"/>
      <c r="B51" s="376"/>
      <c r="C51" s="377"/>
      <c r="D51" s="378"/>
      <c r="E51" s="378"/>
      <c r="F51" s="379"/>
      <c r="G51" s="269">
        <v>199621</v>
      </c>
      <c r="H51" s="263" t="s">
        <v>145</v>
      </c>
      <c r="I51" s="264">
        <v>32</v>
      </c>
      <c r="J51" s="265">
        <v>2</v>
      </c>
      <c r="K51" s="234"/>
    </row>
    <row r="52" spans="1:11">
      <c r="A52" s="338"/>
      <c r="B52" s="376"/>
      <c r="C52" s="377"/>
      <c r="D52" s="378"/>
      <c r="E52" s="378"/>
      <c r="F52" s="379"/>
      <c r="G52" s="269">
        <v>199622</v>
      </c>
      <c r="H52" s="263" t="s">
        <v>146</v>
      </c>
      <c r="I52" s="264">
        <v>32</v>
      </c>
      <c r="J52" s="265">
        <v>1</v>
      </c>
      <c r="K52" s="234"/>
    </row>
    <row r="53" spans="1:11">
      <c r="A53" s="338"/>
      <c r="B53" s="193"/>
      <c r="C53" s="38"/>
      <c r="D53" s="43"/>
      <c r="E53" s="65"/>
      <c r="F53" s="370"/>
      <c r="G53" s="366">
        <v>199641</v>
      </c>
      <c r="H53" s="266" t="s">
        <v>222</v>
      </c>
      <c r="I53" s="237">
        <v>32</v>
      </c>
      <c r="J53" s="177">
        <v>2</v>
      </c>
      <c r="K53" s="367" t="s">
        <v>219</v>
      </c>
    </row>
    <row r="54" spans="1:11">
      <c r="A54" s="338"/>
      <c r="B54" s="416"/>
      <c r="C54" s="417"/>
      <c r="D54" s="418"/>
      <c r="E54" s="419"/>
      <c r="F54" s="420"/>
      <c r="G54" s="203">
        <v>199783</v>
      </c>
      <c r="H54" s="22" t="s">
        <v>135</v>
      </c>
      <c r="I54" s="12">
        <v>48</v>
      </c>
      <c r="J54" s="13">
        <v>3</v>
      </c>
      <c r="K54" s="368" t="s">
        <v>232</v>
      </c>
    </row>
    <row r="55" spans="1:11">
      <c r="A55" s="338"/>
      <c r="B55" s="416"/>
      <c r="C55" s="417"/>
      <c r="D55" s="418"/>
      <c r="E55" s="419"/>
      <c r="F55" s="420"/>
      <c r="G55" s="203">
        <v>199784</v>
      </c>
      <c r="H55" s="22" t="s">
        <v>136</v>
      </c>
      <c r="I55" s="12">
        <v>32</v>
      </c>
      <c r="J55" s="13">
        <v>1</v>
      </c>
      <c r="K55" s="368" t="s">
        <v>232</v>
      </c>
    </row>
    <row r="56" spans="1:11" ht="15" thickBot="1">
      <c r="A56" s="339"/>
      <c r="B56" s="210"/>
      <c r="C56" s="297" t="s">
        <v>47</v>
      </c>
      <c r="D56" s="53"/>
      <c r="E56" s="54"/>
      <c r="F56" s="211" t="s">
        <v>20</v>
      </c>
      <c r="G56" s="364" t="s">
        <v>110</v>
      </c>
      <c r="H56" s="71" t="s">
        <v>110</v>
      </c>
      <c r="I56" s="72" t="s">
        <v>110</v>
      </c>
      <c r="J56" s="72" t="s">
        <v>110</v>
      </c>
      <c r="K56" s="31"/>
    </row>
    <row r="57" spans="1:11">
      <c r="A57" s="441" t="s">
        <v>48</v>
      </c>
      <c r="B57" s="342">
        <v>1900104</v>
      </c>
      <c r="C57" s="343" t="s">
        <v>49</v>
      </c>
      <c r="D57" s="342" t="s">
        <v>204</v>
      </c>
      <c r="E57" s="344">
        <v>3</v>
      </c>
      <c r="F57" s="402" t="s">
        <v>205</v>
      </c>
      <c r="G57" s="404"/>
      <c r="H57" s="290" t="s">
        <v>101</v>
      </c>
      <c r="I57" s="229">
        <v>16</v>
      </c>
      <c r="J57" s="241">
        <v>1</v>
      </c>
      <c r="K57" s="231" t="s">
        <v>93</v>
      </c>
    </row>
    <row r="58" spans="1:11">
      <c r="A58" s="442"/>
      <c r="B58" s="342">
        <v>1900105</v>
      </c>
      <c r="C58" s="343" t="s">
        <v>37</v>
      </c>
      <c r="D58" s="342" t="s">
        <v>38</v>
      </c>
      <c r="E58" s="344">
        <v>1</v>
      </c>
      <c r="F58" s="401" t="s">
        <v>27</v>
      </c>
      <c r="G58" s="269"/>
      <c r="H58" s="70" t="s">
        <v>226</v>
      </c>
      <c r="I58" s="334" t="s">
        <v>226</v>
      </c>
      <c r="J58" s="334" t="s">
        <v>226</v>
      </c>
      <c r="K58" s="335" t="s">
        <v>220</v>
      </c>
    </row>
    <row r="59" spans="1:11">
      <c r="A59" s="442"/>
      <c r="B59" s="342">
        <v>1900107</v>
      </c>
      <c r="C59" s="343" t="s">
        <v>51</v>
      </c>
      <c r="D59" s="342" t="s">
        <v>26</v>
      </c>
      <c r="E59" s="344">
        <v>1</v>
      </c>
      <c r="F59" s="401" t="s">
        <v>27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110</v>
      </c>
    </row>
    <row r="60" spans="1:11">
      <c r="A60" s="442"/>
      <c r="B60" s="346"/>
      <c r="C60" s="347" t="s">
        <v>206</v>
      </c>
      <c r="D60" s="348" t="s">
        <v>207</v>
      </c>
      <c r="E60" s="349">
        <v>2</v>
      </c>
      <c r="F60" s="403" t="s">
        <v>32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 t="s">
        <v>112</v>
      </c>
    </row>
    <row r="61" spans="1:11" ht="15" thickBot="1">
      <c r="A61" s="442"/>
      <c r="B61" s="364">
        <v>199650</v>
      </c>
      <c r="C61" s="71" t="s">
        <v>153</v>
      </c>
      <c r="D61" s="72">
        <v>32</v>
      </c>
      <c r="E61" s="72">
        <v>2</v>
      </c>
      <c r="F61" s="31"/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442"/>
      <c r="B62" s="21"/>
      <c r="C62" s="38" t="s">
        <v>112</v>
      </c>
      <c r="D62" s="43" t="s">
        <v>110</v>
      </c>
      <c r="E62" s="65" t="s">
        <v>110</v>
      </c>
      <c r="F62" s="252" t="s">
        <v>110</v>
      </c>
    </row>
    <row r="63" spans="1:11">
      <c r="A63" s="442"/>
      <c r="B63" s="21"/>
      <c r="C63" s="38" t="s">
        <v>110</v>
      </c>
      <c r="D63" s="43" t="s">
        <v>110</v>
      </c>
      <c r="E63" s="65" t="s">
        <v>110</v>
      </c>
      <c r="F63" s="252" t="s">
        <v>110</v>
      </c>
    </row>
    <row r="64" spans="1:11" ht="15" thickBot="1">
      <c r="A64" s="443"/>
      <c r="B64" s="21"/>
      <c r="C64" s="38"/>
      <c r="D64" s="43"/>
      <c r="E64" s="65"/>
      <c r="F64" s="252"/>
      <c r="G64" s="364">
        <v>199650</v>
      </c>
      <c r="H64" s="71" t="s">
        <v>153</v>
      </c>
      <c r="I64" s="72">
        <v>24</v>
      </c>
      <c r="J64" s="72">
        <v>1.5</v>
      </c>
      <c r="K64" s="31"/>
    </row>
    <row r="65" spans="1:11">
      <c r="A65" s="338" t="s">
        <v>54</v>
      </c>
      <c r="B65" s="350">
        <v>1900106</v>
      </c>
      <c r="C65" s="351" t="s">
        <v>208</v>
      </c>
      <c r="D65" s="350" t="s">
        <v>209</v>
      </c>
      <c r="E65" s="352">
        <v>3</v>
      </c>
      <c r="F65" s="345" t="s">
        <v>46</v>
      </c>
      <c r="G65" s="259"/>
      <c r="H65" s="73"/>
      <c r="I65" s="74"/>
      <c r="J65" s="75"/>
      <c r="K65" s="260"/>
    </row>
    <row r="66" spans="1:11" ht="15" thickBot="1">
      <c r="A66" s="76"/>
      <c r="B66" s="353"/>
      <c r="C66" s="354" t="s">
        <v>53</v>
      </c>
      <c r="D66" s="355" t="s">
        <v>210</v>
      </c>
      <c r="E66" s="356">
        <v>1</v>
      </c>
      <c r="F66" s="357" t="s">
        <v>211</v>
      </c>
      <c r="G66" s="258"/>
      <c r="H66" s="71"/>
      <c r="I66" s="72"/>
      <c r="J66" s="72"/>
      <c r="K66" s="261"/>
    </row>
    <row r="67" spans="1:11" ht="15" thickBot="1">
      <c r="A67" s="78"/>
      <c r="B67" s="79"/>
      <c r="C67" s="80"/>
      <c r="D67" s="81"/>
      <c r="E67" s="81">
        <f>SUM(E4:E66)</f>
        <v>99.5</v>
      </c>
      <c r="F67" s="82">
        <f>SUM(F4:F66)</f>
        <v>0</v>
      </c>
      <c r="G67" s="79"/>
      <c r="H67" s="80"/>
      <c r="I67" s="81"/>
      <c r="J67" s="83">
        <f>SUM(J4:J66)</f>
        <v>73.5</v>
      </c>
      <c r="K67" s="84"/>
    </row>
    <row r="68" spans="1:11">
      <c r="A68" s="85" t="s">
        <v>56</v>
      </c>
      <c r="B68" s="86"/>
      <c r="C68" s="87"/>
      <c r="D68" s="86"/>
      <c r="E68" s="86"/>
      <c r="F68" s="86"/>
      <c r="G68" s="86"/>
      <c r="H68" s="87"/>
      <c r="I68" s="86"/>
      <c r="J68" s="86"/>
      <c r="K68" s="88"/>
    </row>
    <row r="69" spans="1:11">
      <c r="A69" s="89"/>
      <c r="B69" s="90"/>
      <c r="C69" s="91"/>
      <c r="D69" s="90"/>
      <c r="E69" s="90"/>
      <c r="F69" s="90"/>
      <c r="G69" s="90"/>
      <c r="H69" s="91"/>
      <c r="I69" s="90"/>
      <c r="J69" s="90"/>
      <c r="K69" s="92"/>
    </row>
    <row r="70" spans="1:11">
      <c r="A70" s="93"/>
      <c r="B70" s="94"/>
      <c r="C70" s="95"/>
      <c r="D70" s="94"/>
      <c r="E70" s="94"/>
      <c r="F70" s="94"/>
      <c r="G70" s="94"/>
      <c r="H70" s="95"/>
      <c r="I70" s="94"/>
      <c r="J70" s="94"/>
      <c r="K70" s="96"/>
    </row>
    <row r="71" spans="1:1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 ht="15" thickBot="1">
      <c r="A72" s="93"/>
      <c r="B72" s="94"/>
      <c r="C72" s="114"/>
      <c r="D72" s="94"/>
      <c r="E72" s="94"/>
      <c r="F72" s="94"/>
      <c r="G72" s="94"/>
      <c r="H72" s="95"/>
      <c r="I72" s="94"/>
      <c r="J72" s="94"/>
    </row>
    <row r="73" spans="1:11">
      <c r="A73" s="311" t="s">
        <v>56</v>
      </c>
      <c r="B73" s="337"/>
      <c r="C73" s="432" t="s">
        <v>182</v>
      </c>
      <c r="D73" s="433"/>
      <c r="E73" s="434"/>
      <c r="F73" s="432" t="s">
        <v>183</v>
      </c>
      <c r="G73" s="433"/>
      <c r="H73" s="434"/>
      <c r="I73" s="435" t="s">
        <v>184</v>
      </c>
      <c r="J73" s="435"/>
      <c r="K73" s="436"/>
    </row>
    <row r="74" spans="1:11" ht="26">
      <c r="A74" s="333">
        <v>1</v>
      </c>
      <c r="B74" s="97" t="s">
        <v>185</v>
      </c>
      <c r="C74" s="314" t="s">
        <v>57</v>
      </c>
      <c r="D74" s="98">
        <f>SUM(D4,D5,D13,D14,D15,D23,D24,D31,D32)</f>
        <v>432</v>
      </c>
      <c r="E74" s="98">
        <f>SUM(E4,E5,E13,E14,E15,E23,E24,E31,E32)</f>
        <v>24</v>
      </c>
      <c r="F74" s="315" t="s">
        <v>58</v>
      </c>
      <c r="G74" s="316">
        <f>SUM(D49:D50,D61,D69)</f>
        <v>112</v>
      </c>
      <c r="H74" s="317">
        <v>18</v>
      </c>
      <c r="I74" s="437" t="s">
        <v>186</v>
      </c>
      <c r="J74" s="438"/>
      <c r="K74" s="439"/>
    </row>
    <row r="75" spans="1:11">
      <c r="A75" s="424">
        <v>2</v>
      </c>
      <c r="B75" s="440" t="s">
        <v>59</v>
      </c>
      <c r="C75" s="318"/>
      <c r="D75" s="318"/>
      <c r="E75" s="318"/>
      <c r="F75" s="319" t="s">
        <v>60</v>
      </c>
      <c r="G75" s="318"/>
      <c r="H75" s="320">
        <f>SUM(E16+E48+E57+E58+E59+E65)</f>
        <v>10</v>
      </c>
      <c r="I75" s="428"/>
      <c r="J75" s="428"/>
      <c r="K75" s="429"/>
    </row>
    <row r="76" spans="1:11" ht="26">
      <c r="A76" s="424"/>
      <c r="B76" s="425"/>
      <c r="C76" s="321"/>
      <c r="D76" s="322"/>
      <c r="E76" s="322"/>
      <c r="F76" s="323" t="s">
        <v>196</v>
      </c>
      <c r="G76" s="322"/>
      <c r="H76" s="322">
        <v>5</v>
      </c>
      <c r="I76" s="428"/>
      <c r="J76" s="428"/>
      <c r="K76" s="429"/>
    </row>
    <row r="77" spans="1:11">
      <c r="A77" s="424">
        <v>3</v>
      </c>
      <c r="B77" s="425" t="s">
        <v>241</v>
      </c>
      <c r="C77" s="324" t="s">
        <v>189</v>
      </c>
      <c r="D77" s="325"/>
      <c r="E77" s="326">
        <f>SUM(E9+E12+E17+E25+E26+E27+E28+J30+E49+E50+E39+E40+E41+E42+E43+E44+J54+J55)</f>
        <v>42.5</v>
      </c>
      <c r="F77" s="327" t="s">
        <v>190</v>
      </c>
      <c r="G77" s="328"/>
      <c r="H77" s="328">
        <v>30.5</v>
      </c>
      <c r="I77" s="426"/>
      <c r="J77" s="426"/>
      <c r="K77" s="427"/>
    </row>
    <row r="78" spans="1:11" ht="26">
      <c r="A78" s="424"/>
      <c r="B78" s="425"/>
      <c r="C78" s="324" t="s">
        <v>197</v>
      </c>
      <c r="D78" s="325"/>
      <c r="E78" s="326"/>
      <c r="F78" s="329" t="s">
        <v>198</v>
      </c>
      <c r="G78" s="334"/>
      <c r="H78" s="100"/>
      <c r="I78" s="428"/>
      <c r="J78" s="428"/>
      <c r="K78" s="429"/>
    </row>
    <row r="79" spans="1:11" ht="15" thickBot="1">
      <c r="A79" s="330" t="s">
        <v>66</v>
      </c>
      <c r="B79" s="331">
        <f>E79+H74+H75+H76+H77</f>
        <v>130</v>
      </c>
      <c r="C79" s="336">
        <v>66.5</v>
      </c>
      <c r="D79" s="336"/>
      <c r="E79" s="331">
        <f>SUM(E74:E77)</f>
        <v>66.5</v>
      </c>
      <c r="F79" s="336">
        <f>18+2+18+18</f>
        <v>56</v>
      </c>
      <c r="G79" s="336"/>
      <c r="H79" s="331">
        <f>SUM(H74:H78)</f>
        <v>63.5</v>
      </c>
      <c r="I79" s="430"/>
      <c r="J79" s="430"/>
      <c r="K79" s="431"/>
    </row>
    <row r="80" spans="1:11">
      <c r="A80" s="93"/>
      <c r="B80" s="94"/>
      <c r="C80" s="114"/>
      <c r="D80" s="94"/>
      <c r="E80" s="94"/>
      <c r="F80" s="94"/>
      <c r="G80" s="94"/>
      <c r="H80" s="95"/>
      <c r="I80" s="94"/>
      <c r="J80" s="94"/>
      <c r="K80" s="94"/>
    </row>
    <row r="81" spans="1:11">
      <c r="A81" s="93"/>
      <c r="B81" s="94"/>
      <c r="C81" s="114"/>
      <c r="D81" s="94"/>
      <c r="E81" s="94"/>
      <c r="F81" s="94" t="s">
        <v>193</v>
      </c>
      <c r="G81" s="94"/>
      <c r="H81" s="95" t="s">
        <v>194</v>
      </c>
      <c r="I81" s="94"/>
      <c r="J81" s="94"/>
      <c r="K81" s="94" t="s">
        <v>195</v>
      </c>
    </row>
    <row r="82" spans="1:11">
      <c r="A82" s="93"/>
      <c r="B82" s="94"/>
      <c r="C82" s="114"/>
      <c r="D82" s="94"/>
      <c r="E82" s="94"/>
      <c r="F82" s="95"/>
      <c r="G82" s="94"/>
      <c r="H82" s="95"/>
      <c r="I82" s="94"/>
      <c r="J82" s="94"/>
      <c r="K82"/>
    </row>
  </sheetData>
  <mergeCells count="24">
    <mergeCell ref="A13:A22"/>
    <mergeCell ref="A1:K1"/>
    <mergeCell ref="A2:A3"/>
    <mergeCell ref="B2:F2"/>
    <mergeCell ref="G2:K2"/>
    <mergeCell ref="A4:A12"/>
    <mergeCell ref="A23:A30"/>
    <mergeCell ref="A31:A37"/>
    <mergeCell ref="A38:A46"/>
    <mergeCell ref="A47:A49"/>
    <mergeCell ref="A57:A64"/>
    <mergeCell ref="F73:H73"/>
    <mergeCell ref="I73:K73"/>
    <mergeCell ref="I74:K74"/>
    <mergeCell ref="A75:A76"/>
    <mergeCell ref="B75:B76"/>
    <mergeCell ref="I75:K75"/>
    <mergeCell ref="I76:K76"/>
    <mergeCell ref="C73:E73"/>
    <mergeCell ref="A77:A78"/>
    <mergeCell ref="B77:B78"/>
    <mergeCell ref="I77:K77"/>
    <mergeCell ref="I78:K78"/>
    <mergeCell ref="I79:K79"/>
  </mergeCells>
  <phoneticPr fontId="27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B1" workbookViewId="0">
      <selection activeCell="B64" sqref="B64:F6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444" t="s">
        <v>167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</row>
    <row r="2" spans="1:11" ht="15">
      <c r="A2" s="445" t="s">
        <v>0</v>
      </c>
      <c r="B2" s="447" t="s">
        <v>1</v>
      </c>
      <c r="C2" s="448"/>
      <c r="D2" s="448"/>
      <c r="E2" s="448"/>
      <c r="F2" s="449"/>
      <c r="G2" s="450" t="s">
        <v>2</v>
      </c>
      <c r="H2" s="451"/>
      <c r="I2" s="451"/>
      <c r="J2" s="451"/>
      <c r="K2" s="452"/>
    </row>
    <row r="3" spans="1:11" ht="16" thickBot="1">
      <c r="A3" s="446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41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442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442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168</v>
      </c>
      <c r="H6" s="284" t="s">
        <v>112</v>
      </c>
      <c r="I6" s="16" t="s">
        <v>169</v>
      </c>
      <c r="J6" s="17" t="s">
        <v>170</v>
      </c>
      <c r="K6" s="219" t="s">
        <v>111</v>
      </c>
    </row>
    <row r="7" spans="1:11">
      <c r="A7" s="442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442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442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442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442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454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454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443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441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139</v>
      </c>
      <c r="I15" s="230" t="s">
        <v>138</v>
      </c>
      <c r="J15" s="277">
        <v>2</v>
      </c>
      <c r="K15" s="247"/>
    </row>
    <row r="16" spans="1:11">
      <c r="A16" s="442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87</v>
      </c>
      <c r="I16" s="232">
        <v>54</v>
      </c>
      <c r="J16" s="232">
        <v>3</v>
      </c>
      <c r="K16" s="175" t="s">
        <v>93</v>
      </c>
    </row>
    <row r="17" spans="1:11">
      <c r="A17" s="442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88</v>
      </c>
      <c r="I17" s="236">
        <v>48</v>
      </c>
      <c r="J17" s="236">
        <v>2</v>
      </c>
      <c r="K17" s="164" t="s">
        <v>92</v>
      </c>
    </row>
    <row r="18" spans="1:11">
      <c r="A18" s="442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113</v>
      </c>
      <c r="I18" s="128">
        <v>32</v>
      </c>
      <c r="J18" s="129">
        <v>2</v>
      </c>
      <c r="K18" s="175" t="s">
        <v>93</v>
      </c>
    </row>
    <row r="19" spans="1:11">
      <c r="A19" s="442"/>
      <c r="B19" s="21" t="s">
        <v>173</v>
      </c>
      <c r="C19" s="127" t="s">
        <v>120</v>
      </c>
      <c r="D19" s="128" t="s">
        <v>173</v>
      </c>
      <c r="E19" s="129" t="s">
        <v>173</v>
      </c>
      <c r="F19" s="25" t="s">
        <v>111</v>
      </c>
      <c r="G19" s="227"/>
      <c r="H19" s="286" t="s">
        <v>89</v>
      </c>
      <c r="I19" s="232">
        <v>16</v>
      </c>
      <c r="J19" s="232">
        <v>1</v>
      </c>
      <c r="K19" s="175" t="s">
        <v>93</v>
      </c>
    </row>
    <row r="20" spans="1:11">
      <c r="A20" s="442"/>
      <c r="B20" s="37"/>
      <c r="C20" s="38" t="s">
        <v>110</v>
      </c>
      <c r="D20" s="39" t="s">
        <v>110</v>
      </c>
      <c r="E20" s="40" t="s">
        <v>116</v>
      </c>
      <c r="F20" s="36" t="s">
        <v>111</v>
      </c>
      <c r="G20" s="248"/>
      <c r="H20" s="286" t="s">
        <v>111</v>
      </c>
      <c r="I20" s="245" t="s">
        <v>111</v>
      </c>
      <c r="J20" s="278" t="s">
        <v>111</v>
      </c>
      <c r="K20" s="175" t="s">
        <v>111</v>
      </c>
    </row>
    <row r="21" spans="1:11">
      <c r="A21" s="442"/>
      <c r="B21" s="37"/>
      <c r="C21" s="38" t="s">
        <v>117</v>
      </c>
      <c r="D21" s="39">
        <v>80</v>
      </c>
      <c r="E21" s="40">
        <v>4</v>
      </c>
      <c r="F21" s="36" t="s">
        <v>11</v>
      </c>
      <c r="G21" s="248"/>
      <c r="H21" s="286" t="s">
        <v>111</v>
      </c>
      <c r="I21" s="245" t="s">
        <v>111</v>
      </c>
      <c r="J21" s="278" t="s">
        <v>111</v>
      </c>
      <c r="K21" s="175" t="s">
        <v>111</v>
      </c>
    </row>
    <row r="22" spans="1:11">
      <c r="A22" s="442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90</v>
      </c>
      <c r="I22" s="238">
        <v>32</v>
      </c>
      <c r="J22" s="16">
        <v>2</v>
      </c>
      <c r="K22" s="18" t="s">
        <v>74</v>
      </c>
    </row>
    <row r="23" spans="1:11" ht="16">
      <c r="A23" s="442"/>
      <c r="B23" s="21" t="s">
        <v>169</v>
      </c>
      <c r="C23" s="127" t="s">
        <v>112</v>
      </c>
      <c r="D23" s="128" t="s">
        <v>178</v>
      </c>
      <c r="E23" s="129" t="s">
        <v>168</v>
      </c>
      <c r="F23" s="36" t="s">
        <v>120</v>
      </c>
      <c r="G23" s="21">
        <v>199639</v>
      </c>
      <c r="H23" s="127" t="s">
        <v>119</v>
      </c>
      <c r="I23" s="128" t="s">
        <v>118</v>
      </c>
      <c r="J23" s="129">
        <v>3</v>
      </c>
      <c r="K23" s="36" t="s">
        <v>11</v>
      </c>
    </row>
    <row r="24" spans="1:11">
      <c r="A24" s="442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111</v>
      </c>
      <c r="I24" s="235" t="s">
        <v>172</v>
      </c>
      <c r="J24" s="278" t="s">
        <v>168</v>
      </c>
      <c r="K24" s="279" t="s">
        <v>128</v>
      </c>
    </row>
    <row r="25" spans="1:11">
      <c r="A25" s="442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112</v>
      </c>
      <c r="I25" s="238" t="s">
        <v>173</v>
      </c>
      <c r="J25" s="16" t="s">
        <v>168</v>
      </c>
      <c r="K25" s="18" t="s">
        <v>128</v>
      </c>
    </row>
    <row r="26" spans="1:11">
      <c r="A26" s="442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111</v>
      </c>
      <c r="H26" s="286" t="s">
        <v>112</v>
      </c>
      <c r="I26" s="245" t="s">
        <v>120</v>
      </c>
      <c r="J26" s="278" t="s">
        <v>111</v>
      </c>
      <c r="K26" s="175" t="s">
        <v>111</v>
      </c>
    </row>
    <row r="27" spans="1:11" ht="15" thickBot="1">
      <c r="A27" s="443"/>
      <c r="B27" s="26"/>
      <c r="C27" s="297" t="s">
        <v>115</v>
      </c>
      <c r="D27" s="41" t="s">
        <v>110</v>
      </c>
      <c r="E27" s="41" t="s">
        <v>116</v>
      </c>
      <c r="F27" s="42" t="s">
        <v>110</v>
      </c>
      <c r="G27" s="280" t="s">
        <v>140</v>
      </c>
      <c r="H27" s="289" t="s">
        <v>126</v>
      </c>
      <c r="I27" s="69" t="s">
        <v>141</v>
      </c>
      <c r="J27" s="281" t="s">
        <v>115</v>
      </c>
      <c r="K27" s="282" t="s">
        <v>120</v>
      </c>
    </row>
    <row r="28" spans="1:11">
      <c r="A28" s="441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94</v>
      </c>
      <c r="I28" s="229">
        <v>68</v>
      </c>
      <c r="J28" s="230">
        <v>3</v>
      </c>
      <c r="K28" s="231" t="s">
        <v>93</v>
      </c>
    </row>
    <row r="29" spans="1:11">
      <c r="A29" s="442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112</v>
      </c>
      <c r="I29" s="232" t="s">
        <v>120</v>
      </c>
      <c r="J29" s="233" t="s">
        <v>115</v>
      </c>
      <c r="K29" s="234" t="s">
        <v>111</v>
      </c>
    </row>
    <row r="30" spans="1:11">
      <c r="A30" s="442"/>
      <c r="B30" s="21">
        <v>199654</v>
      </c>
      <c r="C30" s="87" t="s">
        <v>124</v>
      </c>
      <c r="D30" s="126">
        <v>48</v>
      </c>
      <c r="E30" s="134">
        <v>3</v>
      </c>
      <c r="F30" s="184" t="s">
        <v>125</v>
      </c>
      <c r="G30" s="191"/>
      <c r="H30" s="286" t="s">
        <v>96</v>
      </c>
      <c r="I30" s="232">
        <v>40</v>
      </c>
      <c r="J30" s="235">
        <v>2.5</v>
      </c>
      <c r="K30" s="234" t="s">
        <v>93</v>
      </c>
    </row>
    <row r="31" spans="1:11">
      <c r="A31" s="442"/>
      <c r="B31" s="136">
        <v>199655</v>
      </c>
      <c r="C31" s="301" t="s">
        <v>121</v>
      </c>
      <c r="D31" s="137">
        <v>32</v>
      </c>
      <c r="E31" s="140">
        <v>1</v>
      </c>
      <c r="F31" s="135" t="s">
        <v>123</v>
      </c>
      <c r="G31" s="191"/>
      <c r="H31" s="287" t="s">
        <v>97</v>
      </c>
      <c r="I31" s="236">
        <v>32</v>
      </c>
      <c r="J31" s="237">
        <v>1</v>
      </c>
      <c r="K31" s="192" t="s">
        <v>92</v>
      </c>
    </row>
    <row r="32" spans="1:11">
      <c r="A32" s="442"/>
      <c r="B32" s="21"/>
      <c r="C32" s="87" t="s">
        <v>122</v>
      </c>
      <c r="D32" s="126">
        <v>64</v>
      </c>
      <c r="E32" s="134">
        <v>4</v>
      </c>
      <c r="F32" s="184" t="s">
        <v>11</v>
      </c>
      <c r="G32" s="193"/>
      <c r="H32" s="111" t="s">
        <v>98</v>
      </c>
      <c r="I32" s="238">
        <v>16</v>
      </c>
      <c r="J32" s="16">
        <v>1</v>
      </c>
      <c r="K32" s="219" t="s">
        <v>15</v>
      </c>
    </row>
    <row r="33" spans="1:11">
      <c r="A33" s="442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111</v>
      </c>
      <c r="I33" s="245" t="s">
        <v>111</v>
      </c>
      <c r="J33" s="278" t="s">
        <v>111</v>
      </c>
      <c r="K33" s="175" t="s">
        <v>111</v>
      </c>
    </row>
    <row r="34" spans="1:11">
      <c r="A34" s="442"/>
      <c r="B34" s="45"/>
      <c r="C34" s="22" t="s">
        <v>95</v>
      </c>
      <c r="D34" s="12">
        <v>48</v>
      </c>
      <c r="E34" s="13">
        <v>3</v>
      </c>
      <c r="F34" s="45" t="s">
        <v>159</v>
      </c>
      <c r="G34" s="248"/>
      <c r="H34" s="286" t="s">
        <v>111</v>
      </c>
      <c r="I34" s="245" t="s">
        <v>111</v>
      </c>
      <c r="J34" s="278" t="s">
        <v>111</v>
      </c>
      <c r="K34" s="175" t="s">
        <v>111</v>
      </c>
    </row>
    <row r="35" spans="1:11" ht="15" thickBot="1">
      <c r="A35" s="442"/>
      <c r="B35" s="45">
        <v>199628</v>
      </c>
      <c r="C35" s="22" t="s">
        <v>158</v>
      </c>
      <c r="D35" s="12">
        <v>32</v>
      </c>
      <c r="E35" s="13">
        <v>2</v>
      </c>
      <c r="F35" s="45" t="s">
        <v>159</v>
      </c>
      <c r="G35" s="272">
        <v>199629</v>
      </c>
      <c r="H35" s="291" t="s">
        <v>147</v>
      </c>
      <c r="I35" s="273">
        <v>48</v>
      </c>
      <c r="J35" s="274">
        <v>3</v>
      </c>
      <c r="K35" s="275"/>
    </row>
    <row r="36" spans="1:11">
      <c r="A36" s="442"/>
      <c r="B36" s="45" t="s">
        <v>127</v>
      </c>
      <c r="C36" s="22" t="s">
        <v>112</v>
      </c>
      <c r="D36" s="12" t="s">
        <v>115</v>
      </c>
      <c r="E36" s="13" t="s">
        <v>111</v>
      </c>
      <c r="F36" s="186" t="s">
        <v>112</v>
      </c>
      <c r="G36" s="269">
        <v>199648</v>
      </c>
      <c r="H36" s="263" t="s">
        <v>151</v>
      </c>
      <c r="I36" s="264">
        <v>48</v>
      </c>
      <c r="J36" s="265">
        <v>3</v>
      </c>
      <c r="K36" s="234"/>
    </row>
    <row r="37" spans="1:11">
      <c r="A37" s="442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443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441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99</v>
      </c>
      <c r="I39" s="229">
        <v>64</v>
      </c>
      <c r="J39" s="241">
        <v>3</v>
      </c>
      <c r="K39" s="231" t="s">
        <v>93</v>
      </c>
    </row>
    <row r="40" spans="1:11">
      <c r="A40" s="442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112</v>
      </c>
      <c r="I40" s="244" t="s">
        <v>115</v>
      </c>
      <c r="J40" s="245" t="s">
        <v>115</v>
      </c>
      <c r="K40" s="234" t="s">
        <v>157</v>
      </c>
    </row>
    <row r="41" spans="1:11">
      <c r="A41" s="442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89</v>
      </c>
      <c r="I41" s="232">
        <v>16</v>
      </c>
      <c r="J41" s="232">
        <v>1</v>
      </c>
      <c r="K41" s="234" t="s">
        <v>93</v>
      </c>
    </row>
    <row r="42" spans="1:11" ht="17" thickBot="1">
      <c r="A42" s="442"/>
      <c r="B42" s="203" t="s">
        <v>179</v>
      </c>
      <c r="C42" s="22" t="s">
        <v>173</v>
      </c>
      <c r="D42" s="12" t="s">
        <v>168</v>
      </c>
      <c r="E42" s="13" t="s">
        <v>171</v>
      </c>
      <c r="F42" s="204" t="s">
        <v>111</v>
      </c>
      <c r="G42" s="203">
        <v>199653</v>
      </c>
      <c r="H42" s="22" t="s">
        <v>129</v>
      </c>
      <c r="I42" s="12">
        <v>48</v>
      </c>
      <c r="J42" s="13">
        <v>3</v>
      </c>
      <c r="K42" s="204" t="s">
        <v>111</v>
      </c>
    </row>
    <row r="43" spans="1:11">
      <c r="A43" s="442"/>
      <c r="B43" s="203"/>
      <c r="C43" s="22" t="s">
        <v>174</v>
      </c>
      <c r="D43" s="12">
        <v>48</v>
      </c>
      <c r="E43" s="13">
        <v>3</v>
      </c>
      <c r="F43" s="204" t="s">
        <v>112</v>
      </c>
      <c r="G43" s="248">
        <v>199626</v>
      </c>
      <c r="H43" s="243" t="s">
        <v>150</v>
      </c>
      <c r="I43" s="244">
        <v>24</v>
      </c>
      <c r="J43" s="245">
        <v>1.5</v>
      </c>
      <c r="K43" s="231" t="s">
        <v>93</v>
      </c>
    </row>
    <row r="44" spans="1:11">
      <c r="A44" s="442"/>
      <c r="B44" s="203"/>
      <c r="C44" s="22" t="s">
        <v>175</v>
      </c>
      <c r="D44" s="12">
        <v>32</v>
      </c>
      <c r="E44" s="13">
        <v>1</v>
      </c>
      <c r="F44" s="204" t="s">
        <v>112</v>
      </c>
      <c r="G44" s="248">
        <v>199627</v>
      </c>
      <c r="H44" s="243" t="s">
        <v>149</v>
      </c>
      <c r="I44" s="244">
        <v>32</v>
      </c>
      <c r="J44" s="245">
        <v>1</v>
      </c>
      <c r="K44" s="234" t="s">
        <v>93</v>
      </c>
    </row>
    <row r="45" spans="1:11">
      <c r="A45" s="442"/>
      <c r="B45" s="203"/>
      <c r="C45" s="22" t="s">
        <v>112</v>
      </c>
      <c r="D45" s="12" t="s">
        <v>111</v>
      </c>
      <c r="E45" s="13" t="s">
        <v>115</v>
      </c>
      <c r="F45" s="204" t="s">
        <v>112</v>
      </c>
      <c r="G45" s="248">
        <v>199630</v>
      </c>
      <c r="H45" s="243" t="s">
        <v>143</v>
      </c>
      <c r="I45" s="244">
        <v>40</v>
      </c>
      <c r="J45" s="245">
        <v>2.5</v>
      </c>
      <c r="K45" s="234" t="s">
        <v>93</v>
      </c>
    </row>
    <row r="46" spans="1:11">
      <c r="A46" s="442"/>
      <c r="B46" s="205"/>
      <c r="C46" s="146" t="s">
        <v>112</v>
      </c>
      <c r="D46" s="147" t="s">
        <v>111</v>
      </c>
      <c r="E46" s="148" t="s">
        <v>111</v>
      </c>
      <c r="F46" s="194" t="s">
        <v>112</v>
      </c>
      <c r="G46" s="248">
        <v>199631</v>
      </c>
      <c r="H46" s="243" t="s">
        <v>142</v>
      </c>
      <c r="I46" s="244">
        <v>16</v>
      </c>
      <c r="J46" s="245">
        <v>0.5</v>
      </c>
      <c r="K46" s="175" t="s">
        <v>111</v>
      </c>
    </row>
    <row r="47" spans="1:11">
      <c r="A47" s="442"/>
      <c r="B47" s="206" t="s">
        <v>111</v>
      </c>
      <c r="C47" s="303" t="s">
        <v>126</v>
      </c>
      <c r="D47" s="149" t="s">
        <v>130</v>
      </c>
      <c r="E47" s="150" t="s">
        <v>115</v>
      </c>
      <c r="F47" s="207" t="s">
        <v>128</v>
      </c>
      <c r="G47" s="242"/>
      <c r="H47" s="50" t="s">
        <v>126</v>
      </c>
      <c r="I47" s="12" t="s">
        <v>115</v>
      </c>
      <c r="J47" s="51" t="s">
        <v>111</v>
      </c>
      <c r="K47" s="14" t="s">
        <v>112</v>
      </c>
    </row>
    <row r="48" spans="1:11">
      <c r="A48" s="442"/>
      <c r="B48" s="208"/>
      <c r="C48" s="153" t="s">
        <v>37</v>
      </c>
      <c r="D48" s="196" t="s">
        <v>133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442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443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441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100</v>
      </c>
      <c r="I51" s="229">
        <v>32</v>
      </c>
      <c r="J51" s="230">
        <v>2</v>
      </c>
      <c r="K51" s="247" t="s">
        <v>93</v>
      </c>
    </row>
    <row r="52" spans="1:11">
      <c r="A52" s="442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148</v>
      </c>
      <c r="I52" s="268">
        <v>32</v>
      </c>
      <c r="J52" s="177">
        <v>2</v>
      </c>
      <c r="K52" s="271"/>
    </row>
    <row r="53" spans="1:11">
      <c r="A53" s="442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152</v>
      </c>
      <c r="I53" s="180">
        <v>48</v>
      </c>
      <c r="J53" s="180">
        <v>3</v>
      </c>
      <c r="K53" s="257"/>
    </row>
    <row r="54" spans="1:11">
      <c r="A54" s="442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111</v>
      </c>
      <c r="I54" s="264" t="s">
        <v>111</v>
      </c>
      <c r="J54" s="265" t="s">
        <v>111</v>
      </c>
      <c r="K54" s="234" t="s">
        <v>114</v>
      </c>
    </row>
    <row r="55" spans="1:11">
      <c r="A55" s="442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111</v>
      </c>
      <c r="I55" s="264" t="s">
        <v>111</v>
      </c>
      <c r="J55" s="265" t="s">
        <v>111</v>
      </c>
      <c r="K55" s="234" t="s">
        <v>112</v>
      </c>
    </row>
    <row r="56" spans="1:11">
      <c r="A56" s="442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111</v>
      </c>
      <c r="I56" s="264" t="s">
        <v>111</v>
      </c>
      <c r="J56" s="265" t="s">
        <v>111</v>
      </c>
      <c r="K56" s="234" t="s">
        <v>112</v>
      </c>
    </row>
    <row r="57" spans="1:11">
      <c r="A57" s="442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111</v>
      </c>
      <c r="H57" s="263" t="s">
        <v>160</v>
      </c>
      <c r="I57" s="264" t="s">
        <v>111</v>
      </c>
      <c r="J57" s="265" t="s">
        <v>111</v>
      </c>
      <c r="K57" s="234"/>
    </row>
    <row r="58" spans="1:11">
      <c r="A58" s="442"/>
      <c r="B58" s="59"/>
      <c r="C58" s="60"/>
      <c r="D58" s="43"/>
      <c r="E58" s="61"/>
      <c r="F58" s="36"/>
      <c r="G58" s="269" t="s">
        <v>115</v>
      </c>
      <c r="H58" s="263" t="s">
        <v>111</v>
      </c>
      <c r="I58" s="264" t="s">
        <v>111</v>
      </c>
      <c r="J58" s="265" t="s">
        <v>111</v>
      </c>
      <c r="K58" s="234"/>
    </row>
    <row r="59" spans="1:11" ht="15" thickBot="1">
      <c r="A59" s="443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442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89</v>
      </c>
      <c r="I60" s="229">
        <v>16</v>
      </c>
      <c r="J60" s="229">
        <v>1</v>
      </c>
      <c r="K60" s="231" t="s">
        <v>93</v>
      </c>
    </row>
    <row r="61" spans="1:11">
      <c r="A61" s="442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103</v>
      </c>
      <c r="I61" s="264">
        <v>48</v>
      </c>
      <c r="J61" s="265">
        <v>3</v>
      </c>
      <c r="K61" s="234" t="s">
        <v>93</v>
      </c>
    </row>
    <row r="62" spans="1:11">
      <c r="A62" s="442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104</v>
      </c>
      <c r="I62" s="267">
        <v>16</v>
      </c>
      <c r="J62" s="268">
        <v>1</v>
      </c>
      <c r="K62" s="192" t="s">
        <v>92</v>
      </c>
    </row>
    <row r="63" spans="1:11">
      <c r="A63" s="178"/>
      <c r="B63" s="203" t="s">
        <v>180</v>
      </c>
      <c r="C63" s="22" t="s">
        <v>181</v>
      </c>
      <c r="D63" s="12" t="s">
        <v>171</v>
      </c>
      <c r="E63" s="13" t="s">
        <v>173</v>
      </c>
      <c r="F63" s="186"/>
      <c r="G63" s="269">
        <v>199173</v>
      </c>
      <c r="H63" s="263" t="s">
        <v>144</v>
      </c>
      <c r="I63" s="264">
        <v>32</v>
      </c>
      <c r="J63" s="265">
        <v>2</v>
      </c>
      <c r="K63" s="234"/>
    </row>
    <row r="64" spans="1:11">
      <c r="A64" s="178"/>
      <c r="B64" s="203" t="s">
        <v>168</v>
      </c>
      <c r="C64" s="22" t="s">
        <v>176</v>
      </c>
      <c r="D64" s="12">
        <v>48</v>
      </c>
      <c r="E64" s="13">
        <v>3</v>
      </c>
      <c r="F64" s="186"/>
      <c r="G64" s="269">
        <v>199621</v>
      </c>
      <c r="H64" s="263" t="s">
        <v>145</v>
      </c>
      <c r="I64" s="264">
        <v>32</v>
      </c>
      <c r="J64" s="265">
        <v>2</v>
      </c>
      <c r="K64" s="234"/>
    </row>
    <row r="65" spans="1:11">
      <c r="A65" s="178"/>
      <c r="B65" s="203" t="s">
        <v>169</v>
      </c>
      <c r="C65" s="22" t="s">
        <v>177</v>
      </c>
      <c r="D65" s="12">
        <v>32</v>
      </c>
      <c r="E65" s="13">
        <v>1</v>
      </c>
      <c r="F65" s="186"/>
      <c r="G65" s="269">
        <v>199622</v>
      </c>
      <c r="H65" s="263" t="s">
        <v>146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134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115</v>
      </c>
      <c r="H67" s="158" t="s">
        <v>156</v>
      </c>
      <c r="I67" s="180" t="s">
        <v>115</v>
      </c>
      <c r="J67" s="180" t="s">
        <v>114</v>
      </c>
      <c r="K67" s="257"/>
    </row>
    <row r="68" spans="1:11">
      <c r="A68" s="441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101</v>
      </c>
      <c r="I68" s="189">
        <v>16</v>
      </c>
      <c r="J68" s="255">
        <v>1</v>
      </c>
      <c r="K68" s="224" t="s">
        <v>93</v>
      </c>
    </row>
    <row r="69" spans="1:11">
      <c r="A69" s="442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102</v>
      </c>
      <c r="I69" s="166">
        <v>32</v>
      </c>
      <c r="J69" s="167">
        <v>2</v>
      </c>
      <c r="K69" s="164" t="s">
        <v>92</v>
      </c>
    </row>
    <row r="70" spans="1:11">
      <c r="A70" s="442"/>
      <c r="B70" s="106"/>
      <c r="C70" s="308" t="s">
        <v>52</v>
      </c>
      <c r="D70" s="107"/>
      <c r="E70" s="108">
        <v>2</v>
      </c>
      <c r="F70" s="109" t="s">
        <v>32</v>
      </c>
      <c r="G70" s="269" t="s">
        <v>111</v>
      </c>
      <c r="H70" s="168" t="s">
        <v>112</v>
      </c>
      <c r="I70" s="169" t="s">
        <v>111</v>
      </c>
      <c r="J70" s="170" t="s">
        <v>115</v>
      </c>
      <c r="K70" s="226" t="s">
        <v>130</v>
      </c>
    </row>
    <row r="71" spans="1:11">
      <c r="A71" s="442"/>
      <c r="B71" s="106"/>
      <c r="C71" s="308" t="s">
        <v>53</v>
      </c>
      <c r="D71" s="107"/>
      <c r="E71" s="108">
        <v>1</v>
      </c>
      <c r="F71" s="109" t="s">
        <v>32</v>
      </c>
      <c r="G71" s="269" t="s">
        <v>115</v>
      </c>
      <c r="H71" s="171" t="s">
        <v>126</v>
      </c>
      <c r="I71" s="172" t="s">
        <v>115</v>
      </c>
      <c r="J71" s="173" t="s">
        <v>111</v>
      </c>
      <c r="K71" s="164" t="s">
        <v>112</v>
      </c>
    </row>
    <row r="72" spans="1:11">
      <c r="A72" s="442"/>
      <c r="B72" s="21"/>
      <c r="C72" s="38" t="s">
        <v>137</v>
      </c>
      <c r="D72" s="43" t="s">
        <v>111</v>
      </c>
      <c r="E72" s="65" t="s">
        <v>111</v>
      </c>
      <c r="F72" s="36" t="s">
        <v>130</v>
      </c>
      <c r="G72" s="269" t="s">
        <v>114</v>
      </c>
      <c r="H72" s="158" t="s">
        <v>156</v>
      </c>
      <c r="I72" s="180" t="s">
        <v>115</v>
      </c>
      <c r="J72" s="180" t="s">
        <v>120</v>
      </c>
      <c r="K72" s="257"/>
    </row>
    <row r="73" spans="1:11">
      <c r="A73" s="442"/>
      <c r="B73" s="21"/>
      <c r="C73" s="38" t="s">
        <v>112</v>
      </c>
      <c r="D73" s="43" t="s">
        <v>115</v>
      </c>
      <c r="E73" s="65" t="s">
        <v>111</v>
      </c>
      <c r="F73" s="36" t="s">
        <v>114</v>
      </c>
      <c r="G73" s="269" t="s">
        <v>154</v>
      </c>
      <c r="H73" s="158" t="s">
        <v>111</v>
      </c>
      <c r="I73" s="180" t="s">
        <v>115</v>
      </c>
      <c r="J73" s="180" t="s">
        <v>120</v>
      </c>
      <c r="K73" s="257"/>
    </row>
    <row r="74" spans="1:11">
      <c r="A74" s="442"/>
      <c r="B74" s="21"/>
      <c r="C74" s="38" t="s">
        <v>128</v>
      </c>
      <c r="D74" s="43" t="s">
        <v>130</v>
      </c>
      <c r="E74" s="65" t="s">
        <v>114</v>
      </c>
      <c r="F74" s="36" t="s">
        <v>111</v>
      </c>
      <c r="G74" s="269" t="s">
        <v>155</v>
      </c>
      <c r="H74" s="158" t="s">
        <v>126</v>
      </c>
      <c r="I74" s="180" t="s">
        <v>115</v>
      </c>
      <c r="J74" s="180" t="s">
        <v>115</v>
      </c>
      <c r="K74" s="257"/>
    </row>
    <row r="75" spans="1:11" ht="15" thickBot="1">
      <c r="A75" s="443"/>
      <c r="B75" s="21"/>
      <c r="C75" s="38"/>
      <c r="D75" s="43"/>
      <c r="E75" s="65"/>
      <c r="F75" s="36"/>
      <c r="G75" s="269">
        <v>199650</v>
      </c>
      <c r="H75" s="71" t="s">
        <v>153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105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458">
        <v>2</v>
      </c>
      <c r="B83" s="455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462"/>
      <c r="B84" s="456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459"/>
      <c r="B85" s="457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458">
        <v>3</v>
      </c>
      <c r="B86" s="460" t="s">
        <v>108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459"/>
      <c r="B87" s="461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166</v>
      </c>
      <c r="K87" s="94"/>
    </row>
    <row r="88" spans="1:11">
      <c r="A88" s="458" t="s">
        <v>161</v>
      </c>
      <c r="B88" s="463" t="s">
        <v>162</v>
      </c>
      <c r="C88" s="160" t="s">
        <v>163</v>
      </c>
      <c r="D88" s="52"/>
      <c r="E88" s="100" t="s">
        <v>164</v>
      </c>
      <c r="F88" s="160" t="s">
        <v>163</v>
      </c>
      <c r="G88" s="52"/>
      <c r="H88" s="100" t="s">
        <v>165</v>
      </c>
      <c r="I88" s="116"/>
      <c r="J88" s="174" t="s">
        <v>106</v>
      </c>
      <c r="K88" s="94"/>
    </row>
    <row r="89" spans="1:11" ht="13.5" customHeight="1">
      <c r="A89" s="462"/>
      <c r="B89" s="463"/>
      <c r="C89" s="161" t="s">
        <v>163</v>
      </c>
      <c r="D89" s="52"/>
      <c r="E89" s="100" t="s">
        <v>120</v>
      </c>
      <c r="F89" s="161" t="s">
        <v>163</v>
      </c>
      <c r="G89" s="52"/>
      <c r="H89" s="100" t="s">
        <v>111</v>
      </c>
      <c r="I89" s="116"/>
      <c r="J89" s="174" t="s">
        <v>107</v>
      </c>
      <c r="K89" s="94"/>
    </row>
    <row r="90" spans="1:11">
      <c r="A90" s="459"/>
      <c r="B90" s="463"/>
      <c r="C90" s="153" t="s">
        <v>126</v>
      </c>
      <c r="D90" s="52"/>
      <c r="E90" s="100" t="s">
        <v>115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11" t="s">
        <v>56</v>
      </c>
      <c r="B95" s="312"/>
      <c r="C95" s="432" t="s">
        <v>182</v>
      </c>
      <c r="D95" s="433"/>
      <c r="E95" s="434"/>
      <c r="F95" s="432" t="s">
        <v>183</v>
      </c>
      <c r="G95" s="433"/>
      <c r="H95" s="434"/>
      <c r="I95" s="435" t="s">
        <v>184</v>
      </c>
      <c r="J95" s="435"/>
      <c r="K95" s="436"/>
    </row>
    <row r="96" spans="1:11" ht="26">
      <c r="A96" s="313">
        <v>1</v>
      </c>
      <c r="B96" s="97" t="s">
        <v>185</v>
      </c>
      <c r="C96" s="314" t="s">
        <v>57</v>
      </c>
      <c r="D96" s="97">
        <f>SUM(D39:D40,D47:D48,D55:D56,D63:D64)</f>
        <v>280</v>
      </c>
      <c r="E96" s="98">
        <f>SUM(E39:E40,E47:E49,E55:E56,E63:E64)</f>
        <v>16</v>
      </c>
      <c r="F96" s="315" t="s">
        <v>58</v>
      </c>
      <c r="G96" s="316">
        <f>SUM(D41:D43,D71,D79)</f>
        <v>48</v>
      </c>
      <c r="H96" s="317">
        <f>SUM(E41:E43,E71,E79)</f>
        <v>5</v>
      </c>
      <c r="I96" s="437" t="s">
        <v>186</v>
      </c>
      <c r="J96" s="438"/>
      <c r="K96" s="439"/>
    </row>
    <row r="97" spans="1:11">
      <c r="A97" s="424">
        <v>2</v>
      </c>
      <c r="B97" s="440" t="s">
        <v>59</v>
      </c>
      <c r="C97" s="318"/>
      <c r="D97" s="318"/>
      <c r="E97" s="318"/>
      <c r="F97" s="319" t="s">
        <v>60</v>
      </c>
      <c r="G97" s="318"/>
      <c r="H97" s="320">
        <f>SUM(E50,E80,E86:E88,E90)</f>
        <v>44</v>
      </c>
      <c r="I97" s="428"/>
      <c r="J97" s="428"/>
      <c r="K97" s="429"/>
    </row>
    <row r="98" spans="1:11" ht="26">
      <c r="A98" s="424"/>
      <c r="B98" s="425"/>
      <c r="C98" s="321"/>
      <c r="D98" s="322"/>
      <c r="E98" s="322"/>
      <c r="F98" s="323" t="s">
        <v>187</v>
      </c>
      <c r="G98" s="322"/>
      <c r="H98" s="322"/>
      <c r="I98" s="428"/>
      <c r="J98" s="428"/>
      <c r="K98" s="429"/>
    </row>
    <row r="99" spans="1:11">
      <c r="A99" s="424">
        <v>3</v>
      </c>
      <c r="B99" s="425" t="s">
        <v>188</v>
      </c>
      <c r="C99" s="324" t="s">
        <v>189</v>
      </c>
      <c r="D99" s="325"/>
      <c r="E99" s="326">
        <f>SUM(E44)</f>
        <v>1</v>
      </c>
      <c r="F99" s="327" t="s">
        <v>190</v>
      </c>
      <c r="G99" s="328"/>
      <c r="H99" s="328"/>
      <c r="I99" s="426"/>
      <c r="J99" s="426"/>
      <c r="K99" s="427"/>
    </row>
    <row r="100" spans="1:11" ht="26">
      <c r="A100" s="424"/>
      <c r="B100" s="425"/>
      <c r="C100" s="324" t="s">
        <v>191</v>
      </c>
      <c r="D100" s="325"/>
      <c r="E100" s="326"/>
      <c r="F100" s="329" t="s">
        <v>192</v>
      </c>
      <c r="G100" s="52"/>
      <c r="H100" s="100"/>
      <c r="I100" s="428"/>
      <c r="J100" s="428"/>
      <c r="K100" s="429"/>
    </row>
    <row r="101" spans="1:11" ht="15" thickBot="1">
      <c r="A101" s="330" t="s">
        <v>66</v>
      </c>
      <c r="B101" s="331">
        <v>140</v>
      </c>
      <c r="C101" s="332">
        <f>24+10+3+32+15</f>
        <v>84</v>
      </c>
      <c r="D101" s="332"/>
      <c r="E101" s="331">
        <f>SUM(E96:E99)</f>
        <v>17</v>
      </c>
      <c r="F101" s="332">
        <f>18+2+18+18</f>
        <v>56</v>
      </c>
      <c r="G101" s="332"/>
      <c r="H101" s="331">
        <f>SUM(H96:H100)</f>
        <v>49</v>
      </c>
      <c r="I101" s="430"/>
      <c r="J101" s="430"/>
      <c r="K101" s="431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193</v>
      </c>
      <c r="G103" s="94"/>
      <c r="H103" s="95" t="s">
        <v>194</v>
      </c>
      <c r="I103" s="94"/>
      <c r="J103" s="94"/>
      <c r="K103" s="94" t="s">
        <v>195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15:A27"/>
    <mergeCell ref="A1:K1"/>
    <mergeCell ref="A2:A3"/>
    <mergeCell ref="B2:F2"/>
    <mergeCell ref="G2:K2"/>
    <mergeCell ref="A4:A14"/>
    <mergeCell ref="A28:A38"/>
    <mergeCell ref="A39:A50"/>
    <mergeCell ref="A51:A59"/>
    <mergeCell ref="A60:A62"/>
    <mergeCell ref="A68:A75"/>
    <mergeCell ref="B83:B85"/>
    <mergeCell ref="A86:A87"/>
    <mergeCell ref="B86:B87"/>
    <mergeCell ref="A88:A90"/>
    <mergeCell ref="B88:B90"/>
    <mergeCell ref="A83:A85"/>
    <mergeCell ref="C95:E95"/>
    <mergeCell ref="F95:H95"/>
    <mergeCell ref="I95:K95"/>
    <mergeCell ref="I96:K96"/>
    <mergeCell ref="A97:A98"/>
    <mergeCell ref="B97:B98"/>
    <mergeCell ref="I97:K97"/>
    <mergeCell ref="I98:K98"/>
    <mergeCell ref="A99:A100"/>
    <mergeCell ref="B99:B100"/>
    <mergeCell ref="I99:K99"/>
    <mergeCell ref="I100:K100"/>
    <mergeCell ref="I101:K101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网络编程</vt:lpstr>
      <vt:lpstr>软件工程</vt:lpstr>
      <vt:lpstr>软件工程旧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2017-07-05T06:59:10Z</dcterms:modified>
</cp:coreProperties>
</file>