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rwingalleries/Desktop/"/>
    </mc:Choice>
  </mc:AlternateContent>
  <xr:revisionPtr revIDLastSave="0" documentId="8_{73F88D4C-0A71-274F-B3C6-7A3A48749669}" xr6:coauthVersionLast="46" xr6:coauthVersionMax="46" xr10:uidLastSave="{00000000-0000-0000-0000-000000000000}"/>
  <bookViews>
    <workbookView xWindow="4440" yWindow="4260" windowWidth="37540" windowHeight="19000" activeTab="5" xr2:uid="{00000000-000D-0000-FFFF-FFFF00000000}"/>
  </bookViews>
  <sheets>
    <sheet name="Raw Data" sheetId="1" r:id="rId1"/>
    <sheet name="Category Success" sheetId="3" r:id="rId2"/>
    <sheet name="Sub-Category Success" sheetId="4" r:id="rId3"/>
    <sheet name="Date Created Conversion v. Year" sheetId="5" r:id="rId4"/>
    <sheet name="Bonus Formatting" sheetId="6" r:id="rId5"/>
    <sheet name="Bonus Stat Analysis" sheetId="7" r:id="rId6"/>
  </sheets>
  <definedNames>
    <definedName name="_xlnm._FilterDatabase" localSheetId="0" hidden="1">'Raw Data'!$A$1:$T$4115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7" l="1"/>
  <c r="P3" i="7"/>
  <c r="O3" i="7"/>
  <c r="N3" i="7"/>
  <c r="M3" i="7"/>
  <c r="L3" i="7"/>
  <c r="Q2" i="7"/>
  <c r="P2" i="7"/>
  <c r="O2" i="7"/>
  <c r="N2" i="7"/>
  <c r="M2" i="7"/>
  <c r="L2" i="7"/>
  <c r="D13" i="6"/>
  <c r="C13" i="6"/>
  <c r="B13" i="6"/>
  <c r="B2" i="6"/>
  <c r="D12" i="6"/>
  <c r="C12" i="6"/>
  <c r="B12" i="6"/>
  <c r="D11" i="6"/>
  <c r="C11" i="6"/>
  <c r="B11" i="6"/>
  <c r="D10" i="6"/>
  <c r="C10" i="6"/>
  <c r="B10" i="6"/>
  <c r="E10" i="6" s="1"/>
  <c r="D9" i="6"/>
  <c r="C9" i="6"/>
  <c r="B9" i="6"/>
  <c r="D8" i="6"/>
  <c r="C8" i="6"/>
  <c r="B8" i="6"/>
  <c r="D7" i="6"/>
  <c r="C7" i="6"/>
  <c r="B7" i="6"/>
  <c r="D6" i="6"/>
  <c r="C6" i="6"/>
  <c r="B6" i="6"/>
  <c r="E6" i="6" s="1"/>
  <c r="D5" i="6"/>
  <c r="C5" i="6"/>
  <c r="B5" i="6"/>
  <c r="D4" i="6"/>
  <c r="C4" i="6"/>
  <c r="B4" i="6"/>
  <c r="D3" i="6"/>
  <c r="C3" i="6"/>
  <c r="B3" i="6"/>
  <c r="D2" i="6"/>
  <c r="C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6" l="1"/>
  <c r="H13" i="6" s="1"/>
  <c r="E5" i="6"/>
  <c r="H5" i="6" s="1"/>
  <c r="G6" i="6"/>
  <c r="E9" i="6"/>
  <c r="G9" i="6" s="1"/>
  <c r="G10" i="6"/>
  <c r="H6" i="6"/>
  <c r="H10" i="6"/>
  <c r="G5" i="6"/>
  <c r="G13" i="6"/>
  <c r="E12" i="6"/>
  <c r="H12" i="6" s="1"/>
  <c r="E8" i="6"/>
  <c r="F8" i="6" s="1"/>
  <c r="F10" i="6"/>
  <c r="F6" i="6"/>
  <c r="E11" i="6"/>
  <c r="G11" i="6" s="1"/>
  <c r="E7" i="6"/>
  <c r="H7" i="6" s="1"/>
  <c r="F13" i="6"/>
  <c r="F5" i="6"/>
  <c r="E3" i="6"/>
  <c r="G3" i="6" s="1"/>
  <c r="E4" i="6"/>
  <c r="G4" i="6" s="1"/>
  <c r="E2" i="6"/>
  <c r="G2" i="6" s="1"/>
  <c r="G7" i="6" l="1"/>
  <c r="F7" i="6"/>
  <c r="F9" i="6"/>
  <c r="H9" i="6"/>
  <c r="F3" i="6"/>
  <c r="H8" i="6"/>
  <c r="G8" i="6"/>
  <c r="G12" i="6"/>
  <c r="F12" i="6"/>
  <c r="H11" i="6"/>
  <c r="H3" i="6"/>
  <c r="F4" i="6"/>
  <c r="H4" i="6"/>
  <c r="F11" i="6"/>
  <c r="H2" i="6"/>
  <c r="F2" i="6"/>
</calcChain>
</file>

<file path=xl/sharedStrings.xml><?xml version="1.0" encoding="utf-8"?>
<sst xmlns="http://schemas.openxmlformats.org/spreadsheetml/2006/main" count="28547" uniqueCount="8408">
  <si>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</si>
  <si>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</si>
  <si>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</si>
  <si>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</si>
  <si>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</si>
  <si>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</si>
  <si>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</si>
  <si>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</si>
  <si>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</si>
  <si>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</si>
  <si>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</si>
  <si>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</si>
  <si>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</si>
  <si>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</si>
  <si>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</si>
  <si>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</si>
  <si>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</si>
  <si>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</si>
  <si>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</si>
  <si>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</si>
  <si>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</si>
  <si>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</si>
  <si>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</si>
  <si>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</si>
  <si>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</si>
  <si>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</si>
  <si>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</si>
  <si>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</si>
  <si>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</si>
  <si>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</si>
  <si>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</si>
  <si>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</si>
  <si>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</si>
  <si>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</si>
  <si>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</si>
  <si>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</si>
  <si>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</si>
  <si>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</si>
  <si>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</si>
  <si>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</si>
  <si>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</si>
  <si>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</si>
  <si>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</si>
  <si>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</si>
  <si>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</si>
  <si>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</si>
  <si>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</si>
  <si>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</si>
  <si>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</si>
  <si>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</si>
  <si>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</si>
  <si>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</si>
  <si>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</si>
  <si>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</si>
  <si>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</si>
  <si>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</si>
  <si>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</si>
  <si>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</si>
  <si>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</si>
  <si>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</si>
  <si>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</si>
  <si>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</si>
  <si>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</si>
  <si>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</si>
  <si>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</si>
  <si>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</si>
  <si>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</si>
  <si>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</si>
  <si>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</si>
  <si>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</si>
  <si>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</si>
  <si>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</si>
  <si>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</si>
  <si>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</si>
  <si>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</si>
  <si>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</si>
  <si>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</si>
  <si>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</si>
  <si>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</si>
  <si>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</si>
  <si>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</si>
  <si>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</si>
  <si>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</si>
  <si>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</si>
  <si>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</si>
  <si>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</si>
  <si>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</si>
  <si>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</si>
  <si>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</si>
  <si>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</si>
  <si>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</si>
  <si>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</si>
  <si>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</si>
  <si>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</si>
  <si>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</si>
  <si>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</si>
  <si>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</si>
  <si>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</si>
  <si>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</si>
  <si>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</si>
  <si>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</si>
  <si>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</si>
  <si>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</si>
  <si>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</si>
  <si>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</si>
  <si>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</si>
  <si>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</si>
  <si>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</si>
  <si>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</si>
  <si>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</si>
  <si>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</si>
  <si>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</si>
  <si>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</si>
  <si>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</si>
  <si>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</si>
  <si>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</si>
  <si>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</si>
  <si>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</si>
  <si>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</si>
  <si>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</si>
  <si>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</si>
  <si>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</si>
  <si>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</si>
  <si>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</si>
  <si>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</si>
  <si>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</si>
  <si>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</si>
  <si>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</si>
  <si>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</si>
  <si>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</si>
  <si>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</si>
  <si>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</si>
  <si>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</si>
  <si>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</si>
  <si>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</si>
  <si>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</si>
  <si>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</si>
  <si>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</si>
  <si>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</si>
  <si>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</si>
  <si>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</si>
  <si>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</si>
  <si>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</si>
  <si>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</si>
  <si>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</si>
  <si>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</si>
  <si>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</si>
  <si>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</si>
  <si>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</si>
  <si>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</si>
  <si>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</si>
  <si>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</si>
  <si>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</si>
  <si>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</si>
  <si>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</si>
  <si>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</si>
  <si>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</si>
  <si>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</si>
  <si>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</si>
  <si>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</si>
  <si>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</si>
  <si>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</si>
  <si>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</si>
  <si>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</si>
  <si>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</si>
  <si>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</si>
  <si>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</si>
  <si>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</si>
  <si>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</si>
  <si>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</si>
  <si>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</si>
  <si>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</si>
  <si>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</si>
  <si>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</si>
  <si>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</si>
  <si>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</si>
  <si>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</si>
  <si>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</si>
  <si>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</si>
  <si>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</si>
  <si>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</si>
  <si>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</si>
  <si>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</si>
  <si>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</si>
  <si>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</si>
  <si>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</si>
  <si>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</si>
  <si>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</si>
  <si>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</si>
  <si>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</si>
  <si>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</si>
  <si>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</si>
  <si>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</si>
  <si>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</si>
  <si>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</si>
  <si>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</si>
  <si>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</si>
  <si>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</si>
  <si>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</si>
  <si>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</si>
  <si>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</si>
  <si>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</si>
  <si>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</si>
  <si>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</si>
  <si>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</si>
  <si>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</si>
  <si>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</si>
  <si>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</si>
  <si>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</si>
  <si>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</si>
  <si>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</si>
  <si>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</si>
  <si>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</si>
  <si>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</si>
  <si>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</si>
  <si>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</si>
  <si>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</si>
  <si>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</si>
  <si>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</si>
  <si>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</si>
  <si>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</si>
  <si>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</si>
  <si>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</si>
  <si>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</si>
  <si>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</si>
  <si>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</si>
  <si>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</si>
  <si>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</si>
  <si>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</si>
  <si>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</si>
  <si>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</si>
  <si>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</si>
  <si>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</si>
  <si>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</si>
  <si>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</si>
  <si>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</si>
  <si>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</si>
  <si>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</si>
  <si>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</si>
  <si>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</si>
  <si>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</si>
  <si>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</si>
  <si>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</si>
  <si>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</si>
  <si>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</si>
  <si>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</si>
  <si>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</si>
  <si>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</si>
  <si>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</si>
  <si>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</si>
  <si>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</si>
  <si>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</si>
  <si>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</si>
  <si>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</si>
  <si>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</si>
  <si>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</si>
  <si>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</si>
  <si>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</si>
  <si>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</si>
  <si>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</si>
  <si>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</si>
  <si>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</si>
  <si>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</si>
  <si>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</si>
  <si>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</si>
  <si>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</si>
  <si>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</si>
  <si>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</si>
  <si>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</si>
  <si>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</si>
  <si>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</si>
  <si>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</si>
  <si>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</si>
  <si>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</si>
  <si>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</si>
  <si>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</si>
  <si>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</si>
  <si>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</si>
  <si>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</si>
  <si>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</si>
  <si>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</si>
  <si>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</si>
  <si>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</si>
  <si>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</si>
  <si>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</si>
  <si>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</si>
  <si>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</si>
  <si>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</si>
  <si>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</si>
  <si>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</si>
  <si>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</si>
  <si>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</si>
  <si>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</si>
  <si>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</si>
  <si>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</si>
  <si>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</si>
  <si>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</si>
  <si>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</si>
  <si>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</si>
  <si>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</si>
  <si>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</si>
  <si>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</si>
  <si>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</si>
  <si>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</si>
  <si>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</si>
  <si>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</si>
  <si>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</si>
  <si>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</si>
  <si>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</si>
  <si>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</si>
  <si>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</si>
  <si>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</si>
  <si>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</si>
  <si>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</si>
  <si>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</si>
  <si>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</si>
  <si>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</si>
  <si>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</si>
  <si>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</si>
  <si>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</si>
  <si>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</si>
  <si>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</si>
  <si>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</si>
  <si>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</si>
  <si>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</si>
  <si>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</si>
  <si>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</si>
  <si>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</si>
  <si>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</si>
  <si>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</si>
  <si>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</si>
  <si>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</si>
  <si>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</si>
  <si>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</si>
  <si>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</si>
  <si>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</si>
  <si>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</si>
  <si>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</si>
  <si>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</si>
  <si>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</si>
  <si>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</si>
  <si>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</si>
  <si>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</si>
  <si>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</si>
  <si>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</si>
  <si>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</si>
  <si>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</si>
  <si>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</si>
  <si>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</si>
  <si>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</si>
  <si>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</si>
  <si>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</si>
  <si>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</si>
  <si>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</si>
  <si>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</si>
  <si>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</si>
  <si>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</si>
  <si>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</si>
  <si>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</si>
  <si>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</si>
  <si>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</si>
  <si>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</si>
  <si>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</si>
  <si>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</si>
  <si>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</si>
  <si>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</si>
  <si>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</si>
  <si>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</si>
  <si>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</si>
  <si>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</si>
  <si>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</si>
  <si>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</si>
  <si>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</si>
  <si>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</si>
  <si>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</si>
  <si>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</si>
  <si>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</si>
  <si>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</si>
  <si>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</si>
  <si>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</si>
  <si>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</si>
  <si>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</si>
  <si>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</si>
  <si>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</si>
  <si>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</si>
  <si>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</si>
  <si>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</si>
  <si>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</si>
  <si>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</si>
  <si>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</si>
  <si>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</si>
  <si>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</si>
  <si>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</si>
  <si>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</si>
  <si>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</si>
  <si>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</si>
  <si>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</si>
  <si>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</si>
  <si>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</si>
  <si>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</si>
  <si>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</si>
  <si>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</si>
  <si>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</si>
  <si>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</si>
  <si>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</si>
  <si>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</si>
  <si>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</si>
  <si>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</si>
  <si>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</si>
  <si>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</si>
  <si>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</si>
  <si>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</si>
  <si>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</si>
  <si>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</si>
  <si>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</si>
  <si>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</si>
  <si>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</si>
  <si>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</si>
  <si>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</si>
  <si>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</si>
  <si>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</si>
  <si>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</si>
  <si>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</si>
  <si>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</si>
  <si>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</si>
  <si>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</si>
  <si>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</si>
  <si>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</si>
  <si>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</si>
  <si>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</si>
  <si>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</si>
  <si>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</si>
  <si>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</si>
  <si>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</si>
  <si>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</si>
  <si>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</si>
  <si>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</si>
  <si>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</si>
  <si>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</si>
  <si>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</si>
  <si>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</si>
  <si>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</si>
  <si>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</si>
  <si>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</si>
  <si>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</si>
  <si>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</si>
  <si>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</si>
  <si>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</si>
  <si>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</si>
  <si>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</si>
  <si>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</si>
  <si>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</si>
  <si>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</si>
  <si>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</si>
  <si>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</si>
  <si>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</si>
  <si>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</si>
  <si>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</si>
  <si>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</si>
  <si>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</si>
  <si>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</si>
  <si>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</si>
  <si>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</si>
  <si>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</si>
  <si>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</si>
  <si>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</si>
  <si>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</si>
  <si>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</si>
  <si>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</si>
  <si>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</si>
  <si>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</si>
  <si>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</si>
  <si>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</si>
  <si>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</si>
  <si>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</si>
  <si>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</si>
  <si>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</si>
  <si>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</si>
  <si>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</si>
  <si>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</si>
  <si>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</si>
  <si>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</si>
  <si>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</si>
  <si>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</si>
  <si>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</si>
  <si>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</si>
  <si>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</si>
  <si>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</si>
  <si>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</si>
  <si>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</si>
  <si>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</si>
  <si>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</si>
  <si>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</si>
  <si>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</si>
  <si>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</si>
  <si>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</si>
  <si>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</si>
  <si>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</si>
  <si>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</si>
  <si>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</si>
  <si>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</si>
  <si>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</si>
  <si>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</si>
  <si>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</si>
  <si>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</si>
  <si>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</si>
  <si>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</si>
  <si>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</si>
  <si>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</si>
  <si>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</si>
  <si>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</si>
  <si>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</si>
  <si>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</si>
  <si>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</si>
  <si>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</si>
  <si>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</si>
  <si>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</si>
  <si>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</si>
  <si>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</si>
  <si>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</si>
  <si>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</si>
  <si>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</si>
  <si>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</si>
  <si>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</si>
  <si>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</si>
  <si>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</si>
  <si>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</si>
  <si>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</si>
  <si>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</si>
  <si>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</si>
  <si>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</si>
  <si>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</si>
  <si>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</si>
  <si>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</si>
  <si>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</si>
  <si>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</si>
  <si>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</si>
  <si>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</si>
  <si>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</si>
  <si>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</si>
  <si>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</si>
  <si>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</si>
  <si>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</si>
  <si>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</si>
  <si>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</si>
  <si>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</si>
  <si>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</si>
  <si>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</si>
  <si>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</si>
  <si>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</si>
  <si>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</si>
  <si>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</si>
  <si>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</si>
  <si>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</si>
  <si>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</si>
  <si>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</si>
  <si>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</si>
  <si>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</si>
  <si>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</si>
  <si>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</si>
  <si>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</si>
  <si>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</si>
  <si>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</si>
  <si>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</si>
  <si>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</si>
  <si>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</si>
  <si>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</si>
  <si>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</si>
  <si>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</si>
  <si>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</si>
  <si>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</si>
  <si>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</si>
  <si>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</si>
  <si>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</si>
  <si>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</si>
  <si>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</si>
  <si>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</si>
  <si>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</si>
  <si>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</si>
  <si>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</si>
  <si>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</si>
  <si>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</si>
  <si>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</si>
  <si>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</si>
  <si>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</si>
  <si>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</si>
  <si>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</si>
  <si>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</si>
  <si>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</si>
  <si>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</si>
  <si>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</si>
  <si>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</si>
  <si>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</si>
  <si>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</si>
  <si>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</si>
  <si>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</si>
  <si>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</si>
  <si>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</si>
  <si>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</si>
  <si>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</si>
  <si>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</si>
  <si>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</si>
  <si>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</si>
  <si>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</si>
  <si>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</si>
  <si>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</si>
  <si>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</si>
  <si>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</si>
  <si>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</si>
  <si>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</si>
  <si>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</si>
  <si>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</si>
  <si>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</si>
  <si>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</si>
  <si>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</si>
  <si>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</si>
  <si>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</si>
  <si>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</si>
  <si>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</si>
  <si>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</si>
  <si>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</si>
  <si>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</si>
  <si>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</si>
  <si>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</si>
  <si>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</si>
  <si>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</si>
  <si>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</si>
  <si>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</si>
  <si>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</si>
  <si>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</si>
  <si>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</si>
  <si>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</si>
  <si>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</si>
  <si>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</si>
  <si>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</si>
  <si>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</si>
  <si>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</si>
  <si>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</si>
  <si>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</si>
  <si>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</si>
  <si>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</si>
  <si>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</si>
  <si>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</si>
  <si>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</si>
  <si>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</si>
  <si>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</si>
  <si>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</si>
  <si>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</si>
  <si>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</si>
  <si>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</si>
  <si>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</si>
  <si>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</si>
  <si>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</si>
  <si>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</si>
  <si>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</si>
  <si>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</si>
  <si>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</si>
  <si>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</si>
  <si>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</si>
  <si>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</si>
  <si>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</si>
  <si>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</si>
  <si>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</si>
  <si>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</si>
  <si>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</si>
  <si>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</si>
  <si>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</si>
  <si>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</si>
  <si>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</si>
  <si>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</si>
  <si>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</si>
  <si>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</si>
  <si>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</si>
  <si>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</si>
  <si>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</si>
  <si>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</si>
  <si>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</si>
  <si>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</si>
  <si>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</si>
  <si>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</si>
  <si>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</si>
  <si>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</si>
  <si>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</si>
  <si>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</si>
  <si>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</si>
  <si>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</si>
  <si>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</si>
  <si>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</si>
  <si>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</si>
  <si>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</si>
  <si>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</si>
  <si>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</si>
  <si>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</si>
  <si>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</si>
  <si>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</si>
  <si>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</si>
  <si>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</si>
  <si>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</si>
  <si>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</si>
  <si>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</si>
  <si>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</si>
  <si>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</si>
  <si>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</si>
  <si>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</si>
  <si>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</si>
  <si>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</si>
  <si>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</si>
  <si>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</si>
  <si>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</si>
  <si>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</si>
  <si>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</si>
  <si>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</si>
  <si>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</si>
  <si>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</si>
  <si>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</si>
  <si>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</si>
  <si>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</si>
  <si>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</si>
  <si>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</si>
  <si>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</si>
  <si>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</si>
  <si>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</si>
  <si>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</si>
  <si>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</si>
  <si>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</si>
  <si>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</si>
  <si>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</si>
  <si>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</si>
  <si>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</si>
  <si>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</si>
  <si>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</si>
  <si>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</si>
  <si>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</si>
  <si>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</si>
  <si>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</si>
  <si>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</si>
  <si>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</si>
  <si>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</si>
  <si>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</si>
  <si>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</si>
  <si>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</si>
  <si>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</si>
  <si>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</si>
  <si>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</si>
  <si>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</si>
  <si>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</si>
  <si>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</si>
  <si>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</si>
  <si>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</si>
  <si>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</si>
  <si>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</si>
  <si>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</si>
  <si>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</si>
  <si>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</si>
  <si>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</si>
  <si>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</si>
  <si>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</si>
  <si>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</si>
  <si>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</si>
  <si>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</si>
  <si>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</si>
  <si>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</si>
  <si>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</si>
  <si>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</si>
  <si>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</si>
  <si>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</si>
  <si>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</si>
  <si>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</si>
  <si>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</si>
  <si>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</si>
  <si>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</si>
  <si>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</si>
  <si>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</si>
  <si>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</si>
  <si>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</si>
  <si>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</si>
  <si>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</si>
  <si>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</si>
  <si>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</si>
  <si>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</si>
  <si>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</si>
  <si>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</si>
  <si>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</si>
  <si>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</si>
  <si>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</si>
  <si>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</si>
  <si>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</si>
  <si>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</si>
  <si>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</si>
  <si>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</si>
  <si>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</si>
  <si>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</si>
  <si>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</si>
  <si>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</si>
  <si>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</si>
  <si>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</si>
  <si>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</si>
  <si>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</si>
  <si>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</si>
  <si>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</si>
  <si>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</si>
  <si>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</si>
  <si>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</si>
  <si>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</si>
  <si>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</si>
  <si>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</si>
  <si>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</si>
  <si>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</si>
  <si>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</si>
  <si>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</si>
  <si>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</si>
  <si>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</si>
  <si>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</si>
  <si>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</si>
  <si>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</si>
  <si>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</si>
  <si>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</si>
  <si>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</si>
  <si>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</si>
  <si>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</si>
  <si>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</si>
  <si>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</si>
  <si>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</si>
  <si>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</si>
  <si>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</si>
  <si>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</si>
  <si>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</si>
  <si>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</si>
  <si>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</si>
  <si>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</si>
  <si>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</si>
  <si>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</si>
  <si>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</si>
  <si>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</si>
  <si>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</si>
  <si>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</si>
  <si>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</si>
  <si>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</si>
  <si>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</si>
  <si>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</si>
  <si>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</si>
  <si>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</si>
  <si>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</si>
  <si>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</si>
  <si>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</si>
  <si>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</si>
  <si>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</si>
  <si>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</si>
  <si>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</si>
  <si>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</si>
  <si>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</si>
  <si>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</si>
  <si>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</si>
  <si>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</si>
  <si>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</si>
  <si>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</si>
  <si>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</si>
  <si>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</si>
  <si>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</si>
  <si>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</si>
  <si>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</si>
  <si>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</si>
  <si>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</si>
  <si>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</si>
  <si>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</si>
  <si>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</si>
  <si>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</si>
  <si>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</si>
  <si>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</si>
  <si>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</si>
  <si>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</si>
  <si>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</si>
  <si>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</si>
  <si>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</si>
  <si>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</si>
  <si>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</si>
  <si>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</si>
  <si>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</si>
  <si>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</si>
  <si>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</si>
  <si>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</si>
  <si>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</si>
  <si>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</si>
  <si>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</si>
  <si>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</si>
  <si>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</si>
  <si>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</si>
  <si>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</si>
  <si>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</si>
  <si>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</si>
  <si>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</si>
  <si>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</si>
  <si>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</si>
  <si>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</si>
  <si>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</si>
  <si>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</si>
  <si>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</si>
  <si>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</si>
  <si>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</si>
  <si>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</si>
  <si>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</si>
  <si>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</si>
  <si>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</si>
  <si>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</si>
  <si>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</si>
  <si>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</si>
  <si>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</si>
  <si>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</si>
  <si>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</si>
  <si>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</si>
  <si>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</si>
  <si>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</si>
  <si>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</si>
  <si>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</si>
  <si>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</si>
  <si>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</si>
  <si>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</si>
  <si>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</si>
  <si>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</si>
  <si>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</si>
  <si>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</si>
  <si>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</si>
  <si>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</si>
  <si>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</si>
  <si>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</si>
  <si>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</si>
  <si>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</si>
  <si>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</si>
  <si>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</si>
  <si>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</si>
  <si>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</si>
  <si>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</si>
  <si>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</si>
  <si>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</si>
  <si>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</si>
  <si>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</si>
  <si>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</si>
  <si>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</si>
  <si>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</si>
  <si>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</si>
  <si>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</si>
  <si>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</si>
  <si>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</si>
  <si>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</si>
  <si>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</si>
  <si>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</si>
  <si>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</si>
  <si>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</si>
  <si>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</si>
  <si>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</si>
  <si>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</si>
  <si>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</si>
  <si>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</si>
  <si>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</si>
  <si>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</si>
  <si>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</si>
  <si>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</si>
  <si>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</si>
  <si>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</si>
  <si>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</si>
  <si>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</si>
  <si>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</si>
  <si>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</si>
  <si>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</si>
  <si>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</si>
  <si>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</si>
  <si>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</si>
  <si>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</si>
  <si>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</si>
  <si>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</si>
  <si>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</si>
  <si>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</si>
  <si>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</si>
  <si>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</si>
  <si>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</si>
  <si>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</si>
  <si>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</si>
  <si>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</si>
  <si>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</si>
  <si>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</si>
  <si>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</si>
  <si>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</si>
  <si>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</si>
  <si>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</si>
  <si>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</si>
  <si>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</si>
  <si>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</si>
  <si>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</si>
  <si>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</si>
  <si>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</si>
  <si>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</si>
  <si>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</si>
  <si>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</si>
  <si>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</si>
  <si>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</si>
  <si>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</si>
  <si>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</si>
  <si>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</si>
  <si>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</si>
  <si>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</si>
  <si>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</si>
  <si>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</si>
  <si>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</si>
  <si>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</si>
  <si>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</si>
  <si>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</si>
  <si>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</si>
  <si>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</si>
  <si>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</si>
  <si>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</si>
  <si>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</si>
  <si>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</si>
  <si>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</si>
  <si>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</si>
  <si>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</si>
  <si>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</si>
  <si>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</si>
  <si>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</si>
  <si>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</si>
  <si>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</si>
  <si>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</si>
  <si>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</si>
  <si>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</si>
  <si>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</si>
  <si>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</si>
  <si>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</si>
  <si>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</si>
  <si>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</si>
  <si>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</si>
  <si>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</si>
  <si>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</si>
  <si>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</si>
  <si>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</si>
  <si>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</si>
  <si>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</si>
  <si>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</si>
  <si>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</si>
  <si>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</si>
  <si>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</si>
  <si>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</si>
  <si>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</si>
  <si>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</si>
  <si>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</si>
  <si>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</si>
  <si>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</si>
  <si>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</si>
  <si>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</si>
  <si>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</si>
  <si>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</si>
  <si>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</si>
  <si>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</si>
  <si>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</si>
  <si>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</si>
  <si>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</si>
  <si>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</si>
  <si>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</si>
  <si>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</si>
  <si>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</si>
  <si>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</si>
  <si>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</si>
  <si>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</si>
  <si>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</si>
  <si>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</si>
  <si>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</si>
  <si>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</si>
  <si>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</si>
  <si>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</si>
  <si>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</si>
  <si>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</si>
  <si>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</si>
  <si>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</si>
  <si>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</si>
  <si>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</si>
  <si>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</si>
  <si>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</si>
  <si>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</si>
  <si>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</si>
  <si>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</si>
  <si>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</si>
  <si>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</si>
  <si>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</si>
  <si>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</si>
  <si>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</si>
  <si>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</si>
  <si>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</si>
  <si>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</si>
  <si>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</si>
  <si>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</si>
  <si>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</si>
  <si>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</si>
  <si>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</si>
  <si>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</si>
  <si>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</si>
  <si>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</si>
  <si>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</si>
  <si>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</si>
  <si>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</si>
  <si>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</si>
  <si>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</si>
  <si>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</si>
  <si>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</si>
  <si>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</si>
  <si>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</si>
  <si>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</si>
  <si>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</si>
  <si>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</si>
  <si>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</si>
  <si>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</si>
  <si>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</si>
  <si>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</si>
  <si>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</si>
  <si>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</si>
  <si>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</si>
  <si>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</si>
  <si>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</si>
  <si>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</si>
  <si>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</si>
  <si>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</si>
  <si>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</si>
  <si>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</si>
  <si>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</si>
  <si>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</si>
  <si>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</si>
  <si>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</si>
  <si>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</si>
  <si>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</si>
  <si>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</si>
  <si>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</si>
  <si>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</si>
  <si>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</si>
  <si>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</si>
  <si>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</si>
  <si>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</si>
  <si>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</si>
  <si>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</si>
  <si>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</si>
  <si>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</si>
  <si>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</si>
  <si>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</si>
  <si>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</si>
  <si>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</si>
  <si>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</si>
  <si>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</si>
  <si>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</si>
  <si>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</si>
  <si>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</si>
  <si>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</si>
  <si>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</si>
  <si>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</si>
  <si>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</si>
  <si>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</si>
  <si>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</si>
  <si>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</si>
  <si>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</si>
  <si>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</si>
  <si>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</si>
  <si>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</si>
  <si>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</si>
  <si>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</si>
  <si>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</si>
  <si>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</si>
  <si>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</si>
  <si>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</si>
  <si>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</si>
  <si>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</si>
  <si>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</si>
  <si>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</si>
  <si>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</si>
  <si>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</si>
  <si>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</si>
  <si>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</si>
  <si>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</si>
  <si>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</si>
  <si>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</si>
  <si>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</si>
  <si>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</si>
  <si>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</si>
  <si>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</si>
  <si>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</si>
  <si>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</si>
  <si>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</si>
  <si>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</si>
  <si>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</si>
  <si>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</si>
  <si>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</si>
  <si>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</si>
  <si>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</si>
  <si>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</si>
  <si>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</si>
  <si>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</si>
  <si>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</si>
  <si>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</si>
  <si>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</si>
  <si>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</si>
  <si>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</si>
  <si>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</si>
  <si>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</si>
  <si>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</si>
  <si>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</si>
  <si>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</si>
  <si>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</si>
  <si>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</si>
  <si>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</si>
  <si>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</si>
  <si>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</si>
  <si>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</si>
  <si>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</si>
  <si>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</si>
  <si>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</si>
  <si>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</si>
  <si>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</si>
  <si>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</si>
  <si>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</si>
  <si>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</si>
  <si>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</si>
  <si>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</si>
  <si>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</si>
  <si>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</si>
  <si>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</si>
  <si>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</si>
  <si>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</si>
  <si>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</si>
  <si>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</si>
  <si>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</si>
  <si>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</si>
  <si>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</si>
  <si>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</si>
  <si>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</si>
  <si>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</si>
  <si>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</si>
  <si>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</si>
  <si>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</si>
  <si>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</si>
  <si>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</si>
  <si>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</si>
  <si>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</si>
  <si>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</si>
  <si>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</si>
  <si>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</si>
  <si>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</si>
  <si>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</si>
  <si>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</si>
  <si>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</si>
  <si>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</si>
  <si>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</si>
  <si>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</si>
  <si>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</si>
  <si>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</si>
  <si>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</si>
  <si>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</si>
  <si>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</si>
  <si>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</si>
  <si>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</si>
  <si>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</si>
  <si>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</si>
  <si>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</si>
  <si>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</si>
  <si>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</si>
  <si>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</si>
  <si>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</si>
  <si>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</si>
  <si>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</si>
  <si>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</si>
  <si>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</si>
  <si>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</si>
  <si>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</si>
  <si>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</si>
  <si>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</si>
  <si>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</si>
  <si>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</si>
  <si>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</si>
  <si>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</si>
  <si>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</si>
  <si>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</si>
  <si>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</si>
  <si>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</si>
  <si>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</si>
  <si>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</si>
  <si>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</si>
  <si>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</si>
  <si>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</si>
  <si>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</si>
  <si>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</si>
  <si>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</si>
  <si>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</si>
  <si>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</si>
  <si>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</si>
  <si>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</si>
  <si>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</si>
  <si>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</si>
  <si>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</si>
  <si>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</si>
  <si>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</si>
  <si>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</si>
  <si>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</si>
  <si>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</si>
  <si>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</si>
  <si>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</si>
  <si>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</si>
  <si>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</si>
  <si>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</si>
  <si>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</si>
  <si>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</si>
  <si>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</si>
  <si>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</si>
  <si>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</si>
  <si>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</si>
  <si>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</si>
  <si>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</si>
  <si>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</si>
  <si>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</si>
  <si>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</si>
  <si>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</si>
  <si>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</si>
  <si>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</si>
  <si>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</si>
  <si>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</si>
  <si>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</si>
  <si>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</si>
  <si>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</si>
  <si>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</si>
  <si>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</si>
  <si>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</si>
  <si>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</si>
  <si>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</si>
  <si>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</si>
  <si>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</si>
  <si>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</si>
  <si>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</si>
  <si>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</si>
  <si>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</si>
  <si>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</si>
  <si>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</si>
  <si>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</si>
  <si>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</si>
  <si>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</si>
  <si>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</si>
  <si>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</si>
  <si>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</si>
  <si>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</si>
  <si>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</si>
  <si>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</si>
  <si>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</si>
  <si>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</si>
  <si>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</si>
  <si>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</si>
  <si>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</si>
  <si>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</si>
  <si>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</si>
  <si>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</si>
  <si>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</si>
  <si>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</si>
  <si>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</si>
  <si>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</si>
  <si>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</si>
  <si>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</si>
  <si>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</si>
  <si>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</si>
  <si>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</si>
  <si>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</si>
  <si>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</si>
  <si>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</si>
  <si>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</si>
  <si>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</si>
  <si>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</si>
  <si>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</si>
  <si>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</si>
  <si>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</si>
  <si>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</si>
  <si>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</si>
  <si>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</si>
  <si>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</si>
  <si>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</si>
  <si>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</si>
  <si>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</si>
  <si>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</si>
  <si>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</si>
  <si>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</si>
  <si>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</si>
  <si>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</si>
  <si>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</si>
  <si>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</si>
  <si>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</si>
  <si>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</si>
  <si>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</si>
  <si>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</si>
  <si>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</si>
  <si>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</si>
  <si>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</si>
  <si>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</si>
  <si>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</si>
  <si>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</si>
  <si>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</si>
  <si>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</si>
  <si>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</si>
  <si>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</si>
  <si>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</si>
  <si>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</si>
  <si>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</si>
  <si>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</si>
  <si>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</si>
  <si>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</si>
  <si>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</si>
  <si>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</si>
  <si>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</si>
  <si>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</si>
  <si>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</si>
  <si>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</si>
  <si>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</si>
  <si>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</si>
  <si>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</si>
  <si>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</si>
  <si>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</si>
  <si>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</si>
  <si>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</si>
  <si>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</si>
  <si>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</si>
  <si>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</si>
  <si>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</si>
  <si>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</si>
  <si>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</si>
  <si>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</si>
  <si>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</si>
  <si>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</si>
  <si>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</si>
  <si>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</si>
  <si>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</si>
  <si>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</si>
  <si>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</si>
  <si>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</si>
  <si>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</si>
  <si>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</si>
  <si>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</si>
  <si>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</si>
  <si>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</si>
  <si>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</si>
  <si>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</si>
  <si>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</si>
  <si>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</si>
  <si>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</si>
  <si>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</si>
  <si>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</si>
  <si>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</si>
  <si>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</si>
  <si>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</si>
  <si>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</si>
  <si>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</si>
  <si>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</si>
  <si>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</si>
  <si>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</si>
  <si>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</si>
  <si>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</si>
  <si>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</si>
  <si>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</si>
  <si>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</si>
  <si>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</si>
  <si>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</si>
  <si>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</si>
  <si>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</si>
  <si>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</si>
  <si>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</si>
  <si>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</si>
  <si>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</si>
  <si>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</si>
  <si>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</si>
  <si>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</si>
  <si>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</si>
  <si>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</si>
  <si>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</si>
  <si>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</si>
  <si>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</si>
  <si>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</si>
  <si>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</si>
  <si>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</si>
  <si>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</si>
  <si>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</si>
  <si>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</si>
  <si>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</si>
  <si>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</si>
  <si>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</si>
  <si>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</si>
  <si>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</si>
  <si>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</si>
  <si>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</si>
  <si>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</si>
  <si>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</si>
  <si>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</si>
  <si>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</si>
  <si>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</si>
  <si>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</si>
  <si>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</si>
  <si>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</si>
  <si>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</si>
  <si>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</si>
  <si>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</si>
  <si>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</si>
  <si>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</si>
  <si>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</si>
  <si>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</si>
  <si>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</si>
  <si>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</si>
  <si>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</si>
  <si>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</si>
  <si>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</si>
  <si>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</si>
  <si>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</si>
  <si>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</si>
  <si>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</si>
  <si>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</si>
  <si>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</si>
  <si>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</si>
  <si>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</si>
  <si>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</si>
  <si>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</si>
  <si>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</si>
  <si>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</si>
  <si>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</si>
  <si>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</si>
  <si>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</si>
  <si>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</si>
  <si>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</si>
  <si>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</si>
  <si>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</si>
  <si>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</si>
  <si>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</si>
  <si>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</si>
  <si>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</si>
  <si>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</si>
  <si>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</si>
  <si>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</si>
  <si>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</si>
  <si>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</si>
  <si>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</si>
  <si>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</si>
  <si>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</si>
  <si>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</si>
  <si>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</si>
  <si>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</si>
  <si>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</si>
  <si>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</si>
  <si>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</si>
  <si>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</si>
  <si>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</si>
  <si>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</si>
  <si>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</si>
  <si>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</si>
  <si>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</si>
  <si>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</si>
  <si>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</si>
  <si>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</si>
  <si>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</si>
  <si>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</si>
  <si>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</si>
  <si>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</si>
  <si>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</si>
  <si>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</si>
  <si>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</si>
  <si>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</si>
  <si>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</si>
  <si>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</si>
  <si>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</si>
  <si>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</si>
  <si>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</si>
  <si>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</si>
  <si>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</si>
  <si>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</si>
  <si>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</si>
  <si>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</si>
  <si>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</si>
  <si>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</si>
  <si>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</si>
  <si>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</si>
  <si>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</si>
  <si>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</si>
  <si>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</si>
  <si>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</si>
  <si>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</si>
  <si>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</si>
  <si>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</si>
  <si>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</si>
  <si>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</si>
  <si>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</si>
  <si>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</si>
  <si>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</si>
  <si>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</si>
  <si>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</si>
  <si>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</si>
  <si>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</si>
  <si>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</si>
  <si>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</si>
  <si>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</si>
  <si>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</si>
  <si>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</si>
  <si>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</si>
  <si>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</si>
  <si>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</si>
  <si>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</si>
  <si>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</si>
  <si>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</si>
  <si>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</si>
  <si>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</si>
  <si>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</si>
  <si>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</si>
  <si>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</si>
  <si>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</si>
  <si>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</si>
  <si>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</si>
  <si>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</si>
  <si>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</si>
  <si>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</si>
  <si>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</si>
  <si>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</si>
  <si>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</si>
  <si>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</si>
  <si>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</si>
  <si>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</si>
  <si>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</si>
  <si>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</si>
  <si>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</si>
  <si>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</si>
  <si>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</si>
  <si>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</si>
  <si>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</si>
  <si>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</si>
  <si>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</si>
  <si>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</si>
  <si>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</si>
  <si>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</si>
  <si>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</si>
  <si>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</si>
  <si>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</si>
  <si>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</si>
  <si>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</si>
  <si>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</si>
  <si>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</si>
  <si>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</si>
  <si>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</si>
  <si>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</si>
  <si>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</si>
  <si>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</si>
  <si>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</si>
  <si>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</si>
  <si>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</si>
  <si>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</si>
  <si>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</si>
  <si>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</si>
  <si>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</si>
  <si>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</si>
  <si>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</si>
  <si>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</si>
  <si>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</si>
  <si>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</si>
  <si>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</si>
  <si>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</si>
  <si>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</si>
  <si>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</si>
  <si>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</si>
  <si>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</si>
  <si>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</si>
  <si>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</si>
  <si>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</si>
  <si>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</si>
  <si>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</si>
  <si>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</si>
  <si>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</si>
  <si>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</si>
  <si>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</si>
  <si>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</si>
  <si>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</si>
  <si>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</si>
  <si>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</si>
  <si>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</si>
  <si>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</si>
  <si>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</si>
  <si>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</si>
  <si>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</si>
  <si>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</si>
  <si>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</si>
  <si>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</si>
  <si>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</si>
  <si>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</si>
  <si>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</si>
  <si>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</si>
  <si>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</si>
  <si>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</si>
  <si>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</si>
  <si>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</si>
  <si>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</si>
  <si>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</si>
  <si>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</si>
  <si>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</si>
  <si>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</si>
  <si>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</si>
  <si>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</si>
  <si>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</si>
  <si>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</si>
  <si>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</si>
  <si>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</si>
  <si>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</si>
  <si>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</si>
  <si>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</si>
  <si>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</si>
  <si>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</si>
  <si>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</si>
  <si>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</si>
  <si>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</si>
  <si>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</si>
  <si>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</si>
  <si>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</si>
  <si>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</si>
  <si>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</si>
  <si>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</si>
  <si>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</si>
  <si>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</si>
  <si>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</si>
  <si>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</si>
  <si>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</si>
  <si>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</si>
  <si>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</si>
  <si>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</si>
  <si>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</si>
  <si>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</si>
  <si>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</si>
  <si>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</si>
  <si>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</si>
  <si>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</si>
  <si>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</si>
  <si>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</si>
  <si>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</si>
  <si>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</si>
  <si>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</si>
  <si>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</si>
  <si>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</si>
  <si>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</si>
  <si>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</si>
  <si>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</si>
  <si>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</si>
  <si>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</si>
  <si>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</si>
  <si>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</si>
  <si>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</si>
  <si>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</si>
  <si>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</si>
  <si>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</si>
  <si>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</si>
  <si>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</si>
  <si>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</si>
  <si>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</si>
  <si>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</si>
  <si>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</si>
  <si>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</si>
  <si>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</si>
  <si>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</si>
  <si>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</si>
  <si>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</si>
  <si>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</si>
  <si>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</si>
  <si>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</si>
  <si>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</si>
  <si>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</si>
  <si>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</si>
  <si>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</si>
  <si>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</si>
  <si>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</si>
  <si>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</si>
  <si>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</si>
  <si>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</si>
  <si>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</si>
  <si>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</si>
  <si>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</si>
  <si>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</si>
  <si>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</si>
  <si>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</si>
  <si>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</si>
  <si>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</si>
  <si>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</si>
  <si>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</si>
  <si>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</si>
  <si>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</si>
  <si>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</si>
  <si>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</si>
  <si>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</si>
  <si>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</si>
  <si>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</si>
  <si>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</si>
  <si>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</si>
  <si>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</si>
  <si>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</si>
  <si>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</si>
  <si>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</si>
  <si>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</si>
  <si>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</si>
  <si>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</si>
  <si>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</si>
  <si>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</si>
  <si>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</si>
  <si>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</si>
  <si>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</si>
  <si>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</si>
  <si>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</si>
  <si>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</si>
  <si>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</si>
  <si>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</si>
  <si>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</si>
  <si>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</si>
  <si>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</si>
  <si>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</si>
  <si>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</si>
  <si>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</si>
  <si>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</si>
  <si>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</si>
  <si>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</si>
  <si>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</si>
  <si>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</si>
  <si>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</si>
  <si>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</si>
  <si>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</si>
  <si>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</si>
  <si>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</si>
  <si>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</si>
  <si>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</si>
  <si>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</si>
  <si>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</si>
  <si>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</si>
  <si>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</si>
  <si>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</si>
  <si>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</si>
  <si>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</si>
  <si>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</si>
  <si>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</si>
  <si>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</si>
  <si>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</si>
  <si>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</si>
  <si>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</si>
  <si>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</si>
  <si>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</si>
  <si>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</si>
  <si>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</si>
  <si>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</si>
  <si>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</si>
  <si>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</si>
  <si>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</si>
  <si>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</si>
  <si>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</si>
  <si>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</si>
  <si>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</si>
  <si>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</si>
  <si>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</si>
  <si>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</si>
  <si>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</si>
  <si>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</si>
  <si>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</si>
  <si>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</si>
  <si>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</si>
  <si>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</si>
  <si>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</si>
  <si>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</si>
  <si>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</si>
  <si>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</si>
  <si>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</si>
  <si>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</si>
  <si>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</si>
  <si>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</si>
  <si>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</si>
  <si>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</si>
  <si>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</si>
  <si>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</si>
  <si>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</si>
  <si>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</si>
  <si>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</si>
  <si>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</si>
  <si>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</si>
  <si>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</si>
  <si>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</si>
  <si>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</si>
  <si>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</si>
  <si>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</si>
  <si>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</si>
  <si>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</si>
  <si>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</si>
  <si>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</si>
  <si>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</si>
  <si>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</si>
  <si>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</si>
  <si>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</si>
  <si>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</si>
  <si>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</si>
  <si>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</si>
  <si>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</si>
  <si>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</si>
  <si>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</si>
  <si>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</si>
  <si>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</si>
  <si>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</si>
  <si>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</si>
  <si>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</si>
  <si>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</si>
  <si>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</si>
  <si>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</si>
  <si>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</si>
  <si>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</si>
  <si>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</si>
  <si>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</si>
  <si>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</si>
  <si>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</si>
  <si>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</si>
  <si>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</si>
  <si>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</si>
  <si>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</si>
  <si>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</si>
  <si>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</si>
  <si>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</si>
  <si>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</si>
  <si>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</si>
  <si>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</si>
  <si>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</si>
  <si>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</si>
  <si>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</si>
  <si>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</si>
  <si>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</si>
  <si>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</si>
  <si>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</si>
  <si>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</si>
  <si>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</si>
  <si>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</si>
  <si>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</si>
  <si>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</si>
  <si>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</si>
  <si>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</si>
  <si>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</si>
  <si>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</si>
  <si>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</si>
  <si>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</si>
  <si>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</si>
  <si>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</si>
  <si>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</si>
  <si>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</si>
  <si>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</si>
  <si>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</si>
  <si>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</si>
  <si>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</si>
  <si>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</si>
  <si>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</si>
  <si>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</si>
  <si>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</si>
  <si>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</si>
  <si>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</si>
  <si>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</si>
  <si>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</si>
  <si>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</si>
  <si>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</si>
  <si>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</si>
  <si>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</si>
  <si>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</si>
  <si>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</si>
  <si>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</si>
  <si>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</si>
  <si>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</si>
  <si>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</si>
  <si>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</si>
  <si>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</si>
  <si>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</si>
  <si>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</si>
  <si>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</si>
  <si>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</si>
  <si>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</si>
  <si>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</si>
  <si>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</si>
  <si>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</si>
  <si>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</si>
  <si>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</si>
  <si>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</si>
  <si>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</si>
  <si>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</si>
  <si>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</si>
  <si>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</si>
  <si>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</si>
  <si>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</si>
  <si>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</si>
  <si>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</si>
  <si>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</si>
  <si>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</si>
  <si>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</si>
  <si>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</si>
  <si>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</si>
  <si>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</si>
  <si>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</si>
  <si>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</si>
  <si>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</si>
  <si>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</si>
  <si>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</si>
  <si>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</si>
  <si>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</si>
  <si>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</si>
  <si>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</si>
  <si>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</si>
  <si>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</si>
  <si>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</si>
  <si>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</si>
  <si>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</si>
  <si>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</si>
  <si>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</si>
  <si>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</si>
  <si>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</si>
  <si>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</si>
  <si>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</si>
  <si>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</si>
  <si>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</si>
  <si>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</si>
  <si>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</si>
  <si>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</si>
  <si>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</si>
  <si>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</si>
  <si>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</si>
  <si>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</si>
  <si>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</si>
  <si>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</si>
  <si>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</si>
  <si>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</si>
  <si>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</si>
  <si>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</si>
  <si>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</si>
  <si>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</si>
  <si>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</si>
  <si>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</si>
  <si>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</si>
  <si>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</si>
  <si>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</si>
  <si>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</si>
  <si>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</si>
  <si>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</si>
  <si>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</si>
  <si>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</si>
  <si>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</si>
  <si>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</si>
  <si>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</si>
  <si>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</si>
  <si>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</si>
  <si>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</si>
  <si>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</si>
  <si>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</si>
  <si>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</si>
  <si>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</si>
  <si>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</si>
  <si>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</si>
  <si>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</si>
  <si>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</si>
  <si>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</si>
  <si>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</si>
  <si>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</si>
  <si>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</si>
  <si>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</si>
  <si>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</si>
  <si>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</si>
  <si>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</si>
  <si>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</si>
  <si>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</si>
  <si>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</si>
  <si>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</si>
  <si>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</si>
  <si>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</si>
  <si>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</si>
  <si>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</si>
  <si>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</si>
  <si>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</si>
  <si>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</si>
  <si>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</si>
  <si>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</si>
  <si>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</si>
  <si>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</si>
  <si>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</si>
  <si>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</si>
  <si>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</si>
  <si>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</si>
  <si>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</si>
  <si>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</si>
  <si>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</si>
  <si>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</si>
  <si>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</si>
  <si>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</si>
  <si>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</si>
  <si>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</si>
  <si>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</si>
  <si>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</si>
  <si>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</si>
  <si>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</si>
  <si>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</si>
  <si>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</si>
  <si>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</si>
  <si>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</si>
  <si>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</si>
  <si>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</si>
  <si>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</si>
  <si>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</si>
  <si>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</si>
  <si>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</si>
  <si>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</si>
  <si>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</si>
  <si>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</si>
  <si>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</si>
  <si>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</si>
  <si>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</si>
  <si>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</si>
  <si>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</si>
  <si>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</si>
  <si>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</si>
  <si>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</si>
  <si>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</si>
  <si>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</si>
  <si>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</si>
  <si>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</si>
  <si>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</si>
  <si>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</si>
  <si>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</si>
  <si>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</si>
  <si>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</si>
  <si>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</si>
  <si>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</si>
  <si>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</si>
  <si>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</si>
  <si>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</si>
  <si>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</si>
  <si>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</si>
  <si>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</si>
  <si>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</si>
  <si>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</si>
  <si>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</si>
  <si>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</si>
  <si>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</si>
  <si>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</si>
  <si>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</si>
  <si>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</si>
  <si>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</si>
  <si>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</si>
  <si>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</si>
  <si>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</si>
  <si>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</si>
  <si>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</si>
  <si>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</si>
  <si>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</si>
  <si>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</si>
  <si>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</si>
  <si>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</si>
  <si>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</si>
  <si>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</si>
  <si>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</si>
  <si>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</si>
  <si>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</si>
  <si>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</si>
  <si>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</si>
  <si>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</si>
  <si>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</si>
  <si>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</si>
  <si>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</si>
  <si>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</si>
  <si>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</si>
  <si>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</si>
  <si>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</si>
  <si>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</si>
  <si>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</si>
  <si>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</si>
  <si>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</si>
  <si>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</si>
  <si>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</si>
  <si>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</si>
  <si>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</si>
  <si>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</si>
  <si>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</si>
  <si>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</si>
  <si>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</si>
  <si>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</si>
  <si>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</si>
  <si>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</si>
  <si>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</si>
  <si>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</si>
  <si>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</si>
  <si>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</si>
  <si>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</si>
  <si>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</si>
  <si>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</si>
  <si>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</si>
  <si>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</si>
  <si>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</si>
  <si>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</si>
  <si>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</si>
  <si>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</si>
  <si>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</si>
  <si>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</si>
  <si>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</si>
  <si>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</si>
  <si>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</si>
  <si>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</si>
  <si>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</si>
  <si>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</si>
  <si>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</si>
  <si>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</si>
  <si>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</si>
  <si>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</si>
  <si>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</si>
  <si>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</si>
  <si>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</si>
  <si>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</si>
  <si>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</si>
  <si>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</si>
  <si>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</si>
  <si>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</si>
  <si>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</si>
  <si>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</si>
  <si>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</si>
  <si>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</si>
  <si>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</si>
  <si>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</si>
  <si>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</si>
  <si>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</si>
  <si>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</si>
  <si>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</si>
  <si>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</si>
  <si>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</si>
  <si>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</si>
  <si>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</si>
  <si>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</si>
  <si>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</si>
  <si>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</si>
  <si>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</si>
  <si>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</si>
  <si>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</si>
  <si>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</si>
  <si>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</si>
  <si>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</si>
  <si>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</si>
  <si>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</si>
  <si>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</si>
  <si>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</si>
  <si>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</si>
  <si>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</si>
  <si>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</si>
  <si>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</si>
  <si>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</si>
  <si>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</si>
  <si>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</si>
  <si>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</si>
  <si>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</si>
  <si>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</si>
  <si>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</si>
  <si>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</si>
  <si>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</si>
  <si>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</si>
  <si>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</si>
  <si>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</si>
  <si>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</si>
  <si>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</si>
  <si>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</si>
  <si>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</si>
  <si>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</si>
  <si>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</si>
  <si>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</si>
  <si>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</si>
  <si>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</si>
  <si>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</si>
  <si>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</si>
  <si>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</si>
  <si>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</si>
  <si>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</si>
  <si>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</si>
  <si>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</si>
  <si>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</si>
  <si>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</si>
  <si>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</si>
  <si>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</si>
  <si>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</si>
  <si>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</si>
  <si>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</si>
  <si>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</si>
  <si>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</si>
  <si>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</si>
  <si>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</si>
  <si>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</si>
  <si>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</si>
  <si>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</si>
  <si>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</si>
  <si>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</si>
  <si>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</si>
  <si>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</si>
  <si>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</si>
  <si>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</si>
  <si>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</si>
  <si>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</si>
  <si>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</si>
  <si>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</si>
  <si>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</si>
  <si>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</si>
  <si>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</si>
  <si>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</si>
  <si>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</si>
  <si>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</si>
  <si>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</si>
  <si>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</si>
  <si>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</si>
  <si>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</si>
  <si>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</si>
  <si>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</si>
  <si>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</si>
  <si>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</si>
  <si>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</si>
  <si>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</si>
  <si>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</si>
  <si>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</si>
  <si>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</si>
  <si>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</si>
  <si>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</si>
  <si>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</si>
  <si>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</si>
  <si>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</si>
  <si>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</si>
  <si>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</si>
  <si>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</si>
  <si>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</si>
  <si>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</si>
  <si>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</si>
  <si>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</si>
  <si>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</si>
  <si>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</si>
  <si>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</si>
  <si>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</si>
  <si>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</si>
  <si>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</si>
  <si>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</si>
  <si>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</si>
  <si>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</si>
  <si>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</si>
  <si>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</si>
  <si>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</si>
  <si>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</si>
  <si>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</si>
  <si>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</si>
  <si>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</si>
  <si>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</si>
  <si>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</si>
  <si>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</si>
  <si>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</si>
  <si>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</si>
  <si>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</si>
  <si>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</si>
  <si>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</si>
  <si>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</si>
  <si>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</si>
  <si>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</si>
  <si>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</si>
  <si>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</si>
  <si>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</si>
  <si>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</si>
  <si>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</si>
  <si>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</si>
  <si>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</si>
  <si>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</si>
  <si>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</si>
  <si>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</si>
  <si>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</si>
  <si>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</si>
  <si>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</si>
  <si>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</si>
  <si>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</si>
  <si>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</si>
  <si>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</si>
  <si>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</si>
  <si>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</si>
  <si>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</si>
  <si>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</si>
  <si>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</si>
  <si>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</si>
  <si>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</si>
  <si>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</si>
  <si>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</si>
  <si>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</si>
  <si>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</si>
  <si>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</si>
  <si>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</si>
  <si>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</si>
  <si>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</si>
  <si>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</si>
  <si>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</si>
  <si>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</si>
  <si>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</si>
  <si>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</si>
  <si>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</si>
  <si>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</si>
  <si>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</si>
  <si>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</si>
  <si>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</si>
  <si>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</si>
  <si>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</si>
  <si>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</si>
  <si>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</si>
  <si>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</si>
  <si>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</si>
  <si>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</si>
  <si>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</si>
  <si>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</si>
  <si>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</si>
  <si>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</si>
  <si>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</si>
  <si>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</si>
  <si>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</si>
  <si>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</si>
  <si>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</si>
  <si>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</si>
  <si>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</si>
  <si>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</si>
  <si>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</si>
  <si>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</si>
  <si>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</si>
  <si>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</si>
  <si>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</si>
  <si>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</si>
  <si>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</si>
  <si>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</si>
  <si>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</si>
  <si>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</si>
  <si>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</si>
  <si>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</si>
  <si>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</si>
  <si>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</si>
  <si>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</si>
  <si>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</si>
  <si>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</si>
  <si>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</si>
  <si>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</si>
  <si>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</si>
  <si>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</si>
  <si>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</si>
  <si>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</si>
  <si>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</si>
  <si>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</si>
  <si>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</si>
  <si>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</si>
  <si>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</si>
  <si>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</si>
  <si>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</si>
  <si>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</si>
  <si>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</si>
  <si>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</si>
  <si>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</si>
  <si>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</si>
  <si>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</si>
  <si>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</si>
  <si>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</si>
  <si>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</si>
  <si>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</si>
  <si>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</si>
  <si>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</si>
  <si>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</si>
  <si>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</si>
  <si>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</si>
  <si>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</si>
  <si>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</si>
  <si>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</si>
  <si>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</si>
  <si>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</si>
  <si>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</si>
  <si>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</si>
  <si>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</si>
  <si>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</si>
  <si>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</si>
  <si>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</si>
  <si>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</si>
  <si>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</si>
  <si>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</si>
  <si>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</si>
  <si>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</si>
  <si>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</si>
  <si>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</si>
  <si>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</si>
  <si>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</si>
  <si>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</si>
  <si>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</si>
  <si>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</si>
  <si>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</si>
  <si>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</si>
  <si>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</si>
  <si>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</si>
  <si>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</si>
  <si>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</si>
  <si>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</si>
  <si>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</si>
  <si>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</si>
  <si>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</si>
  <si>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</si>
  <si>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</si>
  <si>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</si>
  <si>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</si>
  <si>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</si>
  <si>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</si>
  <si>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</si>
  <si>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</si>
  <si>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</si>
  <si>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</si>
  <si>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</si>
  <si>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</si>
  <si>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</si>
  <si>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</si>
  <si>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</si>
  <si>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</si>
  <si>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</si>
  <si>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</si>
  <si>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</si>
  <si>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</si>
  <si>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</si>
  <si>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</si>
  <si>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</si>
  <si>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</si>
  <si>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</si>
  <si>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</si>
  <si>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</si>
  <si>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</si>
  <si>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</si>
  <si>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</si>
  <si>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</si>
  <si>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</si>
  <si>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</si>
  <si>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</si>
  <si>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</si>
  <si>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</si>
  <si>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</si>
  <si>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</si>
  <si>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</si>
  <si>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</si>
  <si>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</si>
  <si>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</si>
  <si>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</si>
  <si>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</si>
  <si>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</si>
  <si>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</si>
  <si>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</si>
  <si>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</si>
  <si>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</si>
  <si>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</si>
  <si>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</si>
  <si>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</si>
  <si>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</si>
  <si>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</si>
  <si>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</si>
  <si>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</si>
  <si>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</si>
  <si>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</si>
  <si>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</si>
  <si>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</si>
  <si>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</si>
  <si>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</si>
  <si>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</si>
  <si>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</si>
  <si>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</si>
  <si>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</si>
  <si>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</si>
  <si>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</si>
  <si>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</si>
  <si>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</si>
  <si>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</si>
  <si>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</si>
  <si>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</si>
  <si>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</si>
  <si>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</si>
  <si>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</si>
  <si>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</si>
  <si>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</si>
  <si>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</si>
  <si>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</si>
  <si>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</si>
  <si>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</si>
  <si>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</si>
  <si>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</si>
  <si>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</si>
  <si>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</si>
  <si>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</si>
  <si>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</si>
  <si>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</si>
  <si>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</si>
  <si>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</si>
  <si>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</si>
  <si>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</si>
  <si>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</si>
  <si>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</si>
  <si>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</si>
  <si>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</si>
  <si>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</si>
  <si>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</si>
  <si>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</si>
  <si>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</si>
  <si>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</si>
  <si>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</si>
  <si>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</si>
  <si>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</si>
  <si>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</si>
  <si>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</si>
  <si>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</si>
  <si>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</si>
  <si>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</si>
  <si>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</si>
  <si>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</si>
  <si>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</si>
  <si>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</si>
  <si>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</si>
  <si>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</si>
  <si>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</si>
  <si>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</si>
  <si>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</si>
  <si>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</si>
  <si>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</si>
  <si>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</si>
  <si>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</si>
  <si>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</si>
  <si>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</si>
  <si>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</si>
  <si>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</si>
  <si>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</si>
  <si>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</si>
  <si>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</si>
  <si>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</si>
  <si>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</si>
  <si>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</si>
  <si>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</si>
  <si>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</si>
  <si>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</si>
  <si>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</si>
  <si>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</si>
  <si>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</si>
  <si>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</si>
  <si>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</si>
  <si>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</si>
  <si>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</si>
  <si>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</si>
  <si>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</si>
  <si>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</si>
  <si>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</si>
  <si>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</si>
  <si>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</si>
  <si>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</si>
  <si>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</si>
  <si>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</si>
  <si>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</si>
  <si>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</si>
  <si>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</si>
  <si>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</si>
  <si>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</si>
  <si>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</si>
  <si>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</si>
  <si>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</si>
  <si>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</si>
  <si>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</si>
  <si>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</si>
  <si>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</si>
  <si>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</si>
  <si>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</si>
  <si>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</si>
  <si>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</si>
  <si>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</si>
  <si>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</si>
  <si>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</si>
  <si>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</si>
  <si>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</si>
  <si>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</si>
  <si>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</si>
  <si>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</si>
  <si>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</si>
  <si>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</si>
  <si>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</si>
  <si>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</si>
  <si>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</si>
  <si>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</si>
  <si>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</si>
  <si>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</si>
  <si>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</si>
  <si>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</si>
  <si>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</si>
  <si>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</si>
  <si>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</si>
  <si>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</si>
  <si>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</si>
  <si>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</si>
  <si>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</si>
  <si>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</si>
  <si>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</si>
  <si>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</si>
  <si>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</si>
  <si>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</si>
  <si>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</si>
  <si>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</si>
  <si>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</si>
  <si>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</si>
  <si>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</si>
  <si>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</si>
  <si>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</si>
  <si>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</si>
  <si>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</si>
  <si>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</si>
  <si>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</si>
  <si>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</si>
  <si>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</si>
  <si>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</si>
  <si>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</si>
  <si>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</si>
  <si>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</si>
  <si>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</si>
  <si>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</si>
  <si>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</si>
  <si>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</si>
  <si>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</si>
  <si>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</si>
  <si>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</si>
  <si>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</si>
  <si>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</si>
  <si>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</si>
  <si>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</si>
  <si>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</si>
  <si>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</si>
  <si>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</si>
  <si>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</si>
  <si>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</si>
  <si>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</si>
  <si>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</si>
  <si>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</si>
  <si>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</si>
  <si>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</si>
  <si>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</si>
  <si>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</si>
  <si>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</si>
  <si>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</si>
  <si>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</si>
  <si>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</si>
  <si>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</si>
  <si>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</si>
  <si>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</si>
  <si>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</si>
  <si>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</si>
  <si>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</si>
  <si>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</si>
  <si>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</si>
  <si>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</si>
  <si>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</si>
  <si>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</si>
  <si>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</si>
  <si>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</si>
  <si>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</si>
  <si>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</si>
  <si>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</si>
  <si>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</si>
  <si>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</si>
  <si>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</si>
  <si>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</si>
  <si>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</si>
  <si>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</si>
  <si>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</si>
  <si>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</si>
  <si>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</si>
  <si>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</si>
  <si>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</si>
  <si>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</si>
  <si>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</si>
  <si>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</si>
  <si>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</si>
  <si>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</si>
  <si>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</si>
  <si>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</si>
  <si>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</si>
  <si>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</si>
  <si>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</si>
  <si>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</si>
  <si>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</si>
  <si>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</si>
  <si>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</si>
  <si>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</si>
  <si>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</si>
  <si>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</si>
  <si>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</si>
  <si>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</si>
  <si>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</si>
  <si>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</si>
  <si>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</si>
  <si>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</si>
  <si>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</si>
  <si>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</si>
  <si>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</si>
  <si>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</si>
  <si>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</si>
  <si>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</si>
  <si>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</si>
  <si>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</si>
  <si>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</si>
  <si>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</si>
  <si>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</si>
  <si>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</si>
  <si>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</si>
  <si>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</si>
  <si>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</si>
  <si>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</si>
  <si>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</si>
  <si>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</si>
  <si>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</si>
  <si>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</si>
  <si>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</si>
  <si>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</si>
  <si>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</si>
  <si>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</si>
  <si>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</si>
  <si>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</si>
  <si>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</si>
  <si>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</si>
  <si>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</si>
  <si>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</si>
  <si>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</si>
  <si>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</si>
  <si>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</si>
  <si>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</si>
  <si>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</si>
  <si>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</si>
  <si>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</si>
  <si>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</si>
  <si>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</si>
  <si>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</si>
  <si>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</si>
  <si>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</si>
  <si>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</si>
  <si>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</si>
  <si>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</si>
  <si>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</si>
  <si>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</si>
  <si>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</si>
  <si>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</si>
  <si>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</si>
  <si>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</si>
  <si>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</si>
  <si>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</si>
  <si>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</si>
  <si>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</si>
  <si>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</si>
  <si>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</si>
  <si>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</si>
  <si>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</si>
  <si>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</si>
  <si>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</si>
  <si>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</si>
  <si>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</si>
  <si>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</si>
  <si>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</si>
  <si>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</si>
  <si>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</si>
  <si>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</si>
  <si>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</si>
  <si>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</si>
  <si>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</si>
  <si>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</si>
  <si>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</si>
  <si>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</si>
  <si>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</si>
  <si>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</si>
  <si>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</si>
  <si>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</si>
  <si>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</si>
  <si>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</si>
  <si>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</si>
  <si>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</si>
  <si>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</si>
  <si>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</si>
  <si>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</si>
  <si>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</si>
  <si>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</si>
  <si>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</si>
  <si>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</si>
  <si>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</si>
  <si>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</si>
  <si>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</si>
  <si>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</si>
  <si>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</si>
  <si>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</si>
  <si>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</si>
  <si>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</si>
  <si>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</si>
  <si>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</si>
  <si>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</si>
  <si>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</si>
  <si>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</si>
  <si>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</si>
  <si>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</si>
  <si>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</si>
  <si>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</si>
  <si>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</si>
  <si>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</si>
  <si>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</si>
  <si>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</si>
  <si>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</si>
  <si>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</si>
  <si>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</si>
  <si>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</si>
  <si>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</si>
  <si>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</si>
  <si>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</si>
  <si>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</si>
  <si>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</si>
  <si>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</si>
  <si>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</si>
  <si>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</si>
  <si>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</si>
  <si>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</si>
  <si>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</si>
  <si>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</si>
  <si>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</si>
  <si>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</si>
  <si>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</si>
  <si>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</si>
  <si>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</si>
  <si>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</si>
  <si>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</si>
  <si>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</si>
  <si>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</si>
  <si>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</si>
  <si>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</si>
  <si>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</si>
  <si>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</si>
  <si>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</si>
  <si>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</si>
  <si>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</si>
  <si>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</si>
  <si>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</si>
  <si>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</si>
  <si>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</si>
  <si>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</si>
  <si>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</si>
  <si>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</si>
  <si>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</si>
  <si>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</si>
  <si>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</si>
  <si>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</si>
  <si>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</si>
  <si>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</si>
  <si>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</si>
  <si>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</si>
  <si>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</si>
  <si>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</si>
  <si>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</si>
  <si>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</si>
  <si>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</si>
  <si>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</si>
  <si>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</si>
  <si>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</si>
  <si>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</si>
  <si>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</si>
  <si>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</si>
  <si>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</si>
  <si>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</si>
  <si>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</si>
  <si>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</si>
  <si>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</si>
  <si>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</si>
  <si>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</si>
  <si>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</si>
  <si>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</si>
  <si>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</si>
  <si>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</si>
  <si>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</si>
  <si>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</si>
  <si>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</si>
  <si>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</si>
  <si>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</si>
  <si>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</si>
  <si>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</si>
  <si>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</si>
  <si>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</si>
  <si>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</si>
  <si>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</si>
  <si>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</si>
  <si>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</si>
  <si>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</si>
  <si>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</si>
  <si>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</si>
  <si>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</si>
  <si>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</si>
  <si>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</si>
  <si>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</si>
  <si>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</si>
  <si>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</si>
  <si>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</si>
  <si>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</si>
  <si>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</si>
  <si>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</si>
  <si>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</si>
  <si>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</si>
  <si>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</si>
  <si>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</si>
  <si>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</si>
  <si>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</si>
  <si>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</si>
  <si>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</si>
  <si>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</si>
  <si>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</si>
  <si>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</si>
  <si>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</si>
  <si>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</si>
  <si>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</si>
  <si>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</si>
  <si>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</si>
  <si>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</si>
  <si>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</si>
  <si>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</si>
  <si>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</si>
  <si>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</si>
  <si>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</si>
  <si>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</si>
  <si>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</si>
  <si>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</si>
  <si>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</si>
  <si>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</si>
  <si>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</si>
  <si>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</si>
  <si>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</si>
  <si>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</si>
  <si>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</si>
  <si>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</si>
  <si>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</si>
  <si>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</si>
  <si>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</si>
  <si>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</si>
  <si>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</si>
  <si>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</si>
  <si>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</si>
  <si>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</si>
  <si>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</si>
  <si>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</si>
  <si>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</si>
  <si>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</si>
  <si>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</si>
  <si>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</si>
  <si>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</si>
  <si>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</si>
  <si>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</si>
  <si>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</si>
  <si>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</si>
  <si>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</si>
  <si>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</si>
  <si>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</si>
  <si>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</si>
  <si>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</si>
  <si>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</si>
  <si>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</si>
  <si>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</si>
  <si>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</si>
  <si>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</si>
  <si>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</si>
  <si>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</si>
  <si>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</si>
  <si>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</si>
  <si>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</si>
  <si>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</si>
  <si>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</si>
  <si>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</si>
  <si>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</si>
  <si>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</si>
  <si>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</si>
  <si>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</si>
  <si>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</si>
  <si>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</si>
  <si>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</si>
  <si>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</si>
  <si>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</si>
  <si>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</si>
  <si>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</si>
  <si>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</si>
  <si>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</si>
  <si>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</si>
  <si>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</si>
  <si>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</si>
  <si>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</si>
  <si>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</si>
  <si>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</si>
  <si>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</si>
  <si>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</si>
  <si>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</si>
  <si>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</si>
  <si>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</si>
  <si>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</si>
  <si>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</si>
  <si>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</si>
  <si>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</si>
  <si>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</si>
  <si>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</si>
  <si>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</si>
  <si>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</si>
  <si>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</si>
  <si>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</si>
  <si>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</si>
  <si>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</si>
  <si>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</si>
  <si>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</si>
  <si>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</si>
  <si>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</si>
  <si>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</si>
  <si>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</si>
  <si>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</si>
  <si>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</si>
  <si>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</si>
  <si>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</si>
  <si>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</si>
  <si>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</si>
  <si>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</si>
  <si>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</si>
  <si>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</si>
  <si>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</si>
  <si>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</si>
  <si>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</si>
  <si>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</si>
  <si>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</si>
  <si>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</si>
  <si>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</si>
  <si>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</si>
  <si>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</si>
  <si>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</si>
  <si>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</si>
  <si>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</si>
  <si>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</si>
  <si>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</si>
  <si>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</si>
  <si>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</si>
  <si>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</si>
  <si>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</si>
  <si>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</si>
  <si>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</si>
  <si>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</si>
  <si>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</si>
  <si>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</si>
  <si>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</si>
  <si>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</si>
  <si>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</si>
  <si>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</si>
  <si>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</si>
  <si>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</si>
  <si>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</si>
  <si>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</si>
  <si>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</si>
  <si>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</si>
  <si>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</si>
  <si>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</si>
  <si>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</si>
  <si>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</si>
  <si>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</si>
  <si>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</si>
  <si>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</si>
  <si>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</si>
  <si>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</si>
  <si>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</si>
  <si>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</si>
  <si>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</si>
  <si>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</si>
  <si>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</si>
  <si>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</si>
  <si>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</si>
  <si>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</si>
  <si>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</si>
  <si>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</si>
  <si>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</si>
  <si>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</si>
  <si>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</si>
  <si>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</si>
  <si>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</si>
  <si>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</si>
  <si>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</si>
  <si>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</si>
  <si>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</si>
  <si>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</si>
  <si>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</si>
  <si>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</si>
  <si>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</si>
  <si>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</si>
  <si>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</si>
  <si>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</si>
  <si>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</si>
  <si>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</si>
  <si>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</si>
  <si>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</si>
  <si>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</si>
  <si>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</si>
  <si>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</si>
  <si>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</si>
  <si>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</si>
  <si>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</si>
  <si>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</si>
  <si>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</si>
  <si>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</si>
  <si>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</si>
  <si>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</si>
  <si>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</si>
  <si>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</si>
  <si>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</si>
  <si>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</si>
  <si>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</si>
  <si>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</si>
  <si>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</si>
  <si>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</si>
  <si>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</si>
  <si>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</si>
  <si>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</si>
  <si>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</si>
  <si>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</si>
  <si>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</si>
  <si>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</si>
  <si>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</si>
  <si>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</si>
  <si>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</si>
  <si>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</si>
  <si>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</si>
  <si>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</si>
  <si>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</si>
  <si>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</si>
  <si>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</si>
  <si>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</si>
  <si>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</si>
  <si>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</si>
  <si>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</si>
  <si>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</si>
  <si>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</si>
  <si>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</si>
  <si>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</si>
  <si>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</si>
  <si>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</si>
  <si>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</si>
  <si>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</si>
  <si>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</si>
  <si>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</si>
  <si>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</si>
  <si>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</si>
  <si>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</si>
  <si>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</si>
  <si>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</si>
  <si>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</si>
  <si>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</si>
  <si>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</si>
  <si>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</si>
  <si>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</si>
  <si>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</si>
  <si>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</si>
  <si>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</si>
  <si>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</si>
  <si>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</si>
  <si>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</si>
  <si>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</si>
  <si>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</si>
  <si>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</si>
  <si>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</si>
  <si>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</si>
  <si>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</si>
  <si>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</si>
  <si>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</si>
  <si>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</si>
  <si>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</si>
  <si>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</si>
  <si>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</si>
  <si>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</si>
  <si>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</si>
  <si>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</si>
  <si>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</si>
  <si>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</si>
  <si>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</si>
  <si>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</si>
  <si>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</si>
  <si>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</si>
  <si>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</si>
  <si>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</si>
  <si>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</si>
  <si>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</si>
  <si>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</si>
  <si>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</si>
  <si>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</si>
  <si>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</si>
  <si>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</si>
  <si>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</si>
  <si>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</si>
  <si>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</si>
  <si>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</si>
  <si>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</si>
  <si>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</si>
  <si>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</si>
  <si>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</si>
  <si>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</si>
  <si>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</si>
  <si>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</si>
  <si>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</si>
  <si>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</si>
  <si>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</si>
  <si>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</si>
  <si>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</si>
  <si>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</si>
  <si>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</si>
  <si>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</si>
  <si>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</si>
  <si>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</si>
  <si>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</si>
  <si>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</si>
  <si>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</si>
  <si>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</si>
  <si>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</si>
  <si>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</si>
  <si>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</si>
  <si>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</si>
  <si>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</si>
  <si>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</si>
  <si>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</si>
  <si>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</si>
  <si>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</si>
  <si>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</si>
  <si>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</si>
  <si>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</si>
  <si>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</si>
  <si>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</si>
  <si>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</si>
  <si>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</si>
  <si>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</si>
  <si>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</si>
  <si>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</si>
  <si>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</si>
  <si>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</si>
  <si>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</si>
  <si>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</si>
  <si>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</si>
  <si>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</si>
  <si>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</si>
  <si>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</si>
  <si>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</si>
  <si>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</si>
  <si>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</si>
  <si>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</si>
  <si>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</si>
  <si>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</si>
  <si>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</si>
  <si>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</si>
  <si>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</si>
  <si>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</si>
  <si>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</si>
  <si>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</si>
  <si>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</si>
  <si>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</si>
  <si>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</si>
  <si>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</si>
  <si>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</si>
  <si>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</si>
  <si>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</si>
  <si>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</si>
  <si>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</si>
  <si>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</si>
  <si>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</si>
  <si>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</si>
  <si>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</si>
  <si>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</si>
  <si>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</si>
  <si>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</si>
  <si>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</si>
  <si>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</si>
  <si>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</si>
  <si>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</si>
  <si>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</si>
  <si>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</si>
  <si>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</si>
  <si>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</si>
  <si>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</si>
  <si>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</si>
  <si>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</si>
  <si>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</si>
  <si>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</si>
  <si>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</si>
  <si>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</si>
  <si>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</si>
  <si>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</si>
  <si>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</si>
  <si>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</si>
  <si>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</si>
  <si>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</si>
  <si>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</si>
  <si>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</si>
  <si>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</si>
  <si>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</si>
  <si>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</si>
  <si>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</si>
  <si>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</si>
  <si>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</si>
  <si>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</si>
  <si>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</si>
  <si>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</si>
  <si>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</si>
  <si>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</si>
  <si>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</si>
  <si>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</si>
  <si>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</si>
  <si>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</si>
  <si>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</si>
  <si>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</si>
  <si>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</si>
  <si>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</si>
  <si>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</si>
  <si>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</si>
  <si>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</si>
  <si>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</si>
  <si>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</si>
  <si>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</si>
  <si>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</si>
  <si>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</si>
  <si>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</si>
  <si>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</si>
  <si>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</si>
  <si>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</si>
  <si>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</si>
  <si>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</si>
  <si>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</si>
  <si>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</si>
  <si>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</si>
  <si>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</si>
  <si>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</si>
  <si>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</si>
  <si>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</si>
  <si>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</si>
  <si>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</si>
  <si>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</si>
  <si>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</si>
  <si>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</si>
  <si>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</si>
  <si>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</si>
  <si>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</si>
  <si>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</si>
  <si>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</si>
  <si>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</si>
  <si>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</si>
  <si>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</si>
  <si>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</si>
  <si>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</si>
  <si>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</si>
  <si>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</si>
  <si>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</si>
  <si>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</si>
  <si>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</si>
  <si>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</si>
  <si>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</si>
  <si>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</si>
  <si>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</si>
  <si>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</si>
  <si>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</si>
  <si>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</si>
  <si>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</si>
  <si>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</si>
  <si>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</si>
  <si>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</si>
  <si>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</si>
  <si>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</si>
  <si>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</si>
  <si>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</si>
  <si>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</si>
  <si>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</si>
  <si>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</si>
  <si>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</si>
  <si>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</si>
  <si>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</si>
  <si>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</si>
  <si>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</si>
  <si>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</si>
  <si>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</si>
  <si>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</si>
  <si>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</si>
  <si>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</si>
  <si>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</si>
  <si>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</si>
  <si>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</si>
  <si>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</si>
  <si>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</si>
  <si>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</si>
  <si>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</si>
  <si>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</si>
  <si>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</si>
  <si>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</si>
  <si>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</si>
  <si>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</si>
  <si>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</si>
  <si>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</si>
  <si>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</si>
  <si>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</si>
  <si>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</si>
  <si>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</si>
  <si>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</si>
  <si>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</si>
  <si>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</si>
  <si>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</si>
  <si>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</si>
  <si>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</si>
  <si>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</si>
  <si>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</si>
  <si>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</si>
  <si>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</si>
  <si>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</si>
  <si>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</si>
  <si>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</si>
  <si>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</si>
  <si>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</si>
  <si>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</si>
  <si>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</si>
  <si>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</si>
  <si>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</si>
  <si>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</si>
  <si>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</si>
  <si>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</si>
  <si>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</si>
  <si>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</si>
  <si>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</si>
  <si>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</si>
  <si>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</si>
  <si>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</si>
  <si>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</si>
  <si>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</si>
  <si>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</si>
  <si>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</si>
  <si>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</si>
  <si>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</si>
  <si>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</si>
  <si>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</si>
  <si>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</si>
  <si>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</si>
  <si>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</si>
  <si>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</si>
  <si>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</si>
  <si>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</si>
  <si>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</si>
  <si>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</si>
  <si>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</si>
  <si>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</si>
  <si>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</si>
  <si>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</si>
  <si>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</si>
  <si>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</si>
  <si>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</si>
  <si>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</si>
  <si>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</si>
  <si>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</si>
  <si>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</si>
  <si>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</si>
  <si>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</si>
  <si>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</si>
  <si>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</si>
  <si>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</si>
  <si>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</si>
  <si>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</si>
  <si>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</si>
  <si>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</si>
  <si>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</si>
  <si>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</si>
  <si>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</si>
  <si>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</si>
  <si>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</si>
  <si>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</si>
  <si>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</si>
  <si>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</si>
  <si>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</si>
  <si>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</si>
  <si>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</si>
  <si>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</si>
  <si>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</si>
  <si>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</si>
  <si>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</si>
  <si>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</si>
  <si>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</si>
  <si>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</si>
  <si>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</si>
  <si>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</si>
  <si>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</si>
  <si>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</si>
  <si>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</si>
  <si>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</si>
  <si>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</si>
  <si>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</si>
  <si>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</si>
  <si>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</si>
  <si>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</si>
  <si>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</si>
  <si>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</si>
  <si>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</si>
  <si>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</si>
  <si>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</si>
  <si>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</si>
  <si>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</si>
  <si>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</si>
  <si>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</si>
  <si>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</si>
  <si>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</si>
  <si>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</si>
  <si>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</si>
  <si>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</si>
  <si>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</si>
  <si>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</si>
  <si>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</si>
  <si>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</si>
  <si>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</si>
  <si>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</si>
  <si>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</si>
  <si>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</si>
  <si>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</si>
  <si>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</si>
  <si>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</si>
  <si>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</si>
  <si>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</si>
  <si>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</si>
  <si>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</si>
  <si>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</si>
  <si>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</si>
  <si>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</si>
  <si>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</si>
  <si>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</si>
  <si>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</si>
  <si>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</si>
  <si>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</si>
  <si>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</si>
  <si>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</si>
  <si>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</si>
  <si>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</si>
  <si>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</si>
  <si>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</si>
  <si>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</si>
  <si>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</si>
  <si>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</si>
  <si>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</si>
  <si>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</si>
  <si>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</si>
  <si>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</si>
  <si>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</si>
  <si>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</si>
  <si>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</si>
  <si>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</si>
  <si>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</si>
  <si>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</si>
  <si>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</si>
  <si>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</si>
  <si>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</si>
  <si>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</si>
  <si>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</si>
  <si>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</si>
  <si>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</si>
  <si>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</si>
  <si>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</si>
  <si>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</si>
  <si>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</si>
  <si>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</si>
  <si>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</si>
  <si>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</si>
  <si>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</si>
  <si>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</si>
  <si>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</si>
  <si>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</si>
  <si>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</si>
  <si>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</si>
  <si>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</si>
  <si>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</si>
  <si>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</si>
  <si>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</si>
  <si>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</si>
  <si>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</si>
  <si>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</si>
  <si>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</si>
  <si>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</si>
  <si>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</si>
  <si>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</si>
  <si>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</si>
  <si>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</si>
  <si>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</si>
  <si>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</si>
  <si>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</si>
  <si>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</si>
  <si>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</si>
  <si>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</si>
  <si>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</si>
  <si>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</si>
  <si>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</si>
  <si>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</si>
  <si>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</si>
  <si>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</si>
  <si>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</si>
  <si>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</si>
  <si>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</si>
  <si>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</si>
  <si>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</si>
  <si>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</si>
  <si>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</si>
  <si>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</si>
  <si>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</si>
  <si>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</si>
  <si>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</si>
  <si>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</si>
  <si>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</si>
  <si>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</si>
  <si>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</si>
  <si>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</si>
  <si>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</si>
  <si>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</si>
  <si>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</si>
  <si>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</si>
  <si>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</si>
  <si>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</si>
  <si>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</si>
  <si>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</si>
  <si>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</si>
  <si>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</si>
  <si>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</si>
  <si>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</si>
  <si>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</si>
  <si>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</si>
  <si>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</si>
  <si>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</si>
  <si>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</si>
  <si>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</si>
  <si>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</si>
  <si>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</si>
  <si>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</si>
  <si>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</si>
  <si>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</si>
  <si>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</si>
  <si>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</si>
  <si>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</si>
  <si>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</si>
  <si>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</si>
  <si>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</si>
  <si>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</si>
  <si>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</si>
  <si>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</si>
  <si>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</si>
  <si>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</si>
  <si>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</si>
  <si>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</si>
  <si>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</si>
  <si>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</si>
  <si>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</si>
  <si>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</si>
  <si>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</si>
  <si>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</si>
  <si>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</si>
  <si>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</si>
  <si>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</si>
  <si>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</si>
  <si>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</si>
  <si>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</si>
  <si>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</si>
  <si>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</si>
  <si>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</si>
  <si>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</si>
  <si>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</si>
  <si>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</si>
  <si>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</si>
  <si>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</si>
  <si>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</si>
  <si>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</si>
  <si>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</si>
  <si>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</si>
  <si>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</si>
  <si>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</si>
  <si>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</si>
  <si>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</si>
  <si>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</si>
  <si>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</si>
  <si>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</si>
  <si>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</si>
  <si>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</si>
  <si>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</si>
  <si>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</si>
  <si>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</si>
  <si>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</si>
  <si>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</si>
  <si>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</si>
  <si>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</si>
  <si>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</si>
  <si>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</si>
  <si>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</si>
  <si>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</si>
  <si>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</si>
  <si>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</si>
  <si>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</si>
  <si>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</si>
  <si>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</si>
  <si>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</si>
  <si>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</si>
  <si>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</si>
  <si>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</si>
  <si>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</si>
  <si>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</si>
  <si>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</si>
  <si>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</si>
  <si>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</si>
  <si>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</si>
  <si>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</si>
  <si>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</si>
  <si>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</si>
  <si>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</si>
  <si>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</si>
  <si>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</si>
  <si>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</si>
  <si>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</si>
  <si>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</si>
  <si>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</si>
  <si>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</si>
  <si>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</si>
  <si>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</si>
  <si>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</si>
  <si>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</si>
  <si>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</si>
  <si>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</si>
  <si>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</si>
  <si>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</si>
  <si>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</si>
  <si>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</si>
  <si>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</si>
  <si>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</si>
  <si>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</si>
  <si>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</si>
  <si>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</si>
  <si>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</si>
  <si>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</si>
  <si>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</si>
  <si>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</si>
  <si>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</si>
  <si>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</si>
  <si>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</si>
  <si>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</si>
  <si>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</si>
  <si>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</si>
  <si>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</si>
  <si>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</si>
  <si>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</si>
  <si>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</si>
  <si>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</si>
  <si>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</si>
  <si>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</si>
  <si>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</si>
  <si>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</si>
  <si>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</si>
  <si>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</si>
  <si>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</si>
  <si>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</si>
  <si>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</si>
  <si>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</si>
  <si>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</si>
  <si>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</si>
  <si>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</si>
  <si>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</si>
  <si>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</si>
  <si>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</si>
  <si>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</si>
  <si>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</si>
  <si>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</si>
  <si>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</si>
  <si>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</si>
  <si>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</si>
  <si>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</si>
  <si>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</si>
  <si>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</si>
  <si>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</si>
  <si>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</si>
  <si>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</si>
  <si>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</si>
  <si>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</si>
  <si>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</si>
  <si>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</si>
  <si>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</si>
  <si>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</si>
  <si>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</si>
  <si>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</si>
  <si>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</si>
  <si>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</si>
  <si>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</si>
  <si>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</si>
  <si>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</si>
  <si>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</si>
  <si>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</si>
  <si>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</si>
  <si>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</si>
  <si>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</si>
  <si>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</si>
  <si>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</si>
  <si>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</si>
  <si>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</si>
  <si>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</si>
  <si>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</si>
  <si>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</si>
  <si>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</si>
  <si>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</si>
  <si>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</si>
  <si>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</si>
  <si>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</si>
  <si>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</si>
  <si>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</si>
  <si>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</si>
  <si>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</si>
  <si>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</si>
  <si>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</si>
  <si>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</si>
  <si>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</si>
  <si>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</si>
  <si>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</si>
  <si>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</si>
  <si>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</si>
  <si>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</si>
  <si>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</si>
  <si>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</si>
  <si>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</si>
  <si>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</si>
  <si>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</si>
  <si>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</si>
  <si>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</si>
  <si>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</si>
  <si>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</si>
  <si>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</si>
  <si>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</si>
  <si>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</si>
  <si>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</si>
  <si>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</si>
  <si>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</si>
  <si>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</si>
  <si>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</si>
  <si>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</si>
  <si>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</si>
  <si>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</si>
  <si>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</si>
  <si>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</si>
  <si>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</si>
  <si>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</si>
  <si>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</si>
  <si>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</si>
  <si>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</si>
  <si>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</si>
  <si>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</si>
  <si>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</si>
  <si>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</si>
  <si>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</si>
  <si>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</si>
  <si>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</si>
  <si>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</si>
  <si>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</si>
  <si>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</si>
  <si>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</si>
  <si>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</si>
  <si>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</si>
  <si>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</si>
  <si>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</si>
  <si>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</si>
  <si>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</si>
  <si>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</si>
  <si>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</si>
  <si>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</si>
  <si>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</si>
  <si>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</si>
  <si>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</si>
  <si>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</si>
  <si>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</si>
  <si>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</si>
  <si>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</si>
  <si>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</si>
  <si>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</si>
  <si>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</si>
  <si>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</si>
  <si>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</si>
  <si>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</si>
  <si>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</si>
  <si>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</si>
  <si>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</si>
  <si>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</si>
  <si>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</si>
  <si>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</si>
  <si>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</si>
  <si>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</si>
  <si>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</si>
  <si>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</si>
  <si>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</si>
  <si>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</si>
  <si>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</si>
  <si>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</si>
  <si>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</si>
  <si>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</si>
  <si>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</si>
  <si>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</si>
  <si>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</si>
  <si>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</si>
  <si>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</si>
  <si>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</si>
  <si>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</si>
  <si>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</si>
  <si>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</si>
  <si>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</si>
  <si>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</si>
  <si>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</si>
  <si>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</si>
  <si>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</si>
  <si>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</si>
  <si>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</si>
  <si>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</si>
  <si>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</si>
  <si>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</si>
  <si>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</si>
  <si>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</si>
  <si>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</si>
  <si>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</si>
  <si>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</si>
  <si>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</si>
  <si>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</si>
  <si>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</si>
  <si>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</si>
  <si>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</si>
  <si>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</si>
  <si>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</si>
  <si>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</si>
  <si>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</si>
  <si>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</si>
  <si>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</si>
  <si>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</si>
  <si>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</si>
  <si>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</si>
  <si>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</si>
  <si>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</si>
  <si>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</si>
  <si>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</si>
  <si>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</si>
  <si>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</si>
  <si>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</si>
  <si>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</si>
  <si>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</si>
  <si>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</si>
  <si>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</si>
  <si>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</si>
  <si>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</si>
  <si>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</si>
  <si>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</si>
  <si>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</si>
  <si>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</si>
  <si>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</si>
  <si>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</si>
  <si>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</si>
  <si>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</si>
  <si>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</si>
  <si>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</si>
  <si>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</si>
  <si>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</si>
  <si>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</si>
  <si>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</si>
  <si>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</si>
  <si>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</si>
  <si>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</si>
  <si>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</si>
  <si>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</si>
  <si>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</si>
  <si>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</si>
  <si>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</si>
  <si>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</si>
  <si>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</si>
  <si>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</si>
  <si>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</si>
  <si>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</si>
  <si>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</si>
  <si>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</si>
  <si>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</si>
  <si>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</si>
  <si>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</si>
  <si>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</si>
  <si>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</si>
  <si>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</si>
  <si>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</si>
  <si>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</si>
  <si>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</si>
  <si>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</si>
  <si>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</si>
  <si>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</si>
  <si>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</si>
  <si>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</si>
  <si>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</si>
  <si>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</si>
  <si>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</si>
  <si>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</si>
  <si>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</si>
  <si>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</si>
  <si>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</si>
  <si>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</si>
  <si>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</si>
  <si>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</si>
  <si>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</si>
  <si>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</si>
  <si>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</si>
  <si>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</si>
  <si>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</si>
  <si>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</si>
  <si>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</si>
  <si>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</si>
  <si>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</si>
  <si>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</si>
  <si>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</si>
  <si>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</si>
  <si>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</si>
  <si>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</si>
  <si>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</si>
  <si>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</si>
  <si>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</si>
  <si>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</si>
  <si>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</si>
  <si>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</si>
  <si>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</si>
  <si>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</si>
  <si>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</si>
  <si>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</si>
  <si>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</si>
  <si>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</si>
  <si>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</si>
  <si>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</si>
  <si>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</si>
  <si>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</si>
  <si>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</si>
  <si>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</si>
  <si>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</si>
  <si>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</si>
  <si>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</si>
  <si>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</si>
  <si>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</si>
  <si>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</si>
  <si>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</si>
  <si>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</si>
  <si>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</si>
  <si>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</si>
  <si>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</si>
  <si>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</si>
  <si>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</si>
  <si>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</si>
  <si>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</si>
  <si>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</si>
  <si>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</si>
  <si>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</si>
  <si>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</si>
  <si>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</si>
  <si>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</si>
  <si>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</si>
  <si>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</si>
  <si>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</si>
  <si>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</si>
  <si>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</si>
  <si>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</si>
  <si>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</si>
  <si>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</si>
  <si>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</si>
  <si>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</si>
  <si>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</si>
  <si>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</si>
  <si>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</si>
  <si>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</si>
  <si>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</si>
  <si>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</si>
  <si>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</si>
  <si>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</si>
  <si>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</si>
  <si>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</si>
  <si>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</si>
  <si>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</si>
  <si>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</si>
  <si>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</si>
  <si>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</si>
  <si>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</si>
  <si>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</si>
  <si>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</si>
  <si>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</si>
  <si>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</si>
  <si>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</si>
  <si>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</si>
  <si>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</si>
  <si>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</si>
  <si>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</si>
  <si>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</si>
  <si>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</si>
  <si>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</si>
  <si>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</si>
  <si>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</si>
  <si>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</si>
  <si>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</si>
  <si>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</si>
  <si>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</si>
  <si>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</si>
  <si>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</si>
  <si>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</si>
  <si>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</si>
  <si>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</si>
  <si>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</si>
  <si>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</si>
  <si>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</si>
  <si>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</si>
  <si>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</si>
  <si>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</si>
  <si>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</si>
  <si>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</si>
  <si>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</si>
  <si>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</si>
  <si>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</si>
  <si>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</si>
  <si>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</si>
  <si>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</si>
  <si>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</si>
  <si>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</si>
  <si>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</si>
  <si>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</si>
  <si>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</si>
  <si>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</si>
  <si>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</si>
  <si>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</si>
  <si>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</si>
  <si>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</si>
  <si>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</si>
  <si>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</si>
  <si>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</si>
  <si>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</si>
  <si>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</si>
  <si>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</si>
  <si>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</si>
  <si>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</si>
  <si>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</si>
  <si>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</si>
  <si>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</si>
  <si>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</si>
  <si>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</si>
  <si>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</si>
  <si>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</si>
  <si>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</si>
  <si>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</si>
  <si>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</si>
  <si>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</si>
  <si>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</si>
  <si>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</si>
  <si>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</si>
  <si>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</si>
  <si>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</si>
  <si>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</si>
  <si>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</si>
  <si>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</si>
  <si>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</si>
  <si>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</si>
  <si>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</si>
  <si>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</si>
  <si>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</si>
  <si>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</si>
  <si>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</si>
  <si>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</si>
  <si>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</si>
  <si>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</si>
  <si>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</si>
  <si>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</si>
  <si>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</si>
  <si>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</si>
  <si>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</si>
  <si>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</si>
  <si>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</si>
  <si>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</si>
  <si>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</si>
  <si>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</si>
  <si>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</si>
  <si>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</si>
  <si>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</si>
  <si>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</si>
  <si>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</si>
  <si>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</si>
  <si>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</si>
  <si>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</si>
  <si>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</si>
  <si>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</si>
  <si>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</si>
  <si>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</si>
  <si>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</si>
  <si>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</si>
  <si>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</si>
  <si>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</si>
  <si>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</si>
  <si>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</si>
  <si>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</si>
  <si>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</si>
  <si>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</si>
  <si>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</si>
  <si>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</si>
  <si>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</si>
  <si>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</si>
  <si>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</si>
  <si>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</si>
  <si>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</si>
  <si>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</si>
  <si>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</si>
  <si>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</si>
  <si>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</si>
  <si>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</si>
  <si>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</si>
  <si>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</si>
  <si>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</si>
  <si>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</si>
  <si>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</si>
  <si>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</si>
  <si>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</si>
  <si>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</si>
  <si>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</si>
  <si>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</si>
  <si>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</si>
  <si>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</si>
  <si>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</si>
  <si>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</si>
  <si>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</si>
  <si>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</si>
  <si>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</si>
  <si>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</si>
  <si>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</si>
  <si>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</si>
  <si>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</si>
  <si>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</si>
  <si>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</si>
  <si>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</si>
  <si>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</si>
  <si>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</si>
  <si>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</si>
  <si>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</si>
  <si>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</si>
  <si>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</si>
  <si>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</si>
  <si>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</si>
  <si>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</si>
  <si>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</si>
  <si>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</si>
  <si>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</si>
  <si>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</si>
  <si>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</si>
  <si>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</si>
  <si>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</si>
  <si>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</si>
  <si>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</si>
  <si>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</si>
  <si>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</si>
  <si>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</si>
  <si>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</si>
  <si>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</si>
  <si>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</si>
  <si>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</si>
  <si>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</si>
  <si>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</si>
  <si>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</si>
  <si>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</si>
  <si>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</si>
  <si>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</si>
  <si>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</si>
  <si>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</si>
  <si>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</si>
  <si>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</si>
  <si>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</si>
  <si>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</si>
  <si>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</si>
  <si>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</si>
  <si>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</si>
  <si>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</si>
  <si>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</si>
  <si>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</si>
  <si>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</si>
  <si>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</si>
  <si>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</si>
  <si>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</si>
  <si>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</si>
  <si>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</si>
  <si>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</si>
  <si>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</si>
  <si>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</si>
  <si>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</si>
  <si>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</si>
  <si>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</si>
  <si>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</si>
  <si>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</si>
  <si>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</si>
  <si>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</si>
  <si>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</si>
  <si>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</si>
  <si>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</si>
  <si>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</si>
  <si>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</si>
  <si>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</si>
  <si>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</si>
  <si>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</si>
  <si>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</si>
  <si>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</si>
  <si>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</si>
  <si>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</si>
  <si>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</si>
  <si>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</si>
  <si>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</si>
  <si>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</si>
  <si>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</si>
  <si>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</si>
  <si>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</si>
  <si>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</si>
  <si>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</si>
  <si>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</si>
  <si>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</si>
  <si>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</si>
  <si>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</si>
  <si>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</si>
  <si>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</si>
  <si>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</si>
  <si>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</si>
  <si>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</si>
  <si>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</si>
  <si>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</si>
  <si>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</si>
  <si>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</si>
  <si>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</si>
  <si>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</si>
  <si>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</si>
  <si>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</si>
  <si>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</si>
  <si>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</si>
  <si>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</si>
  <si>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</si>
  <si>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</si>
  <si>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</si>
  <si>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</si>
  <si>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</si>
  <si>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</si>
  <si>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</si>
  <si>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</si>
  <si>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</si>
  <si>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</si>
  <si>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</si>
  <si>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</si>
  <si>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</si>
  <si>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</si>
  <si>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</si>
  <si>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</si>
  <si>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</si>
  <si>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</si>
  <si>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</si>
  <si>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</si>
  <si>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</si>
  <si>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</si>
  <si>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</si>
  <si>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</si>
  <si>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</si>
  <si>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</si>
  <si>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</si>
  <si>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</si>
  <si>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</si>
  <si>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</si>
  <si>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</si>
  <si>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</si>
  <si>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</si>
  <si>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</si>
  <si>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</si>
  <si>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</si>
  <si>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</si>
  <si>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</si>
  <si>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</si>
  <si>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</si>
  <si>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</si>
  <si>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</si>
  <si>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</si>
  <si>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</si>
  <si>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</si>
  <si>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</si>
  <si>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</si>
  <si>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</si>
  <si>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</si>
  <si>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</si>
  <si>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</si>
  <si>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</si>
  <si>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</si>
  <si>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</si>
  <si>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</si>
  <si>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</si>
  <si>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</si>
  <si>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</si>
  <si>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</si>
  <si>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</si>
  <si>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</si>
  <si>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</si>
  <si>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</si>
  <si>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</si>
  <si>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</si>
  <si>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</si>
  <si>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</si>
  <si>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</si>
  <si>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</si>
  <si>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</si>
  <si>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</si>
  <si>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</si>
  <si>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</si>
  <si>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</si>
  <si>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</si>
  <si>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</si>
  <si>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</si>
  <si>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</si>
  <si>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</si>
  <si>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</si>
  <si>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</si>
  <si>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</si>
  <si>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</si>
  <si>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</si>
  <si>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</si>
  <si>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</si>
  <si>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</si>
  <si>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</si>
  <si>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</si>
  <si>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</si>
  <si>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</si>
  <si>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</si>
  <si>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</si>
  <si>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</si>
  <si>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</si>
  <si>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</si>
  <si>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</si>
  <si>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</si>
  <si>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</si>
  <si>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</si>
  <si>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</si>
  <si>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</si>
  <si>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</si>
  <si>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</si>
  <si>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</si>
  <si>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</si>
  <si>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</si>
  <si>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</si>
  <si>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</si>
  <si>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</si>
  <si>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</si>
  <si>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</si>
  <si>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</si>
  <si>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</si>
  <si>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</si>
  <si>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</si>
  <si>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</si>
  <si>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</si>
  <si>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</si>
  <si>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</si>
  <si>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</si>
  <si>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</si>
  <si>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</si>
  <si>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</si>
  <si>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</si>
  <si>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</si>
  <si>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</si>
  <si>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</si>
  <si>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</si>
  <si>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</si>
  <si>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</si>
  <si>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</si>
  <si>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</si>
  <si>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</si>
  <si>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</si>
  <si>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</si>
  <si>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</si>
  <si>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</si>
  <si>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</si>
  <si>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</si>
  <si>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</si>
  <si>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</si>
  <si>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</si>
  <si>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</si>
  <si>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</si>
  <si>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</si>
  <si>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</si>
  <si>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</si>
  <si>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</si>
  <si>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</si>
  <si>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</si>
  <si>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</si>
  <si>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</si>
  <si>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</si>
  <si>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</si>
  <si>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</si>
  <si>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</si>
  <si>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</si>
  <si>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</si>
  <si>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</si>
  <si>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</si>
  <si>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</si>
  <si>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</si>
  <si>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</si>
  <si>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</si>
  <si>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</si>
  <si>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</si>
  <si>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</si>
  <si>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</si>
  <si>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</si>
  <si>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</si>
  <si>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</si>
  <si>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</si>
  <si>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</si>
  <si>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</si>
  <si>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</si>
  <si>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</si>
  <si>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</si>
  <si>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</si>
  <si>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</si>
  <si>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</si>
  <si>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</si>
  <si>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</si>
  <si>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</si>
  <si>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</si>
  <si>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</si>
  <si>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</si>
  <si>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</si>
  <si>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</si>
  <si>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</si>
  <si>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</si>
  <si>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</si>
  <si>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</si>
  <si>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</si>
  <si>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</si>
  <si>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</si>
  <si>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</si>
  <si>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</si>
  <si>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</si>
  <si>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</si>
  <si>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</si>
  <si>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</si>
  <si>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</si>
  <si>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</si>
  <si>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</si>
  <si>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</si>
  <si>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</si>
  <si>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</si>
  <si>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</si>
  <si>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</si>
  <si>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</si>
  <si>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</si>
  <si>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</si>
  <si>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</si>
  <si>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</si>
  <si>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</si>
  <si>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</si>
  <si>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</si>
  <si>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</si>
  <si>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</si>
  <si>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</si>
  <si>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</si>
  <si>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</si>
  <si>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</si>
  <si>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</si>
  <si>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</si>
  <si>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</si>
  <si>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</si>
  <si>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</si>
  <si>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</si>
  <si>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</si>
  <si>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</si>
  <si>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</si>
  <si>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</si>
  <si>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</si>
  <si>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</si>
  <si>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</si>
  <si>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</si>
  <si>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</si>
  <si>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</si>
  <si>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</si>
  <si>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</si>
  <si>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</si>
  <si>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</si>
  <si>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</si>
  <si>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</si>
  <si>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</si>
  <si>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</si>
  <si>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</si>
  <si>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</si>
  <si>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</si>
  <si>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</si>
  <si>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</si>
  <si>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</si>
  <si>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</si>
  <si>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</si>
  <si>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</si>
  <si>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</si>
  <si>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</si>
  <si>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</si>
  <si>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</si>
  <si>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</si>
  <si>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</si>
  <si>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</si>
  <si>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</si>
  <si>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</si>
  <si>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</si>
  <si>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</si>
  <si>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</si>
  <si>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</si>
  <si>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</si>
  <si>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</si>
  <si>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</si>
  <si>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</si>
  <si>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</si>
  <si>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</si>
  <si>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</si>
  <si>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</si>
  <si>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</si>
  <si>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</si>
  <si>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</si>
  <si>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</si>
  <si>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</si>
  <si>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</si>
  <si>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</si>
  <si>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</si>
  <si>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</si>
  <si>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</si>
  <si>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</si>
  <si>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</si>
  <si>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</si>
  <si>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</si>
  <si>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</si>
  <si>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</si>
  <si>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</si>
  <si>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</si>
  <si>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</si>
  <si>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</si>
  <si>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</si>
  <si>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</si>
  <si>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</si>
  <si>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</si>
  <si>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</si>
  <si>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</si>
  <si>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</si>
  <si>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</si>
  <si>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</si>
  <si>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</si>
  <si>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</si>
  <si>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</si>
  <si>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</si>
  <si>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</si>
  <si>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</si>
  <si>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</si>
  <si>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</si>
  <si>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</si>
  <si>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</si>
  <si>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</si>
  <si>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</si>
  <si>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</si>
  <si>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</si>
  <si>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</si>
  <si>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</si>
  <si>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</si>
  <si>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</si>
  <si>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</si>
  <si>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</si>
  <si>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</si>
  <si>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</si>
  <si>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</si>
  <si>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</si>
  <si>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</si>
  <si>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</si>
  <si>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</si>
  <si>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</si>
  <si>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</si>
  <si>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</si>
  <si>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</si>
  <si>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</si>
  <si>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</si>
  <si>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</si>
  <si>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</si>
  <si>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</si>
  <si>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</si>
  <si>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</si>
  <si>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</si>
  <si>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</si>
  <si>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</si>
  <si>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</si>
  <si>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</si>
  <si>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</si>
  <si>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</si>
  <si>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</si>
  <si>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</si>
  <si>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</si>
  <si>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</si>
  <si>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</si>
  <si>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</si>
  <si>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</si>
  <si>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</si>
  <si>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</si>
  <si>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</si>
  <si>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</si>
  <si>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</si>
  <si>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</si>
  <si>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</si>
  <si>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</si>
  <si>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</si>
  <si>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</si>
  <si>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</si>
  <si>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</si>
  <si>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</si>
  <si>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</si>
  <si>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</si>
  <si>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</si>
  <si>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</si>
  <si>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</si>
  <si>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</si>
  <si>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</si>
  <si>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</si>
  <si>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</si>
  <si>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</si>
  <si>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</si>
  <si>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</si>
  <si>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</si>
  <si>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</si>
  <si>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</si>
  <si>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</si>
  <si>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</si>
  <si>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</si>
  <si>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</si>
  <si>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</si>
  <si>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</si>
  <si>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</si>
  <si>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</si>
  <si>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</si>
  <si>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</si>
  <si>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</si>
  <si>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</si>
  <si>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</si>
  <si>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</si>
  <si>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</si>
  <si>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</si>
  <si>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</si>
  <si>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</si>
  <si>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</si>
  <si>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</si>
  <si>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</si>
  <si>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</si>
  <si>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</si>
  <si>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</si>
  <si>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</si>
  <si>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</si>
  <si>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</si>
  <si>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</si>
  <si>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</si>
  <si>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</si>
  <si>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</si>
  <si>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</si>
  <si>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</si>
  <si>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</si>
  <si>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</si>
  <si>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</si>
  <si>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</si>
  <si>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</si>
  <si>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</si>
  <si>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</si>
  <si>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</si>
  <si>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</si>
  <si>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</si>
  <si>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</si>
  <si>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</si>
  <si>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</si>
  <si>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</si>
  <si>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</si>
  <si>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</si>
  <si>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</si>
  <si>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</si>
  <si>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</si>
  <si>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</si>
  <si>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</si>
  <si>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</si>
  <si>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</si>
  <si>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</si>
  <si>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</si>
  <si>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</si>
  <si>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</si>
  <si>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</si>
  <si>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</si>
  <si>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</si>
  <si>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</si>
  <si>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</si>
  <si>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</si>
  <si>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</si>
  <si>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</si>
  <si>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</si>
  <si>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</si>
  <si>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</si>
  <si>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</si>
  <si>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</si>
  <si>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</si>
  <si>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</si>
  <si>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</si>
  <si>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</si>
  <si>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</si>
  <si>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</si>
  <si>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</si>
  <si>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</si>
  <si>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</si>
  <si>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</si>
  <si>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</si>
  <si>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</si>
  <si>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</si>
  <si>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</si>
  <si>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</si>
  <si>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</si>
  <si>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</si>
  <si>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</si>
  <si>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</si>
  <si>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</si>
  <si>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</si>
  <si>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</si>
  <si>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</si>
  <si>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</si>
  <si>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</si>
  <si>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</si>
  <si>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</si>
  <si>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</si>
  <si>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</si>
  <si>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</si>
  <si>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</si>
  <si>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</si>
  <si>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</si>
  <si>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</si>
  <si>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</si>
  <si>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</si>
  <si>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</si>
  <si>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</si>
  <si>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</si>
  <si>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</si>
  <si>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</si>
  <si>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</si>
  <si>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</si>
  <si>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</si>
  <si>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</si>
  <si>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</si>
  <si>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</si>
  <si>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</si>
  <si>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</si>
  <si>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</si>
  <si>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</si>
  <si>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</si>
  <si>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</si>
  <si>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</si>
  <si>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</si>
  <si>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</si>
  <si>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</si>
  <si>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</si>
  <si>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</si>
  <si>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</si>
  <si>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</si>
  <si>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</si>
  <si>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</si>
  <si>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</si>
  <si>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</si>
  <si>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</si>
  <si>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</si>
  <si>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</si>
  <si>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</si>
  <si>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</si>
  <si>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</si>
  <si>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</si>
  <si>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</si>
  <si>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</si>
  <si>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</si>
  <si>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</si>
  <si>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</si>
  <si>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</si>
  <si>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</si>
  <si>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</si>
  <si>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</si>
  <si>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</si>
  <si>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</si>
  <si>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</si>
  <si>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</si>
  <si>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</si>
  <si>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</si>
  <si>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</si>
  <si>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</si>
  <si>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</si>
  <si>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</si>
  <si>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</si>
  <si>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</si>
  <si>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</si>
  <si>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</si>
  <si>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</si>
  <si>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</si>
  <si>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</si>
  <si>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</si>
  <si>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</si>
  <si>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</si>
  <si>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</si>
  <si>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</si>
  <si>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</si>
  <si>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</si>
  <si>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</si>
  <si>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</si>
  <si>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</si>
  <si>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</si>
  <si>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</si>
  <si>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</si>
  <si>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</si>
  <si>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</si>
  <si>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</si>
  <si>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</si>
  <si>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</si>
  <si>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</si>
  <si>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</si>
  <si>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</si>
  <si>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</si>
  <si>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</si>
  <si>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</si>
  <si>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</si>
  <si>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</si>
  <si>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</si>
  <si>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</si>
  <si>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</si>
  <si>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</si>
  <si>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</si>
  <si>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</si>
  <si>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</si>
  <si>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</si>
  <si>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</si>
  <si>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</si>
  <si>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</si>
  <si>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</si>
  <si>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</si>
  <si>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</si>
  <si>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</si>
  <si>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</si>
  <si>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</si>
  <si>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</si>
  <si>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</si>
  <si>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</si>
  <si>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</si>
  <si>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</si>
  <si>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</si>
  <si>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</si>
  <si>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</si>
  <si>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</si>
  <si>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</si>
  <si>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</si>
  <si>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</si>
  <si>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</si>
  <si>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</si>
  <si>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</si>
  <si>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</si>
  <si>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</si>
  <si>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</si>
  <si>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</si>
  <si>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</si>
  <si>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</si>
  <si>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</si>
  <si>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</si>
  <si>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</si>
  <si>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</si>
  <si>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</si>
  <si>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</si>
  <si>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</si>
  <si>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</si>
  <si>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</si>
  <si>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</si>
  <si>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</si>
  <si>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</si>
  <si>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</si>
  <si>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</si>
  <si>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</si>
  <si>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</si>
  <si>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</si>
  <si>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</si>
  <si>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</si>
  <si>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</si>
  <si>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</si>
  <si>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</si>
  <si>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</si>
  <si>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</si>
  <si>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</si>
  <si>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</si>
  <si>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</si>
  <si>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</si>
  <si>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</si>
  <si>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</si>
  <si>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</si>
  <si>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</si>
  <si>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</si>
  <si>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</si>
  <si>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</si>
  <si>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</si>
  <si>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</si>
  <si>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</si>
  <si>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</si>
  <si>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</si>
  <si>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</si>
  <si>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</si>
  <si>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</si>
  <si>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</si>
  <si>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</si>
  <si>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</si>
  <si>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</si>
  <si>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</si>
  <si>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</si>
  <si>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</si>
  <si>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</si>
  <si>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</si>
  <si>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</si>
  <si>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</si>
  <si>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</si>
  <si>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</si>
  <si>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</si>
  <si>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</si>
  <si>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</si>
  <si>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</si>
  <si>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</si>
  <si>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</si>
  <si>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</si>
  <si>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</si>
  <si>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</si>
  <si>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</si>
  <si>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</si>
  <si>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</si>
  <si>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</si>
  <si>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</si>
  <si>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</si>
  <si>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</si>
  <si>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</si>
  <si>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</si>
  <si>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</si>
  <si>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</si>
  <si>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</si>
  <si>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</si>
  <si>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</si>
  <si>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</si>
  <si>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</si>
  <si>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</si>
  <si>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</si>
  <si>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</si>
  <si>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</si>
  <si>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</si>
  <si>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</si>
  <si>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</si>
  <si>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</si>
  <si>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</si>
  <si>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</si>
  <si>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</si>
  <si>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</si>
  <si>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</si>
  <si>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</si>
  <si>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</si>
  <si>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</si>
  <si>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</si>
  <si>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</si>
  <si>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</si>
  <si>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</si>
  <si>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</si>
  <si>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</si>
  <si>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</si>
  <si>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</si>
  <si>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</si>
  <si>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</si>
  <si>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</si>
  <si>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</si>
  <si>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</si>
  <si>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</si>
  <si>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</si>
  <si>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</si>
  <si>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</si>
  <si>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</si>
  <si>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</si>
  <si>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</si>
  <si>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</si>
  <si>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</si>
  <si>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</si>
  <si>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</si>
  <si>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</si>
  <si>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</si>
  <si>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</si>
  <si>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</si>
  <si>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</si>
  <si>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</si>
  <si>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</si>
  <si>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</si>
  <si>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</si>
  <si>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</si>
  <si>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</si>
  <si>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</si>
  <si>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</si>
  <si>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</si>
  <si>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</si>
  <si>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</si>
  <si>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</si>
  <si>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</si>
  <si>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</si>
  <si>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</si>
  <si>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</si>
  <si>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</si>
  <si>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</si>
  <si>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</si>
  <si>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</si>
  <si>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</si>
  <si>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</si>
  <si>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</si>
  <si>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</si>
  <si>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</si>
  <si>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</si>
  <si>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</si>
  <si>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</si>
  <si>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</si>
  <si>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</si>
  <si>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</si>
  <si>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</si>
  <si>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</si>
  <si>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</si>
  <si>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</si>
  <si>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</si>
  <si>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</si>
  <si>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</si>
  <si>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</si>
  <si>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</si>
  <si>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</si>
  <si>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</si>
  <si>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</si>
  <si>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</si>
  <si>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</si>
  <si>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</si>
  <si>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</si>
  <si>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</si>
  <si>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</si>
  <si>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</si>
  <si>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</si>
  <si>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</si>
  <si>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</si>
  <si>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</si>
  <si>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</si>
  <si>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</si>
  <si>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</si>
  <si>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</si>
  <si>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</si>
  <si>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</si>
  <si>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</si>
  <si>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</si>
  <si>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</si>
  <si>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</si>
  <si>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</si>
  <si>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</si>
  <si>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</si>
  <si>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</si>
  <si>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</si>
  <si>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</si>
  <si>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</si>
  <si>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</si>
  <si>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</si>
  <si>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</si>
  <si>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</si>
  <si>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</si>
  <si>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</si>
  <si>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</si>
  <si>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</si>
  <si>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</si>
  <si>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</si>
  <si>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</si>
  <si>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</si>
  <si>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</si>
  <si>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</si>
  <si>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</si>
  <si>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</si>
  <si>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</si>
  <si>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</si>
  <si>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</si>
  <si>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</si>
  <si>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</si>
  <si>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</si>
  <si>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</si>
  <si>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</si>
  <si>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</si>
  <si>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</si>
  <si>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</si>
  <si>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</si>
  <si>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</si>
  <si>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</si>
  <si>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</si>
  <si>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</si>
  <si>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</si>
  <si>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</si>
  <si>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</si>
  <si>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</si>
  <si>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</si>
  <si>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</si>
  <si>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</si>
  <si>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</si>
  <si>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</si>
  <si>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</si>
  <si>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</si>
  <si>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</si>
  <si>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</si>
  <si>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</si>
  <si>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</si>
  <si>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</si>
  <si>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</si>
  <si>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</si>
  <si>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</si>
  <si>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</si>
  <si>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</si>
  <si>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</si>
  <si>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</si>
  <si>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</si>
  <si>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</si>
  <si>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</si>
  <si>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</si>
  <si>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</si>
  <si>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</si>
  <si>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</si>
  <si>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</si>
  <si>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</si>
  <si>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</si>
  <si>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</si>
  <si>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</si>
  <si>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</si>
  <si>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</si>
  <si>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</si>
  <si>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</si>
  <si>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</si>
  <si>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</si>
  <si>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</si>
  <si>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</si>
  <si>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</si>
  <si>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</si>
  <si>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</si>
  <si>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</si>
  <si>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</si>
  <si>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</si>
  <si>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</si>
  <si>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</si>
  <si>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</si>
  <si>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</si>
  <si>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</si>
  <si>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</si>
  <si>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</si>
  <si>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</si>
  <si>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</si>
  <si>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</si>
  <si>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</si>
  <si>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</si>
  <si>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</si>
  <si>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</si>
  <si>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</si>
  <si>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</si>
  <si>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</si>
  <si>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</si>
  <si>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</si>
  <si>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</si>
  <si>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</si>
  <si>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</si>
  <si>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</si>
  <si>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</si>
  <si>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</si>
  <si>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</si>
  <si>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</si>
  <si>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</si>
  <si>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</si>
  <si>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</si>
  <si>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</si>
  <si>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</si>
  <si>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</si>
  <si>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</si>
  <si>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</si>
  <si>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</si>
  <si>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</si>
  <si>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</si>
  <si>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</si>
  <si>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</si>
  <si>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</si>
  <si>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</si>
  <si>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</si>
  <si>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</si>
  <si>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</si>
  <si>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</si>
  <si>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</si>
  <si>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</si>
  <si>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</si>
  <si>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</si>
  <si>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</si>
  <si>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</si>
  <si>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</si>
  <si>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</si>
  <si>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</si>
  <si>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</si>
  <si>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</si>
  <si>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</si>
  <si>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</si>
  <si>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</si>
  <si>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</si>
  <si>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</si>
  <si>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</si>
  <si>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</si>
  <si>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</si>
  <si>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</si>
  <si>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</si>
  <si>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</si>
  <si>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</si>
  <si>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</si>
  <si>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</si>
  <si>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</si>
  <si>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</si>
  <si>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</si>
  <si>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</si>
  <si>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</si>
  <si>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</si>
  <si>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</si>
  <si>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</si>
  <si>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</si>
  <si>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</si>
  <si>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</si>
  <si>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</si>
  <si>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</si>
  <si>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</si>
  <si>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</si>
  <si>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</si>
  <si>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</si>
  <si>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</si>
  <si>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</si>
  <si>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</si>
  <si>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</si>
  <si>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</si>
  <si>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</si>
  <si>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</si>
  <si>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</si>
  <si>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</si>
  <si>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</si>
  <si>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</si>
  <si>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</si>
  <si>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</si>
  <si>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</si>
  <si>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</si>
  <si>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</si>
  <si>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</si>
  <si>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</si>
  <si>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</si>
  <si>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</si>
  <si>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</si>
  <si>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</si>
  <si>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</si>
  <si>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</si>
  <si>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</si>
  <si>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</si>
  <si>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</si>
  <si>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</si>
  <si>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</si>
  <si>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</si>
  <si>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</si>
  <si>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</si>
  <si>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</si>
  <si>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</si>
  <si>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</si>
  <si>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</si>
  <si>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</si>
  <si>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</si>
  <si>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</si>
  <si>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</si>
  <si>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</si>
  <si>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</si>
  <si>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</si>
  <si>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</si>
  <si>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</si>
  <si>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</si>
  <si>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</si>
  <si>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</si>
  <si>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</si>
  <si>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</si>
  <si>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</si>
  <si>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</si>
  <si>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</si>
  <si>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</si>
  <si>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</si>
  <si>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</si>
  <si>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</si>
  <si>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</si>
  <si>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</si>
  <si>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</si>
  <si>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</si>
  <si>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</si>
  <si>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</si>
  <si>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</si>
  <si>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</si>
  <si>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</si>
  <si>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</si>
  <si>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</si>
  <si>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</si>
  <si>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</si>
  <si>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</si>
  <si>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</si>
  <si>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</si>
  <si>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</si>
  <si>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</si>
  <si>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</si>
  <si>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</si>
  <si>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</si>
  <si>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</si>
  <si>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</si>
  <si>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</si>
  <si>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</si>
  <si>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</si>
  <si>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</si>
  <si>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</si>
  <si>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</si>
  <si>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</si>
  <si>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</si>
  <si>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</si>
  <si>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</si>
  <si>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</si>
  <si>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</si>
  <si>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</si>
  <si>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</si>
  <si>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</si>
  <si>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</si>
  <si>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</si>
  <si>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</si>
  <si>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</si>
  <si>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</si>
  <si>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</si>
  <si>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</si>
  <si>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</si>
  <si>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</si>
  <si>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</si>
  <si>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</si>
  <si>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</si>
  <si>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</si>
  <si>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</si>
  <si>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</si>
  <si>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</si>
  <si>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</si>
  <si>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</si>
  <si>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</si>
  <si>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</si>
  <si>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</si>
  <si>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</si>
  <si>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</si>
  <si>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</si>
  <si>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</si>
  <si>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</si>
  <si>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</si>
  <si>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</si>
  <si>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</si>
  <si>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</si>
  <si>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</si>
  <si>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</si>
  <si>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</si>
  <si>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</si>
  <si>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</si>
  <si>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</si>
  <si>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</si>
  <si>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</si>
  <si>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</si>
  <si>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</si>
  <si>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</si>
  <si>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</si>
  <si>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</si>
  <si>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</si>
  <si>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</si>
  <si>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</si>
  <si>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</si>
  <si>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</si>
  <si>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</si>
  <si>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</si>
  <si>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</si>
  <si>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</si>
  <si>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</si>
  <si>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</si>
  <si>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</si>
  <si>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</si>
  <si>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</si>
  <si>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</si>
  <si>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</si>
  <si>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</si>
  <si>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</si>
  <si>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</si>
  <si>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</si>
  <si>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</si>
  <si>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</si>
  <si>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</si>
  <si>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</si>
  <si>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</si>
  <si>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</si>
  <si>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</si>
  <si>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</si>
  <si>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</si>
  <si>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</si>
  <si>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</si>
  <si>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</si>
  <si>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</si>
  <si>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</si>
  <si>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</si>
  <si>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</si>
  <si>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</si>
  <si>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</si>
  <si>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</si>
  <si>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</si>
  <si>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</si>
  <si>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</si>
  <si>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</si>
  <si>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</si>
  <si>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</si>
  <si>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</si>
  <si>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</si>
  <si>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</si>
  <si>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</si>
  <si>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</si>
  <si>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</si>
  <si>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</si>
  <si>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</si>
  <si>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</si>
  <si>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</si>
  <si>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</si>
  <si>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</si>
  <si>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</si>
  <si>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</si>
  <si>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</si>
  <si>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</si>
  <si>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</si>
  <si>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</si>
  <si>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</si>
  <si>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</si>
  <si>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</si>
  <si>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</si>
  <si>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</si>
  <si>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</si>
  <si>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</si>
  <si>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</si>
  <si>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</si>
  <si>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</si>
  <si>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</si>
  <si>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</si>
  <si>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</si>
  <si>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</si>
  <si>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</si>
  <si>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</si>
  <si>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</si>
  <si>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</si>
  <si>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</si>
  <si>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</si>
  <si>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</si>
  <si>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</si>
  <si>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</si>
  <si>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</si>
  <si>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</si>
  <si>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</si>
  <si>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</si>
  <si>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</si>
  <si>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</si>
  <si>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</si>
  <si>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</si>
  <si>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</si>
  <si>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</si>
  <si>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</si>
  <si>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</si>
  <si>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</si>
  <si>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</si>
  <si>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</si>
  <si>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</si>
  <si>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</si>
  <si>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</si>
  <si>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</si>
  <si>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</si>
  <si>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</si>
  <si>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</si>
  <si>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</si>
  <si>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</si>
  <si>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</si>
  <si>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</si>
  <si>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</si>
  <si>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</si>
  <si>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</si>
  <si>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</si>
  <si>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</si>
  <si>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</si>
  <si>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</si>
  <si>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</si>
  <si>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</si>
  <si>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</si>
  <si>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</si>
  <si>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</si>
  <si>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</si>
  <si>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</si>
  <si>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</si>
  <si>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</si>
  <si>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</si>
  <si>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</si>
  <si>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</si>
  <si>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</si>
  <si>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</si>
  <si>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</si>
  <si>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</si>
  <si>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</si>
  <si>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</si>
  <si>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</si>
  <si>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</si>
  <si>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</si>
  <si>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</si>
  <si>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</si>
  <si>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</si>
  <si>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</si>
  <si>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</si>
  <si>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</si>
  <si>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</si>
  <si>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</si>
  <si>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</si>
  <si>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</si>
  <si>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</si>
  <si>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</si>
  <si>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</si>
  <si>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</si>
  <si>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</si>
  <si>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</si>
  <si>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</si>
  <si>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</si>
  <si>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</si>
  <si>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</si>
  <si>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</si>
  <si>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</si>
  <si>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</si>
  <si>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</si>
  <si>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</si>
  <si>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</si>
  <si>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</si>
  <si>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</si>
  <si>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</si>
  <si>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</si>
  <si>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</si>
  <si>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</si>
  <si>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</si>
  <si>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</si>
  <si>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</si>
  <si>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</si>
  <si>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</si>
  <si>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</si>
  <si>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</si>
  <si>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</si>
  <si>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</si>
  <si>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</si>
  <si>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</si>
  <si>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</si>
  <si>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</si>
  <si>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</si>
  <si>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</si>
  <si>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</si>
  <si>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</si>
  <si>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</si>
  <si>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</si>
  <si>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</si>
  <si>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</si>
  <si>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</si>
  <si>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</si>
  <si>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</si>
  <si>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</si>
  <si>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</si>
  <si>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</si>
  <si>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</si>
  <si>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</si>
  <si>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</si>
  <si>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</si>
  <si>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</si>
  <si>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</si>
  <si>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</si>
  <si>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</si>
  <si>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</si>
  <si>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</si>
  <si>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</si>
  <si>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</si>
  <si>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</si>
  <si>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</si>
  <si>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</si>
  <si>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</si>
  <si>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</si>
  <si>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</si>
  <si>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</si>
  <si>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</si>
  <si>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</si>
  <si>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</si>
  <si>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</si>
  <si>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</si>
  <si>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</si>
  <si>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</si>
  <si>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</si>
  <si>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</si>
  <si>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</si>
  <si>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</si>
  <si>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</si>
  <si>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</si>
  <si>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</si>
  <si>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</si>
  <si>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</si>
  <si>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</si>
  <si>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</si>
  <si>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</si>
  <si>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</si>
  <si>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</si>
  <si>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</si>
  <si>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</si>
  <si>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</si>
  <si>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</si>
  <si>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</si>
  <si>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</si>
  <si>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</si>
  <si>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</si>
  <si>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</si>
  <si>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</si>
  <si>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</si>
  <si>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</si>
  <si>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</si>
  <si>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</si>
  <si>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</si>
  <si>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</si>
  <si>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</si>
  <si>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</si>
  <si>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</si>
  <si>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</si>
  <si>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</si>
  <si>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</si>
  <si>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</si>
  <si>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</si>
  <si>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</si>
  <si>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</si>
  <si>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</si>
  <si>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</si>
  <si>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</si>
  <si>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</si>
  <si>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</si>
  <si>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</si>
  <si>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</si>
  <si>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</si>
  <si>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</si>
  <si>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</si>
  <si>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</si>
  <si>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</si>
  <si>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</si>
  <si>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</si>
  <si>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</si>
  <si>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</si>
  <si>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</si>
  <si>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</si>
  <si>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</si>
  <si>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</si>
  <si>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</si>
  <si>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</si>
  <si>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</si>
  <si>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</si>
  <si>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</si>
  <si>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</si>
  <si>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</si>
  <si>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</si>
  <si>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</si>
  <si>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</si>
  <si>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</si>
  <si>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</si>
  <si>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</si>
  <si>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</si>
  <si>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</si>
  <si>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</si>
  <si>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</si>
  <si>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</si>
  <si>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</si>
  <si>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</si>
  <si>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</si>
  <si>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</si>
  <si>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</si>
  <si>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</si>
  <si>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</si>
  <si>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</si>
  <si>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</si>
  <si>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</si>
  <si>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</si>
  <si>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</si>
  <si>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</si>
  <si>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</si>
  <si>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</si>
  <si>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</si>
  <si>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</si>
  <si>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</si>
  <si>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</si>
  <si>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</si>
  <si>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</si>
  <si>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</si>
  <si>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</si>
  <si>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</si>
  <si>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</si>
  <si>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</si>
  <si>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</si>
  <si>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</si>
  <si>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</si>
  <si>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</si>
  <si>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</si>
  <si>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</si>
  <si>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</si>
  <si>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</si>
  <si>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</si>
  <si>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</si>
  <si>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</si>
  <si>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</si>
  <si>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</si>
  <si>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</si>
  <si>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</si>
  <si>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</si>
  <si>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</si>
  <si>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</si>
  <si>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</si>
  <si>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</si>
  <si>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</si>
  <si>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</si>
  <si>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</si>
  <si>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</si>
  <si>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</si>
  <si>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</si>
  <si>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</si>
  <si>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</si>
  <si>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</si>
  <si>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</si>
  <si>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</si>
  <si>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</si>
  <si>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</si>
  <si>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</si>
  <si>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</si>
  <si>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</si>
  <si>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</si>
  <si>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</si>
  <si>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</si>
  <si>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</si>
  <si>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</si>
  <si>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</si>
  <si>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</si>
  <si>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</si>
  <si>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</si>
  <si>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</si>
  <si>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</si>
  <si>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</si>
  <si>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</si>
  <si>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</si>
  <si>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</si>
  <si>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</si>
  <si>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</si>
  <si>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</si>
  <si>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</si>
  <si>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</si>
  <si>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</si>
  <si>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</si>
  <si>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</si>
  <si>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</si>
  <si>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</si>
  <si>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</si>
  <si>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</si>
  <si>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</si>
  <si>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</si>
  <si>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</si>
  <si>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</si>
  <si>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</si>
  <si>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</si>
  <si>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</si>
  <si>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</si>
  <si>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</si>
  <si>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</si>
  <si>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</si>
  <si>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</si>
  <si>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</si>
  <si>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</si>
  <si>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</si>
  <si>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</si>
  <si>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</si>
  <si>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</si>
  <si>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</si>
  <si>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</si>
  <si>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</si>
  <si>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</si>
  <si>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</si>
  <si>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</si>
  <si>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</si>
  <si>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</si>
  <si>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</si>
  <si>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</si>
  <si>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</si>
  <si>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</si>
  <si>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</si>
  <si>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</si>
  <si>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</si>
  <si>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</si>
  <si>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</si>
  <si>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</si>
  <si>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</si>
  <si>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</si>
  <si>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</si>
  <si>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</si>
  <si>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</si>
  <si>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</si>
  <si>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</si>
  <si>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</si>
  <si>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</si>
  <si>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</si>
  <si>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</si>
  <si>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</si>
  <si>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</si>
  <si>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</si>
  <si>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</si>
  <si>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</si>
  <si>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</si>
  <si>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</si>
  <si>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</si>
  <si>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</si>
  <si>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</si>
  <si>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</si>
  <si>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</si>
  <si>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</si>
  <si>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</si>
  <si>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</si>
  <si>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</si>
  <si>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</si>
  <si>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</si>
  <si>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</si>
  <si>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</si>
  <si>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</si>
  <si>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</si>
  <si>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</si>
  <si>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</si>
  <si>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</si>
  <si>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</si>
  <si>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</si>
  <si>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</si>
  <si>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</si>
  <si>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</si>
  <si>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</si>
  <si>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</si>
  <si>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</si>
  <si>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</si>
  <si>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</si>
  <si>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</si>
  <si>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</si>
  <si>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</si>
  <si>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</si>
  <si>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</si>
  <si>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</si>
  <si>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</si>
  <si>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</si>
  <si>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</si>
  <si>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</si>
  <si>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</si>
  <si>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</si>
  <si>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</si>
  <si>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</si>
  <si>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</si>
  <si>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</si>
  <si>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</si>
  <si>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</si>
  <si>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</si>
  <si>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</si>
  <si>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</si>
  <si>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</si>
  <si>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</si>
  <si>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</si>
  <si>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</si>
  <si>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</si>
  <si>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</si>
  <si>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</si>
  <si>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</si>
  <si>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</si>
  <si>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</si>
  <si>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</si>
  <si>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</si>
  <si>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</si>
  <si>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</si>
  <si>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</si>
  <si>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</si>
  <si>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</si>
  <si>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</si>
  <si>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</si>
  <si>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</si>
  <si>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</si>
  <si>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</si>
  <si>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</si>
  <si>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</si>
  <si>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</si>
  <si>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</si>
  <si>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</si>
  <si>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</si>
  <si>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</si>
  <si>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</si>
  <si>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</si>
  <si>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</si>
  <si>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</si>
  <si>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</si>
  <si>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</si>
  <si>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</si>
  <si>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</si>
  <si>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</si>
  <si>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</si>
  <si>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</si>
  <si>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</si>
  <si>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</si>
  <si>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</si>
  <si>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</si>
  <si>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</si>
  <si>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</si>
  <si>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</si>
  <si>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</si>
  <si>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</si>
  <si>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</si>
  <si>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</si>
  <si>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</si>
  <si>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</si>
  <si>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</si>
  <si>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</si>
  <si>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</si>
  <si>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</si>
  <si>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</si>
  <si>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</si>
  <si>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</si>
  <si>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</si>
  <si>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</si>
  <si>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</si>
  <si>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</si>
  <si>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</si>
  <si>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</si>
  <si>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</si>
  <si>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</si>
  <si>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</si>
  <si>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</si>
  <si>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</si>
  <si>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</si>
  <si>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</si>
  <si>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</si>
  <si>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</si>
  <si>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</si>
  <si>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</si>
  <si>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</si>
  <si>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</si>
  <si>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</si>
  <si>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</si>
  <si>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</si>
  <si>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</si>
  <si>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</si>
  <si>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</si>
  <si>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</si>
  <si>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</si>
  <si>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</si>
  <si>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</si>
  <si>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</si>
  <si>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</si>
  <si>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</si>
  <si>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</si>
  <si>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</si>
  <si>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</si>
  <si>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</si>
  <si>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</si>
  <si>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</si>
  <si>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</si>
  <si>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</si>
  <si>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</si>
  <si>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</si>
  <si>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</si>
  <si>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</si>
  <si>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</si>
  <si>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</si>
  <si>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</si>
  <si>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</si>
  <si>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</si>
  <si>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</si>
  <si>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</si>
  <si>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</si>
  <si>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</si>
  <si>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</si>
  <si>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</si>
  <si>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</si>
  <si>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</si>
  <si>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</si>
  <si>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</si>
  <si>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</si>
  <si>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</si>
  <si>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</si>
  <si>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</si>
  <si>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</si>
  <si>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</si>
  <si>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</si>
  <si>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</si>
  <si>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</si>
  <si>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</si>
  <si>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</si>
  <si>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</si>
  <si>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</si>
  <si>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</si>
  <si>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</si>
  <si>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</si>
  <si>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</si>
  <si>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</si>
  <si>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</si>
  <si>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</si>
  <si>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</si>
  <si>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</si>
  <si>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</si>
  <si>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</si>
  <si>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</si>
  <si>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</si>
  <si>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</si>
  <si>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</si>
  <si>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</si>
  <si>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</si>
  <si>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</si>
  <si>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</si>
  <si>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</si>
  <si>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</si>
  <si>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</si>
  <si>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</si>
  <si>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</si>
  <si>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</si>
  <si>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</si>
  <si>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</si>
  <si>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</si>
  <si>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</si>
  <si>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</si>
  <si>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</si>
  <si>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</si>
  <si>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</si>
  <si>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</si>
  <si>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</si>
  <si>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</si>
  <si>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</si>
  <si>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</si>
  <si>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</si>
  <si>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</si>
  <si>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</si>
  <si>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</si>
  <si>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</si>
  <si>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</si>
  <si>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</si>
  <si>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</si>
  <si>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</si>
  <si>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</si>
  <si>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</si>
  <si>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</si>
  <si>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</si>
  <si>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</si>
  <si>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</si>
  <si>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</si>
  <si>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</si>
  <si>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</si>
  <si>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</si>
  <si>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</si>
  <si>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</si>
  <si>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</si>
  <si>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</si>
  <si>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</si>
  <si>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</si>
  <si>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</si>
  <si>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</si>
  <si>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</si>
  <si>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</si>
  <si>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</si>
  <si>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</si>
  <si>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</si>
  <si>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</si>
  <si>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</si>
  <si>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</si>
  <si>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</si>
  <si>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</si>
  <si>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</si>
  <si>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</si>
  <si>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</si>
  <si>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</si>
  <si>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</si>
  <si>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</si>
  <si>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</si>
  <si>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</si>
  <si>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</si>
  <si>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</si>
  <si>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</si>
  <si>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</si>
  <si>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</si>
  <si>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</si>
  <si>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</si>
  <si>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</si>
  <si>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</si>
  <si>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</si>
  <si>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</si>
  <si>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</si>
  <si>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</si>
  <si>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</si>
  <si>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</si>
  <si>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</si>
  <si>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</si>
  <si>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</si>
  <si>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</si>
  <si>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</si>
  <si>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</si>
  <si>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</si>
  <si>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</si>
  <si>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</si>
  <si>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</si>
  <si>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</si>
  <si>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</si>
  <si>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</si>
  <si>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</si>
  <si>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</si>
  <si>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</si>
  <si>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</si>
  <si>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</si>
  <si>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</si>
  <si>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</si>
  <si>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</si>
  <si>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</si>
  <si>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</si>
  <si>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</si>
  <si>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</si>
  <si>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</si>
  <si>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</si>
  <si>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</si>
  <si>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</si>
  <si>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</si>
  <si>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</si>
  <si>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</si>
  <si>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</si>
  <si>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</si>
  <si>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</si>
  <si>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</si>
  <si>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</si>
  <si>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</si>
  <si>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</si>
  <si>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</si>
  <si>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</si>
  <si>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</si>
  <si>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</si>
  <si>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</si>
  <si>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</si>
  <si>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</si>
  <si>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</si>
  <si>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</si>
  <si>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</si>
  <si>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</si>
  <si>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</si>
  <si>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</si>
  <si>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</si>
  <si>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</si>
  <si>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</si>
  <si>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</si>
  <si>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</si>
  <si>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</si>
  <si>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</si>
  <si>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</si>
  <si>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</si>
  <si>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</si>
  <si>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</si>
  <si>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</si>
  <si>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</si>
  <si>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</si>
  <si>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</si>
  <si>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</si>
  <si>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</si>
  <si>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</si>
  <si>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</si>
  <si>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</si>
  <si>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</si>
  <si>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</si>
  <si>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</si>
  <si>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</si>
  <si>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</si>
  <si>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</si>
  <si>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</si>
  <si>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</si>
  <si>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</si>
  <si>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</si>
  <si>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</si>
  <si>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</si>
  <si>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</si>
  <si>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</si>
  <si>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</si>
  <si>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</si>
  <si>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</si>
  <si>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</si>
  <si>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</si>
  <si>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</si>
  <si>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</si>
  <si>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</si>
  <si>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</si>
  <si>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</si>
  <si>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</si>
  <si>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</si>
  <si>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</si>
  <si>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</si>
  <si>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</si>
  <si>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</si>
  <si>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</si>
  <si>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</si>
  <si>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</si>
  <si>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</si>
  <si>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</si>
  <si>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</si>
  <si>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</si>
  <si>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</si>
  <si>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</si>
  <si>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</si>
  <si>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</si>
  <si>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</si>
  <si>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</si>
  <si>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</si>
  <si>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</si>
  <si>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</si>
  <si>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</si>
  <si>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</si>
  <si>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</si>
  <si>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</si>
  <si>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</si>
  <si>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</si>
  <si>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</si>
  <si>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</si>
  <si>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</si>
  <si>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</si>
  <si>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</si>
  <si>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</si>
  <si>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</si>
  <si>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</si>
  <si>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</si>
  <si>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</si>
  <si>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</si>
  <si>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</si>
  <si>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</si>
  <si>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</si>
  <si>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</si>
  <si>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</si>
  <si>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</si>
  <si>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</si>
  <si>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</si>
  <si>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</si>
  <si>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</si>
  <si>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</si>
  <si>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</si>
  <si>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</si>
  <si>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</si>
  <si>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</si>
  <si>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</si>
  <si>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</si>
  <si>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</si>
  <si>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</si>
  <si>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</si>
  <si>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</si>
  <si>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</si>
  <si>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</si>
  <si>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</si>
  <si>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</si>
  <si>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</si>
  <si>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</si>
  <si>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</si>
  <si>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</si>
  <si>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</si>
  <si>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</si>
  <si>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</si>
  <si>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</si>
  <si>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</si>
  <si>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</si>
  <si>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</si>
  <si>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</si>
  <si>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</si>
  <si>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</si>
  <si>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</si>
  <si>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</si>
  <si>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</si>
  <si>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</si>
  <si>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</si>
  <si>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</si>
  <si>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</si>
  <si>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</si>
  <si>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</si>
  <si>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</si>
  <si>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</si>
  <si>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</si>
  <si>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</si>
  <si>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</si>
  <si>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</si>
  <si>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</si>
  <si>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</si>
  <si>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</si>
  <si>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</si>
  <si>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</si>
  <si>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</si>
  <si>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</si>
  <si>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</si>
  <si>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</si>
  <si>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</si>
  <si>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</si>
  <si>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</si>
  <si>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</si>
  <si>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</si>
  <si>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</si>
  <si>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</si>
  <si>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</si>
  <si>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</si>
  <si>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</si>
  <si>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</si>
  <si>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</si>
  <si>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</si>
  <si>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</si>
  <si>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</si>
  <si>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</si>
  <si>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</si>
  <si>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</si>
  <si>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</si>
  <si>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</si>
  <si>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</si>
  <si>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</si>
  <si>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</si>
  <si>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</si>
  <si>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</si>
  <si>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</si>
  <si>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</si>
  <si>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</si>
  <si>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</si>
  <si>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</si>
  <si>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</si>
  <si>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</si>
  <si>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</si>
  <si>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</si>
  <si>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</si>
  <si>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</si>
  <si>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</si>
  <si>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</si>
  <si>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</si>
  <si>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</si>
  <si>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</si>
  <si>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</si>
  <si>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</si>
  <si>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</si>
  <si>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</si>
  <si>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</si>
  <si>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</si>
  <si>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</si>
  <si>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</si>
  <si>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</si>
  <si>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</si>
  <si>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</si>
  <si>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</si>
  <si>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</si>
  <si>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</si>
  <si>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</si>
  <si>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</si>
  <si>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</si>
  <si>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</si>
  <si>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</si>
  <si>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</si>
  <si>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</si>
  <si>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</si>
  <si>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</si>
  <si>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</si>
  <si>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</si>
  <si>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</si>
  <si>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</si>
  <si>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</si>
  <si>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</si>
  <si>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</si>
  <si>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</si>
  <si>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</si>
  <si>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</si>
  <si>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</si>
  <si>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</si>
  <si>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</si>
  <si>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</si>
  <si>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</si>
  <si>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</si>
  <si>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</si>
  <si>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</si>
  <si>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</si>
  <si>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</si>
  <si>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</si>
  <si>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</si>
  <si>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</si>
  <si>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</si>
  <si>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</si>
  <si>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</si>
  <si>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</si>
  <si>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</si>
  <si>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</si>
  <si>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</si>
  <si>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</si>
  <si>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</si>
  <si>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</si>
  <si>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</si>
  <si>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</si>
  <si>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</si>
  <si>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</si>
  <si>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</si>
  <si>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</si>
  <si>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</si>
  <si>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</si>
  <si>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</si>
  <si>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</si>
  <si>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</si>
  <si>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</si>
  <si>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</si>
  <si>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</si>
  <si>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</si>
  <si>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</si>
  <si>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</si>
  <si>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</si>
  <si>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</si>
  <si>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</si>
  <si>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</si>
  <si>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</si>
  <si>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</si>
  <si>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</si>
  <si>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</si>
  <si>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</si>
  <si>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</si>
  <si>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</si>
  <si>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</si>
  <si>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</si>
  <si>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</si>
  <si>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</si>
  <si>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</si>
  <si>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</si>
  <si>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</si>
  <si>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</si>
  <si>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</si>
  <si>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</si>
  <si>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</si>
  <si>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</si>
  <si>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</si>
  <si>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</si>
  <si>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</si>
  <si>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</si>
  <si>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</si>
  <si>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</si>
  <si>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</si>
  <si>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</si>
  <si>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</si>
  <si>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</si>
  <si>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</si>
  <si>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</si>
  <si>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</si>
  <si>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</si>
  <si>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</si>
  <si>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</si>
  <si>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</si>
  <si>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</si>
  <si>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</si>
  <si>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</si>
  <si>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</si>
  <si>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</si>
  <si>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</si>
  <si>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</si>
  <si>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</si>
  <si>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</si>
  <si>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</si>
  <si>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</si>
  <si>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</si>
  <si>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</si>
  <si>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</si>
  <si>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</si>
  <si>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</si>
  <si>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</si>
  <si>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</si>
  <si>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</si>
  <si>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</si>
  <si>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</si>
  <si>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</si>
  <si>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</si>
  <si>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</si>
  <si>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</si>
  <si>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</si>
  <si>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</si>
  <si>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</si>
  <si>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</si>
  <si>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</si>
  <si>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</si>
  <si>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</si>
  <si>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</si>
  <si>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</si>
  <si>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</si>
  <si>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</si>
  <si>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</si>
  <si>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</si>
  <si>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</si>
  <si>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</si>
  <si>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</si>
  <si>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</si>
  <si>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</si>
  <si>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</si>
  <si>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</si>
  <si>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</si>
  <si>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</si>
  <si>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</si>
  <si>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</si>
  <si>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</si>
  <si>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</si>
  <si>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</si>
  <si>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</si>
  <si>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</si>
  <si>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</si>
  <si>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</si>
  <si>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</si>
  <si>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</si>
  <si>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</si>
  <si>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</si>
  <si>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</si>
  <si>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</si>
  <si>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</si>
  <si>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</si>
  <si>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</si>
  <si>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</si>
  <si>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</si>
  <si>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</si>
  <si>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</si>
  <si>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</si>
  <si>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</si>
  <si>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</si>
  <si>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</si>
  <si>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</si>
  <si>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</si>
  <si>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</si>
  <si>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</si>
  <si>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</si>
  <si>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</si>
  <si>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</si>
  <si>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</si>
  <si>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</si>
  <si>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</si>
  <si>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</si>
  <si>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</si>
  <si>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</si>
  <si>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</si>
  <si>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</si>
  <si>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</si>
  <si>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</si>
  <si>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</si>
  <si>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</si>
  <si>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</si>
  <si>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</si>
  <si>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</si>
  <si>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</si>
  <si>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</si>
  <si>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</si>
  <si>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</si>
  <si>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</si>
  <si>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</si>
  <si>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</si>
  <si>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</si>
  <si>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</si>
  <si>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</si>
  <si>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</si>
  <si>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</si>
  <si>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</si>
  <si>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</si>
  <si>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</si>
  <si>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</si>
  <si>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</si>
  <si>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</si>
  <si>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</si>
  <si>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</si>
  <si>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</si>
  <si>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</si>
  <si>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</si>
  <si>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</si>
  <si>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</si>
  <si>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</si>
  <si>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</si>
  <si>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</si>
  <si>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</si>
  <si>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</si>
  <si>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</si>
  <si>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</si>
  <si>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</si>
  <si>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</si>
  <si>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</si>
  <si>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</si>
  <si>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</si>
  <si>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</si>
  <si>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</si>
  <si>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</si>
  <si>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</si>
  <si>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</si>
  <si>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</si>
  <si>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</si>
  <si>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</si>
  <si>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</si>
  <si>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</si>
  <si>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</si>
  <si>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</si>
  <si>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</si>
  <si>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</si>
  <si>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</si>
  <si>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</si>
  <si>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</si>
  <si>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</si>
  <si>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</si>
  <si>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</si>
  <si>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</si>
  <si>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</si>
  <si>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</si>
  <si>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</si>
  <si>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</si>
  <si>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</si>
  <si>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</si>
  <si>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</si>
  <si>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</si>
  <si>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</si>
  <si>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</si>
  <si>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</si>
  <si>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</si>
  <si>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</si>
  <si>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</si>
  <si>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</si>
  <si>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</si>
  <si>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</si>
  <si>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</si>
  <si>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</si>
  <si>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</si>
  <si>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</si>
  <si>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</si>
  <si>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</si>
  <si>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</si>
  <si>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</si>
  <si>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</si>
  <si>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</si>
  <si>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</si>
  <si>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</si>
  <si>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</si>
  <si>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</si>
  <si>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</si>
  <si>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</si>
  <si>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</si>
  <si>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</si>
  <si>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</si>
  <si>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</si>
  <si>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</si>
  <si>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</si>
  <si>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</si>
  <si>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</si>
  <si>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</si>
  <si>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</si>
  <si>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</si>
  <si>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</si>
  <si>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</si>
  <si>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</si>
  <si>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</si>
  <si>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</si>
  <si>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</si>
  <si>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</si>
  <si>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</si>
  <si>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</si>
  <si>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</si>
  <si>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</si>
  <si>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</si>
  <si>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</si>
  <si>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</si>
  <si>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</si>
  <si>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</si>
  <si>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</si>
  <si>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</si>
  <si>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</si>
  <si>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</si>
  <si>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</si>
  <si>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</si>
  <si>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</si>
  <si>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</si>
  <si>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</si>
  <si>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</si>
  <si>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</si>
  <si>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</si>
  <si>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</si>
  <si>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</si>
  <si>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</si>
  <si>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</si>
  <si>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</si>
  <si>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</si>
  <si>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</si>
  <si>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</si>
  <si>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</si>
  <si>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</si>
  <si>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</si>
  <si>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</si>
  <si>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</si>
  <si>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</si>
  <si>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</si>
  <si>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</si>
  <si>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</si>
  <si>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</si>
  <si>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</si>
  <si>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</si>
  <si>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</si>
  <si>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</si>
  <si>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</si>
  <si>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</si>
  <si>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</si>
  <si>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</si>
  <si>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</si>
  <si>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</si>
  <si>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</si>
  <si>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</si>
  <si>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</si>
  <si>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</si>
  <si>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</si>
  <si>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</si>
  <si>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</si>
  <si>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</si>
  <si>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</si>
  <si>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</si>
  <si>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</si>
  <si>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</si>
  <si>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</si>
  <si>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</si>
  <si>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</si>
  <si>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</si>
  <si>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</si>
  <si>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</si>
  <si>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</si>
  <si>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</si>
  <si>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</si>
  <si>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</si>
  <si>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</si>
  <si>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</si>
  <si>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</si>
  <si>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</si>
  <si>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</si>
  <si>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</si>
  <si>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</si>
  <si>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</si>
  <si>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</si>
  <si>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</si>
  <si>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</si>
  <si>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</si>
  <si>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</si>
  <si>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</si>
  <si>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</si>
  <si>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</si>
  <si>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</si>
  <si>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</si>
  <si>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</si>
  <si>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</si>
  <si>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</si>
  <si>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</si>
  <si>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</si>
  <si>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</si>
  <si>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</si>
  <si>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</si>
  <si>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</si>
  <si>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</si>
  <si>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</si>
  <si>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</si>
  <si>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</si>
  <si>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</si>
  <si>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</si>
  <si>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</si>
  <si>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</si>
  <si>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</si>
  <si>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</si>
  <si>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</si>
  <si>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</si>
  <si>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</si>
  <si>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</si>
  <si>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</si>
  <si>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</si>
  <si>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</si>
  <si>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</si>
  <si>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</si>
  <si>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</si>
  <si>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</si>
  <si>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</si>
  <si>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</si>
  <si>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</si>
  <si>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</si>
  <si>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</si>
  <si>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</si>
  <si>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</si>
  <si>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</si>
  <si>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</si>
  <si>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</si>
  <si>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</si>
  <si>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</si>
  <si>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</si>
  <si>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</si>
  <si>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</si>
  <si>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</si>
  <si>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</si>
  <si>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</si>
  <si>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</si>
  <si>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</si>
  <si>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</si>
  <si>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</si>
  <si>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</si>
  <si>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</si>
  <si>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</si>
  <si>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</si>
  <si>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</si>
  <si>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</si>
  <si>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</si>
  <si>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</si>
  <si>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</si>
  <si>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</si>
  <si>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</si>
  <si>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</si>
  <si>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</si>
  <si>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</si>
  <si>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</si>
  <si>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</si>
  <si>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</si>
  <si>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</si>
  <si>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</si>
  <si>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</si>
  <si>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</si>
  <si>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</si>
  <si>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</si>
  <si>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</si>
  <si>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</si>
  <si>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</si>
  <si>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</si>
  <si>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</si>
  <si>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</si>
  <si>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</si>
  <si>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</si>
  <si>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</si>
  <si>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</si>
  <si>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</si>
  <si>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</si>
  <si>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</si>
  <si>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</si>
  <si>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</si>
  <si>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</si>
  <si>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</si>
  <si>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</si>
  <si>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</si>
  <si>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</si>
  <si>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</si>
  <si>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</si>
  <si>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</si>
  <si>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</si>
  <si>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</si>
  <si>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</si>
  <si>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</si>
  <si>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</si>
  <si>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</si>
  <si>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</si>
  <si>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</si>
  <si>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</si>
  <si>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</si>
  <si>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</si>
  <si>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</si>
  <si>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</si>
  <si>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</si>
  <si>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</si>
  <si>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</si>
  <si>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</si>
  <si>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</si>
  <si>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</si>
  <si>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</si>
  <si>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</si>
  <si>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</si>
  <si>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</si>
  <si>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</si>
  <si>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</si>
  <si>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</si>
  <si>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</si>
  <si>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</si>
  <si>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</si>
  <si>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</si>
  <si>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</si>
  <si>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</si>
  <si>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</si>
  <si>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</si>
  <si>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</si>
  <si>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</si>
  <si>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</si>
  <si>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</si>
  <si>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</si>
  <si>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</si>
  <si>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</si>
  <si>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</si>
  <si>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</si>
  <si>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</si>
  <si>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</si>
  <si>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</si>
  <si>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</si>
  <si>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</si>
  <si>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</si>
  <si>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</si>
  <si>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</si>
  <si>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</si>
  <si>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</si>
  <si>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</si>
  <si>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</si>
  <si>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</si>
  <si>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</si>
  <si>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</si>
  <si>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</si>
  <si>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</si>
  <si>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</si>
  <si>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</si>
  <si>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</si>
  <si>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</si>
  <si>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</si>
  <si>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</si>
  <si>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</si>
  <si>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</si>
  <si>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</si>
  <si>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</si>
  <si>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</si>
  <si>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</si>
  <si>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</si>
  <si>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</si>
  <si>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</si>
  <si>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</si>
  <si>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</si>
  <si>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</si>
  <si>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</si>
  <si>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</si>
  <si>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</si>
  <si>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</si>
  <si>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</si>
  <si>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</si>
  <si>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</si>
  <si>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</si>
  <si>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</si>
  <si>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</si>
  <si>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</si>
  <si>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</si>
  <si>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</si>
  <si>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</si>
  <si>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</si>
  <si>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</si>
  <si>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</si>
  <si>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</si>
  <si>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</si>
  <si>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</si>
  <si>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</si>
  <si>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</si>
  <si>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</si>
  <si>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</si>
  <si>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</si>
  <si>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</si>
  <si>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</si>
  <si>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</si>
  <si>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</si>
  <si>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</si>
  <si>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</si>
  <si>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</si>
  <si>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</si>
  <si>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</si>
  <si>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</si>
  <si>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</si>
  <si>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</si>
  <si>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</si>
  <si>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</si>
  <si>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</si>
  <si>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</si>
  <si>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</si>
  <si>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</si>
  <si>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</si>
  <si>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</si>
  <si>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</si>
  <si>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</si>
  <si>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</si>
  <si>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</si>
  <si>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</si>
  <si>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</si>
  <si>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</si>
  <si>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</si>
  <si>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</si>
  <si>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</si>
  <si>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</si>
  <si>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</si>
  <si>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</si>
  <si>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</si>
  <si>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</si>
  <si>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</si>
  <si>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</si>
  <si>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</si>
  <si>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</si>
  <si>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</si>
  <si>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</si>
  <si>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</si>
  <si>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</si>
  <si>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</si>
  <si>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</si>
  <si>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</si>
  <si>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</si>
  <si>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</si>
  <si>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</si>
  <si>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</si>
  <si>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</si>
  <si>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</si>
  <si>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</si>
  <si>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</si>
  <si>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</si>
  <si>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</si>
  <si>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</si>
  <si>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</si>
  <si>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</si>
  <si>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</si>
  <si>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</si>
  <si>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</si>
  <si>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</si>
  <si>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</si>
  <si>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</si>
  <si>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</si>
  <si>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</si>
  <si>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</si>
  <si>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</si>
  <si>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</si>
  <si>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</si>
  <si>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</si>
  <si>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</si>
  <si>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</si>
  <si>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</si>
  <si>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</si>
  <si>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</si>
  <si>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</si>
  <si>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</si>
  <si>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</si>
  <si>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</si>
  <si>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</si>
  <si>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</si>
  <si>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</si>
  <si>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</si>
  <si>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</si>
  <si>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</si>
  <si>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</si>
  <si>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</si>
  <si>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</si>
  <si>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</si>
  <si>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</si>
  <si>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</si>
  <si>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</si>
  <si>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</si>
  <si>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</si>
  <si>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</si>
  <si>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</si>
  <si>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</si>
  <si>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</si>
  <si>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</si>
  <si>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</si>
  <si>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</si>
  <si>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</si>
  <si>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</si>
  <si>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</si>
  <si>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</si>
  <si>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</si>
  <si>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</si>
  <si>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</si>
  <si>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</si>
  <si>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</si>
  <si>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</si>
  <si>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</si>
  <si>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</si>
  <si>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</si>
  <si>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</si>
  <si>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</si>
  <si>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</si>
  <si>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</si>
  <si>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</si>
  <si>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</si>
  <si>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</si>
  <si>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</si>
  <si>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</si>
  <si>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</si>
  <si>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</si>
  <si>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</si>
  <si>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</si>
  <si>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</si>
  <si>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</si>
  <si>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</si>
  <si>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</si>
  <si>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</si>
  <si>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</si>
  <si>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</si>
  <si>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</si>
  <si>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</si>
  <si>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</si>
  <si>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</si>
  <si>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</si>
  <si>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</si>
  <si>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</si>
  <si>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</si>
  <si>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</si>
  <si>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</si>
  <si>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</si>
  <si>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</si>
  <si>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</si>
  <si>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</si>
  <si>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</si>
  <si>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</si>
  <si>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</si>
  <si>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</si>
  <si>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</si>
  <si>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</si>
  <si>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</si>
  <si>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</si>
  <si>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</si>
  <si>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</si>
  <si>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</si>
  <si>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</si>
  <si>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</si>
  <si>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</si>
  <si>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</si>
  <si>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</si>
  <si>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</si>
  <si>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</si>
  <si>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</si>
  <si>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</si>
  <si>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</si>
  <si>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</si>
  <si>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</si>
  <si>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</si>
  <si>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</si>
  <si>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</si>
  <si>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</si>
  <si>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</si>
  <si>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</si>
  <si>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</si>
  <si>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</si>
  <si>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</si>
  <si>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</si>
  <si>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</si>
  <si>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</si>
  <si>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</si>
  <si>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</si>
  <si>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</si>
  <si>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</si>
  <si>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</si>
  <si>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</si>
  <si>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</si>
  <si>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</si>
  <si>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</si>
  <si>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</si>
  <si>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</si>
  <si>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</si>
  <si>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</si>
  <si>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</si>
  <si>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</si>
  <si>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</si>
  <si>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</si>
  <si>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</si>
  <si>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</si>
  <si>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</si>
  <si>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</si>
  <si>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</si>
  <si>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</si>
  <si>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</si>
  <si>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</si>
  <si>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</si>
  <si>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</si>
  <si>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</si>
  <si>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</si>
  <si>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</si>
  <si>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</si>
  <si>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</si>
  <si>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</si>
  <si>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</si>
  <si>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</si>
  <si>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</si>
  <si>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</si>
  <si>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</si>
  <si>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</si>
  <si>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</si>
  <si>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</si>
  <si>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</si>
  <si>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</si>
  <si>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</si>
  <si>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</si>
  <si>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</si>
  <si>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</si>
  <si>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</si>
  <si>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</si>
  <si>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</si>
  <si>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</si>
  <si>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</si>
  <si>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</si>
  <si>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</si>
  <si>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</si>
  <si>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</si>
  <si>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</si>
  <si>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</si>
  <si>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</si>
  <si>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</si>
  <si>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</si>
  <si>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</si>
  <si>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</si>
  <si>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</si>
  <si>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</si>
  <si>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</si>
  <si>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</si>
  <si>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</si>
  <si>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</si>
  <si>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</si>
  <si>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</si>
  <si>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</si>
  <si>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</si>
  <si>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</si>
  <si>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</si>
  <si>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</si>
  <si>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</si>
  <si>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</si>
  <si>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</si>
  <si>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</si>
  <si>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</si>
  <si>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</si>
  <si>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</si>
  <si>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</si>
  <si>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</si>
  <si>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</si>
  <si>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</si>
  <si>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</si>
  <si>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</si>
  <si>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</si>
  <si>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</si>
  <si>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</si>
  <si>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</si>
  <si>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</si>
  <si>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</si>
  <si>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</si>
  <si>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</si>
  <si>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</si>
  <si>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</si>
  <si>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</si>
  <si>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</si>
  <si>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</si>
  <si>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</si>
  <si>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</si>
  <si>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</si>
  <si>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</si>
  <si>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</si>
  <si>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</si>
  <si>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</si>
  <si>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</si>
  <si>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</si>
  <si>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</si>
  <si>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</si>
  <si>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</si>
  <si>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</si>
  <si>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</si>
  <si>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</si>
  <si>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</si>
  <si>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</si>
  <si>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</si>
  <si>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</si>
  <si>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</si>
  <si>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</si>
  <si>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</si>
  <si>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</si>
  <si>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</si>
  <si>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</si>
  <si>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</si>
  <si>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</si>
  <si>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</si>
  <si>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</si>
  <si>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</si>
  <si>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</si>
  <si>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</si>
  <si>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</si>
  <si>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</si>
  <si>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</si>
  <si>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</si>
  <si>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</si>
  <si>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</si>
  <si>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</si>
  <si>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</si>
  <si>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</si>
  <si>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</si>
  <si>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</si>
  <si>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</si>
  <si>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</si>
  <si>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</si>
  <si>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</si>
  <si>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</si>
  <si>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</si>
  <si>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</si>
  <si>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</si>
  <si>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</si>
  <si>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</si>
  <si>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</si>
  <si>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</si>
  <si>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</si>
  <si>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</si>
  <si>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</si>
  <si>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</si>
  <si>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</si>
  <si>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</si>
  <si>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</si>
  <si>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</si>
  <si>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</si>
  <si>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</si>
  <si>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</si>
  <si>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</si>
  <si>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</si>
  <si>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</si>
  <si>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</si>
  <si>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</si>
  <si>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</si>
  <si>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</si>
  <si>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</si>
  <si>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</si>
  <si>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</si>
  <si>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</si>
  <si>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</si>
  <si>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</si>
  <si>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</si>
  <si>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</si>
  <si>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</si>
  <si>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</si>
  <si>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</si>
  <si>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</si>
  <si>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</si>
  <si>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</si>
  <si>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</si>
  <si>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</si>
  <si>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</si>
  <si>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</si>
  <si>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</si>
  <si>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</si>
  <si>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</si>
  <si>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</si>
  <si>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</si>
  <si>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</si>
  <si>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</si>
  <si>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</si>
  <si>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</si>
  <si>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</si>
  <si>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</si>
  <si>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</si>
  <si>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</si>
  <si>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</si>
  <si>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</si>
  <si>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</si>
  <si>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</si>
  <si>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</si>
  <si>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</si>
  <si>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</si>
  <si>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</si>
  <si>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</si>
  <si>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</si>
  <si>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</si>
  <si>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</si>
  <si>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</si>
  <si>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</si>
  <si>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</si>
  <si>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</si>
  <si>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</si>
  <si>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</si>
  <si>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</si>
  <si>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</si>
  <si>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</si>
  <si>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</si>
  <si>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</si>
  <si>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</si>
  <si>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</si>
  <si>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</si>
  <si>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</si>
  <si>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</si>
  <si>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</si>
  <si>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</si>
  <si>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</si>
  <si>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</si>
  <si>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</si>
  <si>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</si>
  <si>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</si>
  <si>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</si>
  <si>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</si>
  <si>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</si>
  <si>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</si>
  <si>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</si>
  <si>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</si>
  <si>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</si>
  <si>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</si>
  <si>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</si>
  <si>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</si>
  <si>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</si>
  <si>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</si>
  <si>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</si>
  <si>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</si>
  <si>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</si>
  <si>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</si>
  <si>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</si>
  <si>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</si>
  <si>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</si>
  <si>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</si>
  <si>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</si>
  <si>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</si>
  <si>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</si>
  <si>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</si>
  <si>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</si>
  <si>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</si>
  <si>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</si>
  <si>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</si>
  <si>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</si>
  <si>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</si>
  <si>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</si>
  <si>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</si>
  <si>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</si>
  <si>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</si>
  <si>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</si>
  <si>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</si>
  <si>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</si>
  <si>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</si>
  <si>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</si>
  <si>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</si>
  <si>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</si>
  <si>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</si>
  <si>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</si>
  <si>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</si>
  <si>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</si>
  <si>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</si>
  <si>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</si>
  <si>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</si>
  <si>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</si>
  <si>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</si>
  <si>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</si>
  <si>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</si>
  <si>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</si>
  <si>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</si>
  <si>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</si>
  <si>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</si>
  <si>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</si>
  <si>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</si>
  <si>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</si>
  <si>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</si>
  <si>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</si>
  <si>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</si>
  <si>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</si>
  <si>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</si>
  <si>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</si>
  <si>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</si>
  <si>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</si>
  <si>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</si>
  <si>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</si>
  <si>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</si>
  <si>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</si>
  <si>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</si>
  <si>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</si>
  <si>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</si>
  <si>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</si>
  <si>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</si>
  <si>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</si>
  <si>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</si>
  <si>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</si>
  <si>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</si>
  <si>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</si>
  <si>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</si>
  <si>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</si>
  <si>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</si>
  <si>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</si>
  <si>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</si>
  <si>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</si>
  <si>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</si>
  <si>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</si>
  <si>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</si>
  <si>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</si>
  <si>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</si>
  <si>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</si>
  <si>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</si>
  <si>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</si>
  <si>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</si>
  <si>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</si>
  <si>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</si>
  <si>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</si>
  <si>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</si>
  <si>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</si>
  <si>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</si>
  <si>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</si>
  <si>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</si>
  <si>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</si>
  <si>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</si>
  <si>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</si>
  <si>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</si>
  <si>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</si>
  <si>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</si>
  <si>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</si>
  <si>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</si>
  <si>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</si>
  <si>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</si>
  <si>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</si>
  <si>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</si>
  <si>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</si>
  <si>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</si>
  <si>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</si>
  <si>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</si>
  <si>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</si>
  <si>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</si>
  <si>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</si>
  <si>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</si>
  <si>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</si>
  <si>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</si>
  <si>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</si>
  <si>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</si>
  <si>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</si>
  <si>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</si>
  <si>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</si>
  <si>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</si>
  <si>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</si>
  <si>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</si>
  <si>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</si>
  <si>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</si>
  <si>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</si>
  <si>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</si>
  <si>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</si>
  <si>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</si>
  <si>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</si>
  <si>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</si>
  <si>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</si>
  <si>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</si>
  <si>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</si>
  <si>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</si>
  <si>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</si>
  <si>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</si>
  <si>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</si>
  <si>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</si>
  <si>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</si>
  <si>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</si>
  <si>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</si>
  <si>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</si>
  <si>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</si>
  <si>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</si>
  <si>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</si>
  <si>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</si>
  <si>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</si>
  <si>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</si>
  <si>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</si>
  <si>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</si>
  <si>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</si>
  <si>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</si>
  <si>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</si>
  <si>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</si>
  <si>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</si>
  <si>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</si>
  <si>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</si>
  <si>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</si>
  <si>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</si>
  <si>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</si>
  <si>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</si>
  <si>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</si>
  <si>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</si>
  <si>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</si>
  <si>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</si>
  <si>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</si>
  <si>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</si>
  <si>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</si>
  <si>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</si>
  <si>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</si>
  <si>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</si>
  <si>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</si>
  <si>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</si>
  <si>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</si>
  <si>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</si>
  <si>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</si>
  <si>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</si>
  <si>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</si>
  <si>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</si>
  <si>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</si>
  <si>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</si>
  <si>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</si>
  <si>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</si>
  <si>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</si>
  <si>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</si>
  <si>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</si>
  <si>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</si>
  <si>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</si>
  <si>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</si>
  <si>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</si>
  <si>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</si>
  <si>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</si>
  <si>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</si>
  <si>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</si>
  <si>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</si>
  <si>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</si>
  <si>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</si>
  <si>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</si>
  <si>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</si>
  <si>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</si>
  <si>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</si>
  <si>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</si>
  <si>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</si>
  <si>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</si>
  <si>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</si>
  <si>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</si>
  <si>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</si>
  <si>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</si>
  <si>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</si>
  <si>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</si>
  <si>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</si>
  <si>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</si>
  <si>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</si>
  <si>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</si>
  <si>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</si>
  <si>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</si>
  <si>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</si>
  <si>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</si>
  <si>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</si>
  <si>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</si>
  <si>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</si>
  <si>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</si>
  <si>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</si>
  <si>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</si>
  <si>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</si>
  <si>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</si>
  <si>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</si>
  <si>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</si>
  <si>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</si>
  <si>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</si>
  <si>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</si>
  <si>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</si>
  <si>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</si>
  <si>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</si>
  <si>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</si>
  <si>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</si>
  <si>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</si>
  <si>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</si>
  <si>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</si>
  <si>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</si>
  <si>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</si>
  <si>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</si>
  <si>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</si>
  <si>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</si>
  <si>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</si>
  <si>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</si>
  <si>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</si>
  <si>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</si>
  <si>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</si>
  <si>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</si>
  <si>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</si>
  <si>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</si>
  <si>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</si>
  <si>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</si>
  <si>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</si>
  <si>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</si>
  <si>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</si>
  <si>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</si>
  <si>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</si>
  <si>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</si>
  <si>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</si>
  <si>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</si>
  <si>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</si>
  <si>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</si>
  <si>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</si>
  <si>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</si>
  <si>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</si>
  <si>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</si>
  <si>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</si>
  <si>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</si>
  <si>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</si>
  <si>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</si>
  <si>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</si>
  <si>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</si>
  <si>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</si>
  <si>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</si>
  <si>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</si>
  <si>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</si>
  <si>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</si>
  <si>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</si>
  <si>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</si>
  <si>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</si>
  <si>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</si>
  <si>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</si>
  <si>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</si>
  <si>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</si>
  <si>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</si>
  <si>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</si>
  <si>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</si>
  <si>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</si>
  <si>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</si>
  <si>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</si>
  <si>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</si>
  <si>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</si>
  <si>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</si>
  <si>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</si>
  <si>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</si>
  <si>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</si>
  <si>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</si>
  <si>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</si>
  <si>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</si>
  <si>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</si>
  <si>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</si>
  <si>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</si>
  <si>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</si>
  <si>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</si>
  <si>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</si>
  <si>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</si>
  <si>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</si>
  <si>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</si>
  <si>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</si>
  <si>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</si>
  <si>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</si>
  <si>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</si>
  <si>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</si>
  <si>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</si>
  <si>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</si>
  <si>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</si>
  <si>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</si>
  <si>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</si>
  <si>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</si>
  <si>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</si>
  <si>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</si>
  <si>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</si>
  <si>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</si>
  <si>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</si>
  <si>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</si>
  <si>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</si>
  <si>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</si>
  <si>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</si>
  <si>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</si>
  <si>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</si>
  <si>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</si>
  <si>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</si>
  <si>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</si>
  <si>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</si>
  <si>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</si>
  <si>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</si>
  <si>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</si>
  <si>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</si>
  <si>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</si>
  <si>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</si>
  <si>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</si>
  <si>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</si>
  <si>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</si>
  <si>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</si>
  <si>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</si>
  <si>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</si>
  <si>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</si>
  <si>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</si>
  <si>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</si>
  <si>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</si>
  <si>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</si>
  <si>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</si>
  <si>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</si>
  <si>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</si>
  <si>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</si>
  <si>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</si>
  <si>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</si>
  <si>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</si>
  <si>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</si>
  <si>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</si>
  <si>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</si>
  <si>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</si>
  <si>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</si>
  <si>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</si>
  <si>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</si>
  <si>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</si>
  <si>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</si>
  <si>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</si>
  <si>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</si>
  <si>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</si>
  <si>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</si>
  <si>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</si>
  <si>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</si>
  <si>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</si>
  <si>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</si>
  <si>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</si>
  <si>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</si>
  <si>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</si>
  <si>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</si>
  <si>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</si>
  <si>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</si>
  <si>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</si>
  <si>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</si>
  <si>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</si>
  <si>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</si>
  <si>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</si>
  <si>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</si>
  <si>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</si>
  <si>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</si>
  <si>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</si>
  <si>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</si>
  <si>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</si>
  <si>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</si>
  <si>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</si>
  <si>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</si>
  <si>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</si>
  <si>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</si>
  <si>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</si>
  <si>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</si>
  <si>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</si>
  <si>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</si>
  <si>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</si>
  <si>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</si>
  <si>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</si>
  <si>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</si>
  <si>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</si>
  <si>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</si>
  <si>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</si>
  <si>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</si>
  <si>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</si>
  <si>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</si>
  <si>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</si>
  <si>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</si>
  <si>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</si>
  <si>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</si>
  <si>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</si>
  <si>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</si>
  <si>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</si>
  <si>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</si>
  <si>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</si>
  <si>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</si>
  <si>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</si>
  <si>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</si>
  <si>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</si>
  <si>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</si>
  <si>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</si>
  <si>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</si>
  <si>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</si>
  <si>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</si>
  <si>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</si>
  <si>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</si>
  <si>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</si>
  <si>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</si>
  <si>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</si>
  <si>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</si>
  <si>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</si>
  <si>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</si>
  <si>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</si>
  <si>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</si>
  <si>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</si>
  <si>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</si>
  <si>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</si>
  <si>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</si>
  <si>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</si>
  <si>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</si>
  <si>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</si>
  <si>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</si>
  <si>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</si>
  <si>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</si>
  <si>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</si>
  <si>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</si>
  <si>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</si>
  <si>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</si>
  <si>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</si>
  <si>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</si>
  <si>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</si>
  <si>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</si>
  <si>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</si>
  <si>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</si>
  <si>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</si>
  <si>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</si>
  <si>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</si>
  <si>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</si>
  <si>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</si>
  <si>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</si>
  <si>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</si>
  <si>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</si>
  <si>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</si>
  <si>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</si>
  <si>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</si>
  <si>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</si>
  <si>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</si>
  <si>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</si>
  <si>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</si>
  <si>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</si>
  <si>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</si>
  <si>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</si>
  <si>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</si>
  <si>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</si>
  <si>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</si>
  <si>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</si>
  <si>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</si>
  <si>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</si>
  <si>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</si>
  <si>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</si>
  <si>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</si>
  <si>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</si>
  <si>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</si>
  <si>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</si>
  <si>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</si>
  <si>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</si>
  <si>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</si>
  <si>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</si>
  <si>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</si>
  <si>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</si>
  <si>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</si>
  <si>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</si>
  <si>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</si>
  <si>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</si>
  <si>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</si>
  <si>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</si>
  <si>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</si>
  <si>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</si>
  <si>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</si>
  <si>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</si>
  <si>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</si>
  <si>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</si>
  <si>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</si>
  <si>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</si>
  <si>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</si>
  <si>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</si>
  <si>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</si>
  <si>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</si>
  <si>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</si>
  <si>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</si>
  <si>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</si>
  <si>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</si>
  <si>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</si>
  <si>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</si>
  <si>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</si>
  <si>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</si>
  <si>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</si>
  <si>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</si>
  <si>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</si>
  <si>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</si>
  <si>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</si>
  <si>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</si>
  <si>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</si>
  <si>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</si>
  <si>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</si>
  <si>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</si>
  <si>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</si>
  <si>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</si>
  <si>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</si>
  <si>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</si>
  <si>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</si>
  <si>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</si>
  <si>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</si>
  <si>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</si>
  <si>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</si>
  <si>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</si>
  <si>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</si>
  <si>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</si>
  <si>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</si>
  <si>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</si>
  <si>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</si>
  <si>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</si>
  <si>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</si>
  <si>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</si>
  <si>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</si>
  <si>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</si>
  <si>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</si>
  <si>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</si>
  <si>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</si>
  <si>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</si>
  <si>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</si>
  <si>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</si>
  <si>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</si>
  <si>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</si>
  <si>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</si>
  <si>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</si>
  <si>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</si>
  <si>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</si>
  <si>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</si>
  <si>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</si>
  <si>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</si>
  <si>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</si>
  <si>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</si>
  <si>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</si>
  <si>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</si>
  <si>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</si>
  <si>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</si>
  <si>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</si>
  <si>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</si>
  <si>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</si>
  <si>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</si>
  <si>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</si>
  <si>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</si>
  <si>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</si>
  <si>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</si>
  <si>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</si>
  <si>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</si>
  <si>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</si>
  <si>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</si>
  <si>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</si>
  <si>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</si>
  <si>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</si>
  <si>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</si>
  <si>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</si>
  <si>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</si>
  <si>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</si>
  <si>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</si>
  <si>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</si>
  <si>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</si>
  <si>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</si>
  <si>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</si>
  <si>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</si>
  <si>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</si>
  <si>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</si>
  <si>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</si>
  <si>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</si>
  <si>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</si>
  <si>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</si>
  <si>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</si>
  <si>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</si>
  <si>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</si>
  <si>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</si>
  <si>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</si>
  <si>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</si>
  <si>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</si>
  <si>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</si>
  <si>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</si>
  <si>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</si>
  <si>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</si>
  <si>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</si>
  <si>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</si>
  <si>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</si>
  <si>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</si>
  <si>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</si>
  <si>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</si>
  <si>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</si>
  <si>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</si>
  <si>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</si>
  <si>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</si>
  <si>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</si>
  <si>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</si>
  <si>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</si>
  <si>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</si>
  <si>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</si>
  <si>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</si>
  <si>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</si>
  <si>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</si>
  <si>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</si>
  <si>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</si>
  <si>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</si>
  <si>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</si>
  <si>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</si>
  <si>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</si>
  <si>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</si>
  <si>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</si>
  <si>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</si>
  <si>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</si>
  <si>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</si>
  <si>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</si>
  <si>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</si>
  <si>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</si>
  <si>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</si>
  <si>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</si>
  <si>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</si>
  <si>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</si>
  <si>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</si>
  <si>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</si>
  <si>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</si>
  <si>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</si>
  <si>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</si>
  <si>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</si>
  <si>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</si>
  <si>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</si>
  <si>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</si>
  <si>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</si>
  <si>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</si>
  <si>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</si>
  <si>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</si>
  <si>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</si>
  <si>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</si>
  <si>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</si>
  <si>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</si>
  <si>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</si>
  <si>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</si>
  <si>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</si>
  <si>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</si>
  <si>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</si>
  <si>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</si>
  <si>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</si>
  <si>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</si>
  <si>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</si>
  <si>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</si>
  <si>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</si>
  <si>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</si>
  <si>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</si>
  <si>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</si>
  <si>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</si>
  <si>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</si>
  <si>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</si>
  <si>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</si>
  <si>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</si>
  <si>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</si>
  <si>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</si>
  <si>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</si>
  <si>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</si>
  <si>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</si>
  <si>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</si>
  <si>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</si>
  <si>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</si>
  <si>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</si>
  <si>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</si>
  <si>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</si>
  <si>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</si>
  <si>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</si>
  <si>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</si>
  <si>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</si>
  <si>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</si>
  <si>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</si>
  <si>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</si>
  <si>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</si>
  <si>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</si>
  <si>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</si>
  <si>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</si>
  <si>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</si>
  <si>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</si>
  <si>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</si>
  <si>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</si>
  <si>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</si>
  <si>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</si>
  <si>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</si>
  <si>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</si>
  <si>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</si>
  <si>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</si>
  <si>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</si>
  <si>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</si>
  <si>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</si>
  <si>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</si>
  <si>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</si>
  <si>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</si>
  <si>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</si>
  <si>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</si>
  <si>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</si>
  <si>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</si>
  <si>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</si>
  <si>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</si>
  <si>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</si>
  <si>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</si>
  <si>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</si>
  <si>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</si>
  <si>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</si>
  <si>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</si>
  <si>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</si>
  <si>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</si>
  <si>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</si>
  <si>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</si>
  <si>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</si>
  <si>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</si>
  <si>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</si>
  <si>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</si>
  <si>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</si>
  <si>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</si>
  <si>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</si>
  <si>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</si>
  <si>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</si>
  <si>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</si>
  <si>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</si>
  <si>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</si>
  <si>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</si>
  <si>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</si>
  <si>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</si>
  <si>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</si>
  <si>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</si>
  <si>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</si>
  <si>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</si>
  <si>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</si>
  <si>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</si>
  <si>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</si>
  <si>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</si>
  <si>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</si>
  <si>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</si>
  <si>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</si>
  <si>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</si>
  <si>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</si>
  <si>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</si>
  <si>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</si>
  <si>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</si>
  <si>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</si>
  <si>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</si>
  <si>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</si>
  <si>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</si>
  <si>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</si>
  <si>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</si>
  <si>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</si>
  <si>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</si>
  <si>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</si>
  <si>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</si>
  <si>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</si>
  <si>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</si>
  <si>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</si>
  <si>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</si>
  <si>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</si>
  <si>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</si>
  <si>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</si>
  <si>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</si>
  <si>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</si>
  <si>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</si>
  <si>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</si>
  <si>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</si>
  <si>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</si>
  <si>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</si>
  <si>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</si>
  <si>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</si>
  <si>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</si>
  <si>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</si>
  <si>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</si>
  <si>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</si>
  <si>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</si>
  <si>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</si>
  <si>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</si>
  <si>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</si>
  <si>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</si>
  <si>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</si>
  <si>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</si>
  <si>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</si>
  <si>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</si>
  <si>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</si>
  <si>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</si>
  <si>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</si>
  <si>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</si>
  <si>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</si>
  <si>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</si>
  <si>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</si>
  <si>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</si>
  <si>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</si>
  <si>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</si>
  <si>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</si>
  <si>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</si>
  <si>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</si>
  <si>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</si>
  <si>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</si>
  <si>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</si>
  <si>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</si>
  <si>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</si>
  <si>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</si>
  <si>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</si>
  <si>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</si>
  <si>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</si>
  <si>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</si>
  <si>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</si>
  <si>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</si>
  <si>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</si>
  <si>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</si>
  <si>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</si>
  <si>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</si>
  <si>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</si>
  <si>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</si>
  <si>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</si>
  <si>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</si>
  <si>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</si>
  <si>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</si>
  <si>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</si>
  <si>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</si>
  <si>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</si>
  <si>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</si>
  <si>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</si>
  <si>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</si>
  <si>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</si>
  <si>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</si>
  <si>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</si>
  <si>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</si>
  <si>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than/equal to 50000</t>
  </si>
  <si>
    <t>Mean</t>
  </si>
  <si>
    <t>Median</t>
  </si>
  <si>
    <t>Minimum</t>
  </si>
  <si>
    <t xml:space="preserve">Maximum 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</si>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</sst>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25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4846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4846"/>
      <color rgb="FFFF967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[Morris Excel Kickstarter Assessment.xlsx]Category Success!PivotTable3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Campaign Success Rates by Category</a:t>
            </a:r>
            <a:endParaRPr lang="en-US" sz="2000"/>
          </a:p>
        </c:rich>
      </c:tx>
      <c:layout>
        <c:manualLayout>
          <c:xMode val="edge"/>
          <c:yMode val="edge"/>
          <c:x val="0.26848775907321931"/>
          <c:y val="1.59453302961275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Success'!$B$3:$B$4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8-D94B-8885-7C464270B40A}"/>
            </c:ext>
          </c:extLst>
        </c:ser>
        <c:ser>
          <c:idx val="1"/>
          <c:order val="1"/>
          <c:tx>
            <c:strRef>
              <c:f>'Category Success'!$C$3:$C$4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C5A7-5D45-9C1A-901990B9542E}"/>
            </c:ext>
          </c:extLst>
        </c:ser>
        <c:ser>
          <c:idx val="2"/>
          <c:order val="2"/>
          <c:tx>
            <c:strRef>
              <c:f>'Category Success'!$D$3:$D$4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C5A7-5D45-9C1A-901990B9542E}"/>
            </c:ext>
          </c:extLst>
        </c:ser>
        <c:ser>
          <c:idx val="3"/>
          <c:order val="3"/>
          <c:tx>
            <c:strRef>
              <c:f>'Category Success'!$E$3:$E$4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C5A7-5D45-9C1A-901990B95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1738671"/>
        <c:axId val="1501740319"/>
      </c:barChart>
      <c:catAx>
        <c:axId val="1501738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Campaign</a:t>
                </a:r>
                <a:r>
                  <a:rPr lang="en-US" sz="1200" baseline="0"/>
                  <a:t> Category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740319"/>
        <c:crosses val="autoZero"/>
        <c:auto val="1"/>
        <c:lblAlgn val="ctr"/>
        <c:lblOffset val="100"/>
        <c:noMultiLvlLbl val="0"/>
      </c:catAx>
      <c:valAx>
        <c:axId val="150174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73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[Morris Excel Kickstarter Assessment.xlsx]Sub-Category Success!PivotTable4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Campaign</a:t>
            </a:r>
            <a:r>
              <a:rPr lang="en-US" sz="2000" baseline="0"/>
              <a:t> Success Rates By Sub-Category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Success'!$B$4:$B$5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81-E449-9F9C-35A1E92F8A04}"/>
            </c:ext>
          </c:extLst>
        </c:ser>
        <c:ser>
          <c:idx val="1"/>
          <c:order val="1"/>
          <c:tx>
            <c:strRef>
              <c:f>'Sub-Category Success'!$C$4:$C$5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E910-E745-A306-977E486C2E68}"/>
            </c:ext>
          </c:extLst>
        </c:ser>
        <c:ser>
          <c:idx val="2"/>
          <c:order val="2"/>
          <c:tx>
            <c:strRef>
              <c:f>'Sub-Category Success'!$D$4:$D$5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E910-E745-A306-977E486C2E68}"/>
            </c:ext>
          </c:extLst>
        </c:ser>
        <c:ser>
          <c:idx val="3"/>
          <c:order val="3"/>
          <c:tx>
            <c:strRef>
              <c:f>'Sub-Category Success'!$E$4:$E$5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E910-E745-A306-977E486C2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0574367"/>
        <c:axId val="1510930447"/>
      </c:barChart>
      <c:catAx>
        <c:axId val="1510574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Campaign</a:t>
                </a:r>
                <a:r>
                  <a:rPr lang="en-US" sz="1200" baseline="0"/>
                  <a:t> Sub-Category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930447"/>
        <c:crosses val="autoZero"/>
        <c:auto val="1"/>
        <c:lblAlgn val="ctr"/>
        <c:lblOffset val="100"/>
        <c:noMultiLvlLbl val="0"/>
      </c:catAx>
      <c:valAx>
        <c:axId val="15109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Number of</a:t>
                </a:r>
                <a:r>
                  <a:rPr lang="en-US" sz="1200" baseline="0"/>
                  <a:t> Campaigns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7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[Morris Excel Kickstarter Assessment.xlsx]Date Created Conversion v. Year!PivotTable5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Rate</a:t>
            </a:r>
            <a:r>
              <a:rPr lang="en-US" sz="1800" baseline="0"/>
              <a:t> of Campaign Outcomes within a Year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v.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 v.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v.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FA-8444-9BDF-A356EA0D9429}"/>
            </c:ext>
          </c:extLst>
        </c:ser>
        <c:ser>
          <c:idx val="1"/>
          <c:order val="1"/>
          <c:tx>
            <c:strRef>
              <c:f>'Date Created Conversion v.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 v.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v.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945-E746-A040-B146820D42AF}"/>
            </c:ext>
          </c:extLst>
        </c:ser>
        <c:ser>
          <c:idx val="2"/>
          <c:order val="2"/>
          <c:tx>
            <c:strRef>
              <c:f>'Date Created Conversion v.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 v.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v. Year'!$D$6:$D$18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2945-E746-A040-B146820D4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591567"/>
        <c:axId val="1483570911"/>
      </c:lineChart>
      <c:catAx>
        <c:axId val="1099591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Month</a:t>
                </a:r>
                <a:r>
                  <a:rPr lang="en-US" sz="1200" baseline="0"/>
                  <a:t> of the Year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570911"/>
        <c:crosses val="autoZero"/>
        <c:auto val="1"/>
        <c:lblAlgn val="ctr"/>
        <c:lblOffset val="100"/>
        <c:noMultiLvlLbl val="0"/>
      </c:catAx>
      <c:valAx>
        <c:axId val="148357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59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Outcome</a:t>
            </a:r>
            <a:r>
              <a:rPr lang="en-US" sz="2000" baseline="0"/>
              <a:t> Based on Goal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Formatting'!$F$1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Formatting'!$A$2:$A$13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'Bonus Formatting'!$F$2:$F$13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0.47959183673469385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0F-AB48-864D-76C789751493}"/>
            </c:ext>
          </c:extLst>
        </c:ser>
        <c:ser>
          <c:idx val="1"/>
          <c:order val="1"/>
          <c:tx>
            <c:strRef>
              <c:f>'Bonus Formatting'!$G$1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Formatting'!$A$2:$A$13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'Bonus Formatting'!$G$2:$G$13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0.38775510204081631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0F-AB48-864D-76C789751493}"/>
            </c:ext>
          </c:extLst>
        </c:ser>
        <c:ser>
          <c:idx val="2"/>
          <c:order val="2"/>
          <c:tx>
            <c:strRef>
              <c:f>'Bonus Formatting'!$H$1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Formatting'!$A$2:$A$13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'Bonus Formatting'!$H$2:$H$13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0.1326530612244898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0F-AB48-864D-76C789751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6910655"/>
        <c:axId val="1147137935"/>
      </c:lineChart>
      <c:catAx>
        <c:axId val="1146910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Goal</a:t>
                </a:r>
                <a:r>
                  <a:rPr lang="en-US" sz="1400" baseline="0"/>
                  <a:t> Range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37935"/>
        <c:crosses val="autoZero"/>
        <c:auto val="1"/>
        <c:lblAlgn val="ctr"/>
        <c:lblOffset val="100"/>
        <c:noMultiLvlLbl val="0"/>
      </c:catAx>
      <c:valAx>
        <c:axId val="114713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Percentage</a:t>
                </a:r>
                <a:r>
                  <a:rPr lang="en-US" sz="1200" baseline="0"/>
                  <a:t> Values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330200</xdr:colOff>
      <xdr:row>4</xdr:row>
      <xdr:rowOff>165100</xdr:rowOff>
    </xdr:from>
    <xdr:to>
      <xdr:col>19</xdr:col>
      <xdr:colOff>622300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012604-5625-274D-9397-2051B8C9D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3</xdr:row>
      <xdr:rowOff>38100</xdr:rowOff>
    </xdr:from>
    <xdr:to>
      <xdr:col>19</xdr:col>
      <xdr:colOff>749300</xdr:colOff>
      <xdr:row>41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5DDEFA-BEEB-9749-B223-34FF928B2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419100</xdr:colOff>
      <xdr:row>1</xdr:row>
      <xdr:rowOff>12700</xdr:rowOff>
    </xdr:from>
    <xdr:to>
      <xdr:col>21</xdr:col>
      <xdr:colOff>812800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EEA57-EE67-0F4C-BB27-5351CE2CC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414353</xdr:colOff>
      <xdr:row>2</xdr:row>
      <xdr:rowOff>102628</xdr:rowOff>
    </xdr:from>
    <xdr:to>
      <xdr:col>23</xdr:col>
      <xdr:colOff>346364</xdr:colOff>
      <xdr:row>35</xdr:row>
      <xdr:rowOff>153940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5CF879-AC1A-F04D-B204-697BEF889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win Galleries" refreshedDate="44199.693701388889" createdVersion="6" refreshedVersion="6" minRefreshableVersion="3" recordCount="4115" xr:uid="{557CE573-5CB2-6D45-97D0-90C87CC54889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win Galleries" refreshedDate="44199.717549652778" createdVersion="6" refreshedVersion="6" minRefreshableVersion="3" recordCount="4114" xr:uid="{2595B41B-C5D3-DC4F-A848-A860CA9D9BF0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4496F-962B-C14B-977E-AC9B69914926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568C3-5952-2C43-AFFE-DDC4EF191829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D047F-CE99-2741-B904-4FCF011F1C86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selection activeCell="L1" activeCellId="1" sqref="F1:F1048576 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5" bestFit="1" customWidth="1"/>
    <col min="17" max="17" width="11" bestFit="1" customWidth="1"/>
    <col min="18" max="18" width="11.5" bestFit="1" customWidth="1"/>
    <col min="19" max="19" width="20.5" style="11" bestFit="1" customWidth="1"/>
    <col min="20" max="20" width="19.1640625" style="1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</f>
        <v>1.3685882352941177</v>
      </c>
      <c r="P2" s="6">
        <f>AVERAGE(E2/L2)</f>
        <v>63.917582417582416</v>
      </c>
      <c r="Q2" t="str">
        <f>TRIM(MID(SUBSTITUTE($N2,"/",REPT(" ",LEN($N2))),(COLUMNS($V2:V2)-1)*LEN($N2)+1,LEN($N2)))</f>
        <v>film &amp; video</v>
      </c>
      <c r="R2" t="str">
        <f>TRIM(MID(SUBSTITUTE($N2,"/",REPT(" ",LEN($N2))),(COLUMNS($V2:W2)-1)*LEN($N2)+1,LEN($N2)))</f>
        <v>television</v>
      </c>
      <c r="S2" s="11">
        <f>(((J2/60/60)/24)+DATE(1970,1,1))</f>
        <v>42177.007071759261</v>
      </c>
      <c r="T2" s="11">
        <f>(((I2/60/60)/24)+DATE(1970,1,1))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</f>
        <v>1.4260827250608272</v>
      </c>
      <c r="P3" s="6">
        <f t="shared" ref="P3:P66" si="1">AVERAGE(E3/L3)</f>
        <v>185.48101265822785</v>
      </c>
      <c r="Q3" t="str">
        <f>TRIM(MID(SUBSTITUTE($N3,"/",REPT(" ",LEN($N3))),(COLUMNS($V3:V3)-1)*LEN($N3)+1,LEN($N3)))</f>
        <v>film &amp; video</v>
      </c>
      <c r="R3" t="str">
        <f>TRIM(MID(SUBSTITUTE($N3,"/",REPT(" ",LEN($N3))),(COLUMNS($V3:W3)-1)*LEN($N3)+1,LEN($N3)))</f>
        <v>television</v>
      </c>
      <c r="S3" s="11">
        <f t="shared" ref="S3:S66" si="2">(((J3/60/60)/24)+DATE(1970,1,1))</f>
        <v>42766.600497685184</v>
      </c>
      <c r="T3" s="11">
        <f t="shared" ref="T3:T66" si="3">(((I3/60/60)/24)+DATE(1970,1,1))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1.05</v>
      </c>
      <c r="P4" s="6">
        <f t="shared" si="1"/>
        <v>15</v>
      </c>
      <c r="Q4" t="str">
        <f>TRIM(MID(SUBSTITUTE($N4,"/",REPT(" ",LEN($N4))),(COLUMNS($V4:V4)-1)*LEN($N4)+1,LEN($N4)))</f>
        <v>film &amp; video</v>
      </c>
      <c r="R4" t="str">
        <f>TRIM(MID(SUBSTITUTE($N4,"/",REPT(" ",LEN($N4))),(COLUMNS($V4:W4)-1)*LEN($N4)+1,LEN($N4)))</f>
        <v>television</v>
      </c>
      <c r="S4" s="11">
        <f t="shared" si="2"/>
        <v>42405.702349537038</v>
      </c>
      <c r="T4" s="11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1.0389999999999999</v>
      </c>
      <c r="P5" s="6">
        <f t="shared" si="1"/>
        <v>69.266666666666666</v>
      </c>
      <c r="Q5" t="str">
        <f>TRIM(MID(SUBSTITUTE($N5,"/",REPT(" ",LEN($N5))),(COLUMNS($V5:V5)-1)*LEN($N5)+1,LEN($N5)))</f>
        <v>film &amp; video</v>
      </c>
      <c r="R5" t="str">
        <f>TRIM(MID(SUBSTITUTE($N5,"/",REPT(" ",LEN($N5))),(COLUMNS($V5:W5)-1)*LEN($N5)+1,LEN($N5)))</f>
        <v>television</v>
      </c>
      <c r="S5" s="11">
        <f t="shared" si="2"/>
        <v>41828.515127314815</v>
      </c>
      <c r="T5" s="11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1.2299154545454545</v>
      </c>
      <c r="P6" s="6">
        <f t="shared" si="1"/>
        <v>190.55028169014085</v>
      </c>
      <c r="Q6" t="str">
        <f>TRIM(MID(SUBSTITUTE($N6,"/",REPT(" ",LEN($N6))),(COLUMNS($V6:V6)-1)*LEN($N6)+1,LEN($N6)))</f>
        <v>film &amp; video</v>
      </c>
      <c r="R6" t="str">
        <f>TRIM(MID(SUBSTITUTE($N6,"/",REPT(" ",LEN($N6))),(COLUMNS($V6:W6)-1)*LEN($N6)+1,LEN($N6)))</f>
        <v>television</v>
      </c>
      <c r="S6" s="11">
        <f t="shared" si="2"/>
        <v>42327.834247685183</v>
      </c>
      <c r="T6" s="11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1.0977744436109027</v>
      </c>
      <c r="P7" s="6">
        <f t="shared" si="1"/>
        <v>93.40425531914893</v>
      </c>
      <c r="Q7" t="str">
        <f>TRIM(MID(SUBSTITUTE($N7,"/",REPT(" ",LEN($N7))),(COLUMNS($V7:V7)-1)*LEN($N7)+1,LEN($N7)))</f>
        <v>film &amp; video</v>
      </c>
      <c r="R7" t="str">
        <f>TRIM(MID(SUBSTITUTE($N7,"/",REPT(" ",LEN($N7))),(COLUMNS($V7:W7)-1)*LEN($N7)+1,LEN($N7)))</f>
        <v>television</v>
      </c>
      <c r="S7" s="11">
        <f t="shared" si="2"/>
        <v>42563.932951388888</v>
      </c>
      <c r="T7" s="11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1.064875</v>
      </c>
      <c r="P8" s="6">
        <f t="shared" si="1"/>
        <v>146.87931034482759</v>
      </c>
      <c r="Q8" t="str">
        <f>TRIM(MID(SUBSTITUTE($N8,"/",REPT(" ",LEN($N8))),(COLUMNS($V8:V8)-1)*LEN($N8)+1,LEN($N8)))</f>
        <v>film &amp; video</v>
      </c>
      <c r="R8" t="str">
        <f>TRIM(MID(SUBSTITUTE($N8,"/",REPT(" ",LEN($N8))),(COLUMNS($V8:W8)-1)*LEN($N8)+1,LEN($N8)))</f>
        <v>television</v>
      </c>
      <c r="S8" s="11">
        <f t="shared" si="2"/>
        <v>41794.072337962964</v>
      </c>
      <c r="T8" s="11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1.0122222222222221</v>
      </c>
      <c r="P9" s="6">
        <f t="shared" si="1"/>
        <v>159.82456140350877</v>
      </c>
      <c r="Q9" t="str">
        <f>TRIM(MID(SUBSTITUTE($N9,"/",REPT(" ",LEN($N9))),(COLUMNS($V9:V9)-1)*LEN($N9)+1,LEN($N9)))</f>
        <v>film &amp; video</v>
      </c>
      <c r="R9" t="str">
        <f>TRIM(MID(SUBSTITUTE($N9,"/",REPT(" ",LEN($N9))),(COLUMNS($V9:W9)-1)*LEN($N9)+1,LEN($N9)))</f>
        <v>television</v>
      </c>
      <c r="S9" s="11">
        <f t="shared" si="2"/>
        <v>42516.047071759262</v>
      </c>
      <c r="T9" s="11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1.0004342857142856</v>
      </c>
      <c r="P10" s="6">
        <f t="shared" si="1"/>
        <v>291.79333333333335</v>
      </c>
      <c r="Q10" t="str">
        <f>TRIM(MID(SUBSTITUTE($N10,"/",REPT(" ",LEN($N10))),(COLUMNS($V10:V10)-1)*LEN($N10)+1,LEN($N10)))</f>
        <v>film &amp; video</v>
      </c>
      <c r="R10" t="str">
        <f>TRIM(MID(SUBSTITUTE($N10,"/",REPT(" ",LEN($N10))),(COLUMNS($V10:W10)-1)*LEN($N10)+1,LEN($N10)))</f>
        <v>television</v>
      </c>
      <c r="S10" s="11">
        <f t="shared" si="2"/>
        <v>42468.94458333333</v>
      </c>
      <c r="T10" s="11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1.2599800000000001</v>
      </c>
      <c r="P11" s="6">
        <f t="shared" si="1"/>
        <v>31.499500000000001</v>
      </c>
      <c r="Q11" t="str">
        <f>TRIM(MID(SUBSTITUTE($N11,"/",REPT(" ",LEN($N11))),(COLUMNS($V11:V11)-1)*LEN($N11)+1,LEN($N11)))</f>
        <v>film &amp; video</v>
      </c>
      <c r="R11" t="str">
        <f>TRIM(MID(SUBSTITUTE($N11,"/",REPT(" ",LEN($N11))),(COLUMNS($V11:W11)-1)*LEN($N11)+1,LEN($N11)))</f>
        <v>television</v>
      </c>
      <c r="S11" s="11">
        <f t="shared" si="2"/>
        <v>42447.103518518517</v>
      </c>
      <c r="T11" s="11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1.0049999999999999</v>
      </c>
      <c r="P12" s="6">
        <f t="shared" si="1"/>
        <v>158.68421052631578</v>
      </c>
      <c r="Q12" t="str">
        <f>TRIM(MID(SUBSTITUTE($N12,"/",REPT(" ",LEN($N12))),(COLUMNS($V12:V12)-1)*LEN($N12)+1,LEN($N12)))</f>
        <v>film &amp; video</v>
      </c>
      <c r="R12" t="str">
        <f>TRIM(MID(SUBSTITUTE($N12,"/",REPT(" ",LEN($N12))),(COLUMNS($V12:W12)-1)*LEN($N12)+1,LEN($N12)))</f>
        <v>television</v>
      </c>
      <c r="S12" s="11">
        <f t="shared" si="2"/>
        <v>41780.068043981482</v>
      </c>
      <c r="T12" s="11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1.2050000000000001</v>
      </c>
      <c r="P13" s="6">
        <f t="shared" si="1"/>
        <v>80.333333333333329</v>
      </c>
      <c r="Q13" t="str">
        <f>TRIM(MID(SUBSTITUTE($N13,"/",REPT(" ",LEN($N13))),(COLUMNS($V13:V13)-1)*LEN($N13)+1,LEN($N13)))</f>
        <v>film &amp; video</v>
      </c>
      <c r="R13" t="str">
        <f>TRIM(MID(SUBSTITUTE($N13,"/",REPT(" ",LEN($N13))),(COLUMNS($V13:W13)-1)*LEN($N13)+1,LEN($N13)))</f>
        <v>television</v>
      </c>
      <c r="S13" s="11">
        <f t="shared" si="2"/>
        <v>42572.778495370367</v>
      </c>
      <c r="T13" s="11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1.6529333333333334</v>
      </c>
      <c r="P14" s="6">
        <f t="shared" si="1"/>
        <v>59.961305925030231</v>
      </c>
      <c r="Q14" t="str">
        <f>TRIM(MID(SUBSTITUTE($N14,"/",REPT(" ",LEN($N14))),(COLUMNS($V14:V14)-1)*LEN($N14)+1,LEN($N14)))</f>
        <v>film &amp; video</v>
      </c>
      <c r="R14" t="str">
        <f>TRIM(MID(SUBSTITUTE($N14,"/",REPT(" ",LEN($N14))),(COLUMNS($V14:W14)-1)*LEN($N14)+1,LEN($N14)))</f>
        <v>television</v>
      </c>
      <c r="S14" s="11">
        <f t="shared" si="2"/>
        <v>41791.713252314818</v>
      </c>
      <c r="T14" s="11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1.5997142857142856</v>
      </c>
      <c r="P15" s="6">
        <f t="shared" si="1"/>
        <v>109.78431372549019</v>
      </c>
      <c r="Q15" t="str">
        <f>TRIM(MID(SUBSTITUTE($N15,"/",REPT(" ",LEN($N15))),(COLUMNS($V15:V15)-1)*LEN($N15)+1,LEN($N15)))</f>
        <v>film &amp; video</v>
      </c>
      <c r="R15" t="str">
        <f>TRIM(MID(SUBSTITUTE($N15,"/",REPT(" ",LEN($N15))),(COLUMNS($V15:W15)-1)*LEN($N15)+1,LEN($N15)))</f>
        <v>television</v>
      </c>
      <c r="S15" s="11">
        <f t="shared" si="2"/>
        <v>42508.677187499998</v>
      </c>
      <c r="T15" s="11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1.0093333333333334</v>
      </c>
      <c r="P16" s="6">
        <f t="shared" si="1"/>
        <v>147.70731707317074</v>
      </c>
      <c r="Q16" t="str">
        <f>TRIM(MID(SUBSTITUTE($N16,"/",REPT(" ",LEN($N16))),(COLUMNS($V16:V16)-1)*LEN($N16)+1,LEN($N16)))</f>
        <v>film &amp; video</v>
      </c>
      <c r="R16" t="str">
        <f>TRIM(MID(SUBSTITUTE($N16,"/",REPT(" ",LEN($N16))),(COLUMNS($V16:W16)-1)*LEN($N16)+1,LEN($N16)))</f>
        <v>television</v>
      </c>
      <c r="S16" s="11">
        <f t="shared" si="2"/>
        <v>41808.02648148148</v>
      </c>
      <c r="T16" s="11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1.0660000000000001</v>
      </c>
      <c r="P17" s="6">
        <f t="shared" si="1"/>
        <v>21.755102040816325</v>
      </c>
      <c r="Q17" t="str">
        <f>TRIM(MID(SUBSTITUTE($N17,"/",REPT(" ",LEN($N17))),(COLUMNS($V17:V17)-1)*LEN($N17)+1,LEN($N17)))</f>
        <v>film &amp; video</v>
      </c>
      <c r="R17" t="str">
        <f>TRIM(MID(SUBSTITUTE($N17,"/",REPT(" ",LEN($N17))),(COLUMNS($V17:W17)-1)*LEN($N17)+1,LEN($N17)))</f>
        <v>television</v>
      </c>
      <c r="S17" s="11">
        <f t="shared" si="2"/>
        <v>42256.391875000001</v>
      </c>
      <c r="T17" s="11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1.0024166666666667</v>
      </c>
      <c r="P18" s="6">
        <f t="shared" si="1"/>
        <v>171.84285714285716</v>
      </c>
      <c r="Q18" t="str">
        <f>TRIM(MID(SUBSTITUTE($N18,"/",REPT(" ",LEN($N18))),(COLUMNS($V18:V18)-1)*LEN($N18)+1,LEN($N18)))</f>
        <v>film &amp; video</v>
      </c>
      <c r="R18" t="str">
        <f>TRIM(MID(SUBSTITUTE($N18,"/",REPT(" ",LEN($N18))),(COLUMNS($V18:W18)-1)*LEN($N18)+1,LEN($N18)))</f>
        <v>television</v>
      </c>
      <c r="S18" s="11">
        <f t="shared" si="2"/>
        <v>41760.796423611115</v>
      </c>
      <c r="T18" s="11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1.0066666666666666</v>
      </c>
      <c r="P19" s="6">
        <f t="shared" si="1"/>
        <v>41.944444444444443</v>
      </c>
      <c r="Q19" t="str">
        <f>TRIM(MID(SUBSTITUTE($N19,"/",REPT(" ",LEN($N19))),(COLUMNS($V19:V19)-1)*LEN($N19)+1,LEN($N19)))</f>
        <v>film &amp; video</v>
      </c>
      <c r="R19" t="str">
        <f>TRIM(MID(SUBSTITUTE($N19,"/",REPT(" ",LEN($N19))),(COLUMNS($V19:W19)-1)*LEN($N19)+1,LEN($N19)))</f>
        <v>television</v>
      </c>
      <c r="S19" s="11">
        <f t="shared" si="2"/>
        <v>41917.731736111113</v>
      </c>
      <c r="T19" s="11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1.0632110000000001</v>
      </c>
      <c r="P20" s="6">
        <f t="shared" si="1"/>
        <v>93.264122807017543</v>
      </c>
      <c r="Q20" t="str">
        <f>TRIM(MID(SUBSTITUTE($N20,"/",REPT(" ",LEN($N20))),(COLUMNS($V20:V20)-1)*LEN($N20)+1,LEN($N20)))</f>
        <v>film &amp; video</v>
      </c>
      <c r="R20" t="str">
        <f>TRIM(MID(SUBSTITUTE($N20,"/",REPT(" ",LEN($N20))),(COLUMNS($V20:W20)-1)*LEN($N20)+1,LEN($N20)))</f>
        <v>television</v>
      </c>
      <c r="S20" s="11">
        <f t="shared" si="2"/>
        <v>41869.542314814818</v>
      </c>
      <c r="T20" s="11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1.4529411764705882</v>
      </c>
      <c r="P21" s="6">
        <f t="shared" si="1"/>
        <v>56.136363636363633</v>
      </c>
      <c r="Q21" t="str">
        <f>TRIM(MID(SUBSTITUTE($N21,"/",REPT(" ",LEN($N21))),(COLUMNS($V21:V21)-1)*LEN($N21)+1,LEN($N21)))</f>
        <v>film &amp; video</v>
      </c>
      <c r="R21" t="str">
        <f>TRIM(MID(SUBSTITUTE($N21,"/",REPT(" ",LEN($N21))),(COLUMNS($V21:W21)-1)*LEN($N21)+1,LEN($N21)))</f>
        <v>television</v>
      </c>
      <c r="S21" s="11">
        <f t="shared" si="2"/>
        <v>42175.816365740742</v>
      </c>
      <c r="T21" s="11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1.002</v>
      </c>
      <c r="P22" s="6">
        <f t="shared" si="1"/>
        <v>80.16</v>
      </c>
      <c r="Q22" t="str">
        <f>TRIM(MID(SUBSTITUTE($N22,"/",REPT(" ",LEN($N22))),(COLUMNS($V22:V22)-1)*LEN($N22)+1,LEN($N22)))</f>
        <v>film &amp; video</v>
      </c>
      <c r="R22" t="str">
        <f>TRIM(MID(SUBSTITUTE($N22,"/",REPT(" ",LEN($N22))),(COLUMNS($V22:W22)-1)*LEN($N22)+1,LEN($N22)))</f>
        <v>television</v>
      </c>
      <c r="S22" s="11">
        <f t="shared" si="2"/>
        <v>42200.758240740746</v>
      </c>
      <c r="T22" s="11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1.0913513513513513</v>
      </c>
      <c r="P23" s="6">
        <f t="shared" si="1"/>
        <v>199.9009900990099</v>
      </c>
      <c r="Q23" t="str">
        <f>TRIM(MID(SUBSTITUTE($N23,"/",REPT(" ",LEN($N23))),(COLUMNS($V23:V23)-1)*LEN($N23)+1,LEN($N23)))</f>
        <v>film &amp; video</v>
      </c>
      <c r="R23" t="str">
        <f>TRIM(MID(SUBSTITUTE($N23,"/",REPT(" ",LEN($N23))),(COLUMNS($V23:W23)-1)*LEN($N23)+1,LEN($N23)))</f>
        <v>television</v>
      </c>
      <c r="S23" s="11">
        <f t="shared" si="2"/>
        <v>41878.627187500002</v>
      </c>
      <c r="T23" s="11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1.1714285714285715</v>
      </c>
      <c r="P24" s="6">
        <f t="shared" si="1"/>
        <v>51.25</v>
      </c>
      <c r="Q24" t="str">
        <f>TRIM(MID(SUBSTITUTE($N24,"/",REPT(" ",LEN($N24))),(COLUMNS($V24:V24)-1)*LEN($N24)+1,LEN($N24)))</f>
        <v>film &amp; video</v>
      </c>
      <c r="R24" t="str">
        <f>TRIM(MID(SUBSTITUTE($N24,"/",REPT(" ",LEN($N24))),(COLUMNS($V24:W24)-1)*LEN($N24)+1,LEN($N24)))</f>
        <v>television</v>
      </c>
      <c r="S24" s="11">
        <f t="shared" si="2"/>
        <v>41989.91134259259</v>
      </c>
      <c r="T24" s="11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1.1850000000000001</v>
      </c>
      <c r="P25" s="6">
        <f t="shared" si="1"/>
        <v>103.04347826086956</v>
      </c>
      <c r="Q25" t="str">
        <f>TRIM(MID(SUBSTITUTE($N25,"/",REPT(" ",LEN($N25))),(COLUMNS($V25:V25)-1)*LEN($N25)+1,LEN($N25)))</f>
        <v>film &amp; video</v>
      </c>
      <c r="R25" t="str">
        <f>TRIM(MID(SUBSTITUTE($N25,"/",REPT(" ",LEN($N25))),(COLUMNS($V25:W25)-1)*LEN($N25)+1,LEN($N25)))</f>
        <v>television</v>
      </c>
      <c r="S25" s="11">
        <f t="shared" si="2"/>
        <v>42097.778946759259</v>
      </c>
      <c r="T25" s="11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1.0880768571428572</v>
      </c>
      <c r="P26" s="6">
        <f t="shared" si="1"/>
        <v>66.346149825783982</v>
      </c>
      <c r="Q26" t="str">
        <f>TRIM(MID(SUBSTITUTE($N26,"/",REPT(" ",LEN($N26))),(COLUMNS($V26:V26)-1)*LEN($N26)+1,LEN($N26)))</f>
        <v>film &amp; video</v>
      </c>
      <c r="R26" t="str">
        <f>TRIM(MID(SUBSTITUTE($N26,"/",REPT(" ",LEN($N26))),(COLUMNS($V26:W26)-1)*LEN($N26)+1,LEN($N26)))</f>
        <v>television</v>
      </c>
      <c r="S26" s="11">
        <f t="shared" si="2"/>
        <v>42229.820173611108</v>
      </c>
      <c r="T26" s="11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1.3333333333333333</v>
      </c>
      <c r="P27" s="6">
        <f t="shared" si="1"/>
        <v>57.142857142857146</v>
      </c>
      <c r="Q27" t="str">
        <f>TRIM(MID(SUBSTITUTE($N27,"/",REPT(" ",LEN($N27))),(COLUMNS($V27:V27)-1)*LEN($N27)+1,LEN($N27)))</f>
        <v>film &amp; video</v>
      </c>
      <c r="R27" t="str">
        <f>TRIM(MID(SUBSTITUTE($N27,"/",REPT(" ",LEN($N27))),(COLUMNS($V27:W27)-1)*LEN($N27)+1,LEN($N27)))</f>
        <v>television</v>
      </c>
      <c r="S27" s="11">
        <f t="shared" si="2"/>
        <v>42318.025011574078</v>
      </c>
      <c r="T27" s="11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1.552</v>
      </c>
      <c r="P28" s="6">
        <f t="shared" si="1"/>
        <v>102.10526315789474</v>
      </c>
      <c r="Q28" t="str">
        <f>TRIM(MID(SUBSTITUTE($N28,"/",REPT(" ",LEN($N28))),(COLUMNS($V28:V28)-1)*LEN($N28)+1,LEN($N28)))</f>
        <v>film &amp; video</v>
      </c>
      <c r="R28" t="str">
        <f>TRIM(MID(SUBSTITUTE($N28,"/",REPT(" ",LEN($N28))),(COLUMNS($V28:W28)-1)*LEN($N28)+1,LEN($N28)))</f>
        <v>television</v>
      </c>
      <c r="S28" s="11">
        <f t="shared" si="2"/>
        <v>41828.515555555554</v>
      </c>
      <c r="T28" s="11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1.1172500000000001</v>
      </c>
      <c r="P29" s="6">
        <f t="shared" si="1"/>
        <v>148.96666666666667</v>
      </c>
      <c r="Q29" t="str">
        <f>TRIM(MID(SUBSTITUTE($N29,"/",REPT(" ",LEN($N29))),(COLUMNS($V29:V29)-1)*LEN($N29)+1,LEN($N29)))</f>
        <v>film &amp; video</v>
      </c>
      <c r="R29" t="str">
        <f>TRIM(MID(SUBSTITUTE($N29,"/",REPT(" ",LEN($N29))),(COLUMNS($V29:W29)-1)*LEN($N29)+1,LEN($N29)))</f>
        <v>television</v>
      </c>
      <c r="S29" s="11">
        <f t="shared" si="2"/>
        <v>41929.164733796293</v>
      </c>
      <c r="T29" s="11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1.0035000000000001</v>
      </c>
      <c r="P30" s="6">
        <f t="shared" si="1"/>
        <v>169.6056338028169</v>
      </c>
      <c r="Q30" t="str">
        <f>TRIM(MID(SUBSTITUTE($N30,"/",REPT(" ",LEN($N30))),(COLUMNS($V30:V30)-1)*LEN($N30)+1,LEN($N30)))</f>
        <v>film &amp; video</v>
      </c>
      <c r="R30" t="str">
        <f>TRIM(MID(SUBSTITUTE($N30,"/",REPT(" ",LEN($N30))),(COLUMNS($V30:W30)-1)*LEN($N30)+1,LEN($N30)))</f>
        <v>television</v>
      </c>
      <c r="S30" s="11">
        <f t="shared" si="2"/>
        <v>42324.96393518518</v>
      </c>
      <c r="T30" s="11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1.2333333333333334</v>
      </c>
      <c r="P31" s="6">
        <f t="shared" si="1"/>
        <v>31.623931623931625</v>
      </c>
      <c r="Q31" t="str">
        <f>TRIM(MID(SUBSTITUTE($N31,"/",REPT(" ",LEN($N31))),(COLUMNS($V31:V31)-1)*LEN($N31)+1,LEN($N31)))</f>
        <v>film &amp; video</v>
      </c>
      <c r="R31" t="str">
        <f>TRIM(MID(SUBSTITUTE($N31,"/",REPT(" ",LEN($N31))),(COLUMNS($V31:W31)-1)*LEN($N31)+1,LEN($N31)))</f>
        <v>television</v>
      </c>
      <c r="S31" s="11">
        <f t="shared" si="2"/>
        <v>41812.67324074074</v>
      </c>
      <c r="T31" s="11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1.0129975</v>
      </c>
      <c r="P32" s="6">
        <f t="shared" si="1"/>
        <v>76.45264150943396</v>
      </c>
      <c r="Q32" t="str">
        <f>TRIM(MID(SUBSTITUTE($N32,"/",REPT(" ",LEN($N32))),(COLUMNS($V32:V32)-1)*LEN($N32)+1,LEN($N32)))</f>
        <v>film &amp; video</v>
      </c>
      <c r="R32" t="str">
        <f>TRIM(MID(SUBSTITUTE($N32,"/",REPT(" ",LEN($N32))),(COLUMNS($V32:W32)-1)*LEN($N32)+1,LEN($N32)))</f>
        <v>television</v>
      </c>
      <c r="S32" s="11">
        <f t="shared" si="2"/>
        <v>41842.292997685188</v>
      </c>
      <c r="T32" s="11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</v>
      </c>
      <c r="P33" s="6">
        <f t="shared" si="1"/>
        <v>13</v>
      </c>
      <c r="Q33" t="str">
        <f>TRIM(MID(SUBSTITUTE($N33,"/",REPT(" ",LEN($N33))),(COLUMNS($V33:V33)-1)*LEN($N33)+1,LEN($N33)))</f>
        <v>film &amp; video</v>
      </c>
      <c r="R33" t="str">
        <f>TRIM(MID(SUBSTITUTE($N33,"/",REPT(" ",LEN($N33))),(COLUMNS($V33:W33)-1)*LEN($N33)+1,LEN($N33)))</f>
        <v>television</v>
      </c>
      <c r="S33" s="11">
        <f t="shared" si="2"/>
        <v>42376.79206018518</v>
      </c>
      <c r="T33" s="11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1.0024604569420035</v>
      </c>
      <c r="P34" s="6">
        <f t="shared" si="1"/>
        <v>320.44943820224717</v>
      </c>
      <c r="Q34" t="str">
        <f>TRIM(MID(SUBSTITUTE($N34,"/",REPT(" ",LEN($N34))),(COLUMNS($V34:V34)-1)*LEN($N34)+1,LEN($N34)))</f>
        <v>film &amp; video</v>
      </c>
      <c r="R34" t="str">
        <f>TRIM(MID(SUBSTITUTE($N34,"/",REPT(" ",LEN($N34))),(COLUMNS($V34:W34)-1)*LEN($N34)+1,LEN($N34)))</f>
        <v>television</v>
      </c>
      <c r="S34" s="11">
        <f t="shared" si="2"/>
        <v>42461.627511574072</v>
      </c>
      <c r="T34" s="11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1.0209523809523811</v>
      </c>
      <c r="P35" s="6">
        <f t="shared" si="1"/>
        <v>83.75</v>
      </c>
      <c r="Q35" t="str">
        <f>TRIM(MID(SUBSTITUTE($N35,"/",REPT(" ",LEN($N35))),(COLUMNS($V35:V35)-1)*LEN($N35)+1,LEN($N35)))</f>
        <v>film &amp; video</v>
      </c>
      <c r="R35" t="str">
        <f>TRIM(MID(SUBSTITUTE($N35,"/",REPT(" ",LEN($N35))),(COLUMNS($V35:W35)-1)*LEN($N35)+1,LEN($N35)))</f>
        <v>television</v>
      </c>
      <c r="S35" s="11">
        <f t="shared" si="2"/>
        <v>42286.660891203705</v>
      </c>
      <c r="T35" s="11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1.3046153846153845</v>
      </c>
      <c r="P36" s="6">
        <f t="shared" si="1"/>
        <v>49.882352941176471</v>
      </c>
      <c r="Q36" t="str">
        <f>TRIM(MID(SUBSTITUTE($N36,"/",REPT(" ",LEN($N36))),(COLUMNS($V36:V36)-1)*LEN($N36)+1,LEN($N36)))</f>
        <v>film &amp; video</v>
      </c>
      <c r="R36" t="str">
        <f>TRIM(MID(SUBSTITUTE($N36,"/",REPT(" ",LEN($N36))),(COLUMNS($V36:W36)-1)*LEN($N36)+1,LEN($N36)))</f>
        <v>television</v>
      </c>
      <c r="S36" s="11">
        <f t="shared" si="2"/>
        <v>41841.321770833332</v>
      </c>
      <c r="T36" s="11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1.665</v>
      </c>
      <c r="P37" s="6">
        <f t="shared" si="1"/>
        <v>59.464285714285715</v>
      </c>
      <c r="Q37" t="str">
        <f>TRIM(MID(SUBSTITUTE($N37,"/",REPT(" ",LEN($N37))),(COLUMNS($V37:V37)-1)*LEN($N37)+1,LEN($N37)))</f>
        <v>film &amp; video</v>
      </c>
      <c r="R37" t="str">
        <f>TRIM(MID(SUBSTITUTE($N37,"/",REPT(" ",LEN($N37))),(COLUMNS($V37:W37)-1)*LEN($N37)+1,LEN($N37)))</f>
        <v>television</v>
      </c>
      <c r="S37" s="11">
        <f t="shared" si="2"/>
        <v>42098.291828703703</v>
      </c>
      <c r="T37" s="11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1.4215</v>
      </c>
      <c r="P38" s="6">
        <f t="shared" si="1"/>
        <v>193.84090909090909</v>
      </c>
      <c r="Q38" t="str">
        <f>TRIM(MID(SUBSTITUTE($N38,"/",REPT(" ",LEN($N38))),(COLUMNS($V38:V38)-1)*LEN($N38)+1,LEN($N38)))</f>
        <v>film &amp; video</v>
      </c>
      <c r="R38" t="str">
        <f>TRIM(MID(SUBSTITUTE($N38,"/",REPT(" ",LEN($N38))),(COLUMNS($V38:W38)-1)*LEN($N38)+1,LEN($N38)))</f>
        <v>television</v>
      </c>
      <c r="S38" s="11">
        <f t="shared" si="2"/>
        <v>42068.307002314818</v>
      </c>
      <c r="T38" s="11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1.8344090909090909</v>
      </c>
      <c r="P39" s="6">
        <f t="shared" si="1"/>
        <v>159.51383399209487</v>
      </c>
      <c r="Q39" t="str">
        <f>TRIM(MID(SUBSTITUTE($N39,"/",REPT(" ",LEN($N39))),(COLUMNS($V39:V39)-1)*LEN($N39)+1,LEN($N39)))</f>
        <v>film &amp; video</v>
      </c>
      <c r="R39" t="str">
        <f>TRIM(MID(SUBSTITUTE($N39,"/",REPT(" ",LEN($N39))),(COLUMNS($V39:W39)-1)*LEN($N39)+1,LEN($N39)))</f>
        <v>television</v>
      </c>
      <c r="S39" s="11">
        <f t="shared" si="2"/>
        <v>42032.693043981482</v>
      </c>
      <c r="T39" s="11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1.1004</v>
      </c>
      <c r="P40" s="6">
        <f t="shared" si="1"/>
        <v>41.68181818181818</v>
      </c>
      <c r="Q40" t="str">
        <f>TRIM(MID(SUBSTITUTE($N40,"/",REPT(" ",LEN($N40))),(COLUMNS($V40:V40)-1)*LEN($N40)+1,LEN($N40)))</f>
        <v>film &amp; video</v>
      </c>
      <c r="R40" t="str">
        <f>TRIM(MID(SUBSTITUTE($N40,"/",REPT(" ",LEN($N40))),(COLUMNS($V40:W40)-1)*LEN($N40)+1,LEN($N40)))</f>
        <v>television</v>
      </c>
      <c r="S40" s="11">
        <f t="shared" si="2"/>
        <v>41375.057222222218</v>
      </c>
      <c r="T40" s="11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1.3098000000000001</v>
      </c>
      <c r="P41" s="6">
        <f t="shared" si="1"/>
        <v>150.89861751152074</v>
      </c>
      <c r="Q41" t="str">
        <f>TRIM(MID(SUBSTITUTE($N41,"/",REPT(" ",LEN($N41))),(COLUMNS($V41:V41)-1)*LEN($N41)+1,LEN($N41)))</f>
        <v>film &amp; video</v>
      </c>
      <c r="R41" t="str">
        <f>TRIM(MID(SUBSTITUTE($N41,"/",REPT(" ",LEN($N41))),(COLUMNS($V41:W41)-1)*LEN($N41)+1,LEN($N41)))</f>
        <v>television</v>
      </c>
      <c r="S41" s="11">
        <f t="shared" si="2"/>
        <v>41754.047083333331</v>
      </c>
      <c r="T41" s="11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1.0135000000000001</v>
      </c>
      <c r="P42" s="6">
        <f t="shared" si="1"/>
        <v>126.6875</v>
      </c>
      <c r="Q42" t="str">
        <f>TRIM(MID(SUBSTITUTE($N42,"/",REPT(" ",LEN($N42))),(COLUMNS($V42:V42)-1)*LEN($N42)+1,LEN($N42)))</f>
        <v>film &amp; video</v>
      </c>
      <c r="R42" t="str">
        <f>TRIM(MID(SUBSTITUTE($N42,"/",REPT(" ",LEN($N42))),(COLUMNS($V42:W42)-1)*LEN($N42)+1,LEN($N42)))</f>
        <v>television</v>
      </c>
      <c r="S42" s="11">
        <f t="shared" si="2"/>
        <v>41789.21398148148</v>
      </c>
      <c r="T42" s="11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</v>
      </c>
      <c r="P43" s="6">
        <f t="shared" si="1"/>
        <v>105.26315789473684</v>
      </c>
      <c r="Q43" t="str">
        <f>TRIM(MID(SUBSTITUTE($N43,"/",REPT(" ",LEN($N43))),(COLUMNS($V43:V43)-1)*LEN($N43)+1,LEN($N43)))</f>
        <v>film &amp; video</v>
      </c>
      <c r="R43" t="str">
        <f>TRIM(MID(SUBSTITUTE($N43,"/",REPT(" ",LEN($N43))),(COLUMNS($V43:W43)-1)*LEN($N43)+1,LEN($N43)))</f>
        <v>television</v>
      </c>
      <c r="S43" s="11">
        <f t="shared" si="2"/>
        <v>41887.568912037037</v>
      </c>
      <c r="T43" s="11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1.4185714285714286</v>
      </c>
      <c r="P44" s="6">
        <f t="shared" si="1"/>
        <v>117.51479289940828</v>
      </c>
      <c r="Q44" t="str">
        <f>TRIM(MID(SUBSTITUTE($N44,"/",REPT(" ",LEN($N44))),(COLUMNS($V44:V44)-1)*LEN($N44)+1,LEN($N44)))</f>
        <v>film &amp; video</v>
      </c>
      <c r="R44" t="str">
        <f>TRIM(MID(SUBSTITUTE($N44,"/",REPT(" ",LEN($N44))),(COLUMNS($V44:W44)-1)*LEN($N44)+1,LEN($N44)))</f>
        <v>television</v>
      </c>
      <c r="S44" s="11">
        <f t="shared" si="2"/>
        <v>41971.639189814814</v>
      </c>
      <c r="T44" s="11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3.0865999999999998</v>
      </c>
      <c r="P45" s="6">
        <f t="shared" si="1"/>
        <v>117.36121673003802</v>
      </c>
      <c r="Q45" t="str">
        <f>TRIM(MID(SUBSTITUTE($N45,"/",REPT(" ",LEN($N45))),(COLUMNS($V45:V45)-1)*LEN($N45)+1,LEN($N45)))</f>
        <v>film &amp; video</v>
      </c>
      <c r="R45" t="str">
        <f>TRIM(MID(SUBSTITUTE($N45,"/",REPT(" ",LEN($N45))),(COLUMNS($V45:W45)-1)*LEN($N45)+1,LEN($N45)))</f>
        <v>television</v>
      </c>
      <c r="S45" s="11">
        <f t="shared" si="2"/>
        <v>41802.790347222224</v>
      </c>
      <c r="T45" s="11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</v>
      </c>
      <c r="P46" s="6">
        <f t="shared" si="1"/>
        <v>133.33333333333334</v>
      </c>
      <c r="Q46" t="str">
        <f>TRIM(MID(SUBSTITUTE($N46,"/",REPT(" ",LEN($N46))),(COLUMNS($V46:V46)-1)*LEN($N46)+1,LEN($N46)))</f>
        <v>film &amp; video</v>
      </c>
      <c r="R46" t="str">
        <f>TRIM(MID(SUBSTITUTE($N46,"/",REPT(" ",LEN($N46))),(COLUMNS($V46:W46)-1)*LEN($N46)+1,LEN($N46)))</f>
        <v>television</v>
      </c>
      <c r="S46" s="11">
        <f t="shared" si="2"/>
        <v>41874.098807870374</v>
      </c>
      <c r="T46" s="11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1.2</v>
      </c>
      <c r="P47" s="6">
        <f t="shared" si="1"/>
        <v>98.360655737704917</v>
      </c>
      <c r="Q47" t="str">
        <f>TRIM(MID(SUBSTITUTE($N47,"/",REPT(" ",LEN($N47))),(COLUMNS($V47:V47)-1)*LEN($N47)+1,LEN($N47)))</f>
        <v>film &amp; video</v>
      </c>
      <c r="R47" t="str">
        <f>TRIM(MID(SUBSTITUTE($N47,"/",REPT(" ",LEN($N47))),(COLUMNS($V47:W47)-1)*LEN($N47)+1,LEN($N47)))</f>
        <v>television</v>
      </c>
      <c r="S47" s="11">
        <f t="shared" si="2"/>
        <v>42457.623923611114</v>
      </c>
      <c r="T47" s="11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1.0416666666666667</v>
      </c>
      <c r="P48" s="6">
        <f t="shared" si="1"/>
        <v>194.44444444444446</v>
      </c>
      <c r="Q48" t="str">
        <f>TRIM(MID(SUBSTITUTE($N48,"/",REPT(" ",LEN($N48))),(COLUMNS($V48:V48)-1)*LEN($N48)+1,LEN($N48)))</f>
        <v>film &amp; video</v>
      </c>
      <c r="R48" t="str">
        <f>TRIM(MID(SUBSTITUTE($N48,"/",REPT(" ",LEN($N48))),(COLUMNS($V48:W48)-1)*LEN($N48)+1,LEN($N48)))</f>
        <v>television</v>
      </c>
      <c r="S48" s="11">
        <f t="shared" si="2"/>
        <v>42323.964976851858</v>
      </c>
      <c r="T48" s="11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1.0761100000000001</v>
      </c>
      <c r="P49" s="6">
        <f t="shared" si="1"/>
        <v>76.865000000000009</v>
      </c>
      <c r="Q49" t="str">
        <f>TRIM(MID(SUBSTITUTE($N49,"/",REPT(" ",LEN($N49))),(COLUMNS($V49:V49)-1)*LEN($N49)+1,LEN($N49)))</f>
        <v>film &amp; video</v>
      </c>
      <c r="R49" t="str">
        <f>TRIM(MID(SUBSTITUTE($N49,"/",REPT(" ",LEN($N49))),(COLUMNS($V49:W49)-1)*LEN($N49)+1,LEN($N49)))</f>
        <v>television</v>
      </c>
      <c r="S49" s="11">
        <f t="shared" si="2"/>
        <v>41932.819525462961</v>
      </c>
      <c r="T49" s="11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1.0794999999999999</v>
      </c>
      <c r="P50" s="6">
        <f t="shared" si="1"/>
        <v>56.815789473684212</v>
      </c>
      <c r="Q50" t="str">
        <f>TRIM(MID(SUBSTITUTE($N50,"/",REPT(" ",LEN($N50))),(COLUMNS($V50:V50)-1)*LEN($N50)+1,LEN($N50)))</f>
        <v>film &amp; video</v>
      </c>
      <c r="R50" t="str">
        <f>TRIM(MID(SUBSTITUTE($N50,"/",REPT(" ",LEN($N50))),(COLUMNS($V50:W50)-1)*LEN($N50)+1,LEN($N50)))</f>
        <v>television</v>
      </c>
      <c r="S50" s="11">
        <f t="shared" si="2"/>
        <v>42033.516898148147</v>
      </c>
      <c r="T50" s="11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</v>
      </c>
      <c r="P51" s="6">
        <f t="shared" si="1"/>
        <v>137.93103448275863</v>
      </c>
      <c r="Q51" t="str">
        <f>TRIM(MID(SUBSTITUTE($N51,"/",REPT(" ",LEN($N51))),(COLUMNS($V51:V51)-1)*LEN($N51)+1,LEN($N51)))</f>
        <v>film &amp; video</v>
      </c>
      <c r="R51" t="str">
        <f>TRIM(MID(SUBSTITUTE($N51,"/",REPT(" ",LEN($N51))),(COLUMNS($V51:W51)-1)*LEN($N51)+1,LEN($N51)))</f>
        <v>television</v>
      </c>
      <c r="S51" s="11">
        <f t="shared" si="2"/>
        <v>42271.176446759258</v>
      </c>
      <c r="T51" s="11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</v>
      </c>
      <c r="P52" s="6">
        <f t="shared" si="1"/>
        <v>27.272727272727273</v>
      </c>
      <c r="Q52" t="str">
        <f>TRIM(MID(SUBSTITUTE($N52,"/",REPT(" ",LEN($N52))),(COLUMNS($V52:V52)-1)*LEN($N52)+1,LEN($N52)))</f>
        <v>film &amp; video</v>
      </c>
      <c r="R52" t="str">
        <f>TRIM(MID(SUBSTITUTE($N52,"/",REPT(" ",LEN($N52))),(COLUMNS($V52:W52)-1)*LEN($N52)+1,LEN($N52)))</f>
        <v>television</v>
      </c>
      <c r="S52" s="11">
        <f t="shared" si="2"/>
        <v>41995.752986111111</v>
      </c>
      <c r="T52" s="11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1.2801818181818181</v>
      </c>
      <c r="P53" s="6">
        <f t="shared" si="1"/>
        <v>118.33613445378151</v>
      </c>
      <c r="Q53" t="str">
        <f>TRIM(MID(SUBSTITUTE($N53,"/",REPT(" ",LEN($N53))),(COLUMNS($V53:V53)-1)*LEN($N53)+1,LEN($N53)))</f>
        <v>film &amp; video</v>
      </c>
      <c r="R53" t="str">
        <f>TRIM(MID(SUBSTITUTE($N53,"/",REPT(" ",LEN($N53))),(COLUMNS($V53:W53)-1)*LEN($N53)+1,LEN($N53)))</f>
        <v>television</v>
      </c>
      <c r="S53" s="11">
        <f t="shared" si="2"/>
        <v>42196.928668981483</v>
      </c>
      <c r="T53" s="11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1.1620999999999999</v>
      </c>
      <c r="P54" s="6">
        <f t="shared" si="1"/>
        <v>223.48076923076923</v>
      </c>
      <c r="Q54" t="str">
        <f>TRIM(MID(SUBSTITUTE($N54,"/",REPT(" ",LEN($N54))),(COLUMNS($V54:V54)-1)*LEN($N54)+1,LEN($N54)))</f>
        <v>film &amp; video</v>
      </c>
      <c r="R54" t="str">
        <f>TRIM(MID(SUBSTITUTE($N54,"/",REPT(" ",LEN($N54))),(COLUMNS($V54:W54)-1)*LEN($N54)+1,LEN($N54)))</f>
        <v>television</v>
      </c>
      <c r="S54" s="11">
        <f t="shared" si="2"/>
        <v>41807.701921296299</v>
      </c>
      <c r="T54" s="11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1.0963333333333334</v>
      </c>
      <c r="P55" s="6">
        <f t="shared" si="1"/>
        <v>28.111111111111111</v>
      </c>
      <c r="Q55" t="str">
        <f>TRIM(MID(SUBSTITUTE($N55,"/",REPT(" ",LEN($N55))),(COLUMNS($V55:V55)-1)*LEN($N55)+1,LEN($N55)))</f>
        <v>film &amp; video</v>
      </c>
      <c r="R55" t="str">
        <f>TRIM(MID(SUBSTITUTE($N55,"/",REPT(" ",LEN($N55))),(COLUMNS($V55:W55)-1)*LEN($N55)+1,LEN($N55)))</f>
        <v>television</v>
      </c>
      <c r="S55" s="11">
        <f t="shared" si="2"/>
        <v>41719.549131944441</v>
      </c>
      <c r="T55" s="11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1.01</v>
      </c>
      <c r="P56" s="6">
        <f t="shared" si="1"/>
        <v>194.23076923076923</v>
      </c>
      <c r="Q56" t="str">
        <f>TRIM(MID(SUBSTITUTE($N56,"/",REPT(" ",LEN($N56))),(COLUMNS($V56:V56)-1)*LEN($N56)+1,LEN($N56)))</f>
        <v>film &amp; video</v>
      </c>
      <c r="R56" t="str">
        <f>TRIM(MID(SUBSTITUTE($N56,"/",REPT(" ",LEN($N56))),(COLUMNS($V56:W56)-1)*LEN($N56)+1,LEN($N56)))</f>
        <v>television</v>
      </c>
      <c r="S56" s="11">
        <f t="shared" si="2"/>
        <v>42333.713206018518</v>
      </c>
      <c r="T56" s="11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1.2895348837209302</v>
      </c>
      <c r="P57" s="6">
        <f t="shared" si="1"/>
        <v>128.95348837209303</v>
      </c>
      <c r="Q57" t="str">
        <f>TRIM(MID(SUBSTITUTE($N57,"/",REPT(" ",LEN($N57))),(COLUMNS($V57:V57)-1)*LEN($N57)+1,LEN($N57)))</f>
        <v>film &amp; video</v>
      </c>
      <c r="R57" t="str">
        <f>TRIM(MID(SUBSTITUTE($N57,"/",REPT(" ",LEN($N57))),(COLUMNS($V57:W57)-1)*LEN($N57)+1,LEN($N57)))</f>
        <v>television</v>
      </c>
      <c r="S57" s="11">
        <f t="shared" si="2"/>
        <v>42496.968935185185</v>
      </c>
      <c r="T57" s="11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1.0726249999999999</v>
      </c>
      <c r="P58" s="6">
        <f t="shared" si="1"/>
        <v>49.316091954022987</v>
      </c>
      <c r="Q58" t="str">
        <f>TRIM(MID(SUBSTITUTE($N58,"/",REPT(" ",LEN($N58))),(COLUMNS($V58:V58)-1)*LEN($N58)+1,LEN($N58)))</f>
        <v>film &amp; video</v>
      </c>
      <c r="R58" t="str">
        <f>TRIM(MID(SUBSTITUTE($N58,"/",REPT(" ",LEN($N58))),(COLUMNS($V58:W58)-1)*LEN($N58)+1,LEN($N58)))</f>
        <v>television</v>
      </c>
      <c r="S58" s="11">
        <f t="shared" si="2"/>
        <v>42149.548888888887</v>
      </c>
      <c r="T58" s="11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1.0189999999999999</v>
      </c>
      <c r="P59" s="6">
        <f t="shared" si="1"/>
        <v>221.52173913043478</v>
      </c>
      <c r="Q59" t="str">
        <f>TRIM(MID(SUBSTITUTE($N59,"/",REPT(" ",LEN($N59))),(COLUMNS($V59:V59)-1)*LEN($N59)+1,LEN($N59)))</f>
        <v>film &amp; video</v>
      </c>
      <c r="R59" t="str">
        <f>TRIM(MID(SUBSTITUTE($N59,"/",REPT(" ",LEN($N59))),(COLUMNS($V59:W59)-1)*LEN($N59)+1,LEN($N59)))</f>
        <v>television</v>
      </c>
      <c r="S59" s="11">
        <f t="shared" si="2"/>
        <v>42089.83289351852</v>
      </c>
      <c r="T59" s="11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1.0290999999999999</v>
      </c>
      <c r="P60" s="6">
        <f t="shared" si="1"/>
        <v>137.21333333333334</v>
      </c>
      <c r="Q60" t="str">
        <f>TRIM(MID(SUBSTITUTE($N60,"/",REPT(" ",LEN($N60))),(COLUMNS($V60:V60)-1)*LEN($N60)+1,LEN($N60)))</f>
        <v>film &amp; video</v>
      </c>
      <c r="R60" t="str">
        <f>TRIM(MID(SUBSTITUTE($N60,"/",REPT(" ",LEN($N60))),(COLUMNS($V60:W60)-1)*LEN($N60)+1,LEN($N60)))</f>
        <v>television</v>
      </c>
      <c r="S60" s="11">
        <f t="shared" si="2"/>
        <v>41932.745046296295</v>
      </c>
      <c r="T60" s="11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1.0012570000000001</v>
      </c>
      <c r="P61" s="6">
        <f t="shared" si="1"/>
        <v>606.82242424242418</v>
      </c>
      <c r="Q61" t="str">
        <f>TRIM(MID(SUBSTITUTE($N61,"/",REPT(" ",LEN($N61))),(COLUMNS($V61:V61)-1)*LEN($N61)+1,LEN($N61)))</f>
        <v>film &amp; video</v>
      </c>
      <c r="R61" t="str">
        <f>TRIM(MID(SUBSTITUTE($N61,"/",REPT(" ",LEN($N61))),(COLUMNS($V61:W61)-1)*LEN($N61)+1,LEN($N61)))</f>
        <v>television</v>
      </c>
      <c r="S61" s="11">
        <f t="shared" si="2"/>
        <v>42230.23583333334</v>
      </c>
      <c r="T61" s="11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1.0329622222222221</v>
      </c>
      <c r="P62" s="6">
        <f t="shared" si="1"/>
        <v>43.040092592592593</v>
      </c>
      <c r="Q62" t="str">
        <f>TRIM(MID(SUBSTITUTE($N62,"/",REPT(" ",LEN($N62))),(COLUMNS($V62:V62)-1)*LEN($N62)+1,LEN($N62)))</f>
        <v>film &amp; video</v>
      </c>
      <c r="R62" t="str">
        <f>TRIM(MID(SUBSTITUTE($N62,"/",REPT(" ",LEN($N62))),(COLUMNS($V62:W62)-1)*LEN($N62)+1,LEN($N62)))</f>
        <v>shorts</v>
      </c>
      <c r="S62" s="11">
        <f t="shared" si="2"/>
        <v>41701.901817129627</v>
      </c>
      <c r="T62" s="11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1.4830000000000001</v>
      </c>
      <c r="P63" s="6">
        <f t="shared" si="1"/>
        <v>322.39130434782606</v>
      </c>
      <c r="Q63" t="str">
        <f>TRIM(MID(SUBSTITUTE($N63,"/",REPT(" ",LEN($N63))),(COLUMNS($V63:V63)-1)*LEN($N63)+1,LEN($N63)))</f>
        <v>film &amp; video</v>
      </c>
      <c r="R63" t="str">
        <f>TRIM(MID(SUBSTITUTE($N63,"/",REPT(" ",LEN($N63))),(COLUMNS($V63:W63)-1)*LEN($N63)+1,LEN($N63)))</f>
        <v>shorts</v>
      </c>
      <c r="S63" s="11">
        <f t="shared" si="2"/>
        <v>41409.814317129632</v>
      </c>
      <c r="T63" s="11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1.5473333333333332</v>
      </c>
      <c r="P64" s="6">
        <f t="shared" si="1"/>
        <v>96.708333333333329</v>
      </c>
      <c r="Q64" t="str">
        <f>TRIM(MID(SUBSTITUTE($N64,"/",REPT(" ",LEN($N64))),(COLUMNS($V64:V64)-1)*LEN($N64)+1,LEN($N64)))</f>
        <v>film &amp; video</v>
      </c>
      <c r="R64" t="str">
        <f>TRIM(MID(SUBSTITUTE($N64,"/",REPT(" ",LEN($N64))),(COLUMNS($V64:W64)-1)*LEN($N64)+1,LEN($N64)))</f>
        <v>shorts</v>
      </c>
      <c r="S64" s="11">
        <f t="shared" si="2"/>
        <v>41311.799513888887</v>
      </c>
      <c r="T64" s="11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1.1351849999999999</v>
      </c>
      <c r="P65" s="6">
        <f t="shared" si="1"/>
        <v>35.474531249999998</v>
      </c>
      <c r="Q65" t="str">
        <f>TRIM(MID(SUBSTITUTE($N65,"/",REPT(" ",LEN($N65))),(COLUMNS($V65:V65)-1)*LEN($N65)+1,LEN($N65)))</f>
        <v>film &amp; video</v>
      </c>
      <c r="R65" t="str">
        <f>TRIM(MID(SUBSTITUTE($N65,"/",REPT(" ",LEN($N65))),(COLUMNS($V65:W65)-1)*LEN($N65)+1,LEN($N65)))</f>
        <v>shorts</v>
      </c>
      <c r="S65" s="11">
        <f t="shared" si="2"/>
        <v>41612.912187499998</v>
      </c>
      <c r="T65" s="11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1.7333333333333334</v>
      </c>
      <c r="P66" s="6">
        <f t="shared" si="1"/>
        <v>86.666666666666671</v>
      </c>
      <c r="Q66" t="str">
        <f>TRIM(MID(SUBSTITUTE($N66,"/",REPT(" ",LEN($N66))),(COLUMNS($V66:V66)-1)*LEN($N66)+1,LEN($N66)))</f>
        <v>film &amp; video</v>
      </c>
      <c r="R66" t="str">
        <f>TRIM(MID(SUBSTITUTE($N66,"/",REPT(" ",LEN($N66))),(COLUMNS($V66:W66)-1)*LEN($N66)+1,LEN($N66)))</f>
        <v>shorts</v>
      </c>
      <c r="S66" s="11">
        <f t="shared" si="2"/>
        <v>41433.01829861111</v>
      </c>
      <c r="T66" s="11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</f>
        <v>1.0752857142857142</v>
      </c>
      <c r="P67" s="6">
        <f t="shared" ref="P67:P130" si="5">AVERAGE(E67/L67)</f>
        <v>132.05263157894737</v>
      </c>
      <c r="Q67" t="str">
        <f>TRIM(MID(SUBSTITUTE($N67,"/",REPT(" ",LEN($N67))),(COLUMNS($V67:V67)-1)*LEN($N67)+1,LEN($N67)))</f>
        <v>film &amp; video</v>
      </c>
      <c r="R67" t="str">
        <f>TRIM(MID(SUBSTITUTE($N67,"/",REPT(" ",LEN($N67))),(COLUMNS($V67:W67)-1)*LEN($N67)+1,LEN($N67)))</f>
        <v>shorts</v>
      </c>
      <c r="S67" s="11">
        <f t="shared" ref="S67:S130" si="6">(((J67/60/60)/24)+DATE(1970,1,1))</f>
        <v>41835.821226851855</v>
      </c>
      <c r="T67" s="11">
        <f t="shared" ref="T67:T130" si="7">(((I67/60/60)/24)+DATE(1970,1,1))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1.1859999999999999</v>
      </c>
      <c r="P68" s="6">
        <f t="shared" si="5"/>
        <v>91.230769230769226</v>
      </c>
      <c r="Q68" t="str">
        <f>TRIM(MID(SUBSTITUTE($N68,"/",REPT(" ",LEN($N68))),(COLUMNS($V68:V68)-1)*LEN($N68)+1,LEN($N68)))</f>
        <v>film &amp; video</v>
      </c>
      <c r="R68" t="str">
        <f>TRIM(MID(SUBSTITUTE($N68,"/",REPT(" ",LEN($N68))),(COLUMNS($V68:W68)-1)*LEN($N68)+1,LEN($N68)))</f>
        <v>shorts</v>
      </c>
      <c r="S68" s="11">
        <f t="shared" si="6"/>
        <v>42539.849768518514</v>
      </c>
      <c r="T68" s="11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1.1625000000000001</v>
      </c>
      <c r="P69" s="6">
        <f t="shared" si="5"/>
        <v>116.25</v>
      </c>
      <c r="Q69" t="str">
        <f>TRIM(MID(SUBSTITUTE($N69,"/",REPT(" ",LEN($N69))),(COLUMNS($V69:V69)-1)*LEN($N69)+1,LEN($N69)))</f>
        <v>film &amp; video</v>
      </c>
      <c r="R69" t="str">
        <f>TRIM(MID(SUBSTITUTE($N69,"/",REPT(" ",LEN($N69))),(COLUMNS($V69:W69)-1)*LEN($N69)+1,LEN($N69)))</f>
        <v>shorts</v>
      </c>
      <c r="S69" s="11">
        <f t="shared" si="6"/>
        <v>41075.583379629628</v>
      </c>
      <c r="T69" s="11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1.2716666666666667</v>
      </c>
      <c r="P70" s="6">
        <f t="shared" si="5"/>
        <v>21.194444444444443</v>
      </c>
      <c r="Q70" t="str">
        <f>TRIM(MID(SUBSTITUTE($N70,"/",REPT(" ",LEN($N70))),(COLUMNS($V70:V70)-1)*LEN($N70)+1,LEN($N70)))</f>
        <v>film &amp; video</v>
      </c>
      <c r="R70" t="str">
        <f>TRIM(MID(SUBSTITUTE($N70,"/",REPT(" ",LEN($N70))),(COLUMNS($V70:W70)-1)*LEN($N70)+1,LEN($N70)))</f>
        <v>shorts</v>
      </c>
      <c r="S70" s="11">
        <f t="shared" si="6"/>
        <v>41663.569340277776</v>
      </c>
      <c r="T70" s="11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1.109423</v>
      </c>
      <c r="P71" s="6">
        <f t="shared" si="5"/>
        <v>62.327134831460668</v>
      </c>
      <c r="Q71" t="str">
        <f>TRIM(MID(SUBSTITUTE($N71,"/",REPT(" ",LEN($N71))),(COLUMNS($V71:V71)-1)*LEN($N71)+1,LEN($N71)))</f>
        <v>film &amp; video</v>
      </c>
      <c r="R71" t="str">
        <f>TRIM(MID(SUBSTITUTE($N71,"/",REPT(" ",LEN($N71))),(COLUMNS($V71:W71)-1)*LEN($N71)+1,LEN($N71)))</f>
        <v>shorts</v>
      </c>
      <c r="S71" s="11">
        <f t="shared" si="6"/>
        <v>40786.187789351854</v>
      </c>
      <c r="T71" s="11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1.272</v>
      </c>
      <c r="P72" s="6">
        <f t="shared" si="5"/>
        <v>37.411764705882355</v>
      </c>
      <c r="Q72" t="str">
        <f>TRIM(MID(SUBSTITUTE($N72,"/",REPT(" ",LEN($N72))),(COLUMNS($V72:V72)-1)*LEN($N72)+1,LEN($N72)))</f>
        <v>film &amp; video</v>
      </c>
      <c r="R72" t="str">
        <f>TRIM(MID(SUBSTITUTE($N72,"/",REPT(" ",LEN($N72))),(COLUMNS($V72:W72)-1)*LEN($N72)+1,LEN($N72)))</f>
        <v>shorts</v>
      </c>
      <c r="S72" s="11">
        <f t="shared" si="6"/>
        <v>40730.896354166667</v>
      </c>
      <c r="T72" s="11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1.2394444444444443</v>
      </c>
      <c r="P73" s="6">
        <f t="shared" si="5"/>
        <v>69.71875</v>
      </c>
      <c r="Q73" t="str">
        <f>TRIM(MID(SUBSTITUTE($N73,"/",REPT(" ",LEN($N73))),(COLUMNS($V73:V73)-1)*LEN($N73)+1,LEN($N73)))</f>
        <v>film &amp; video</v>
      </c>
      <c r="R73" t="str">
        <f>TRIM(MID(SUBSTITUTE($N73,"/",REPT(" ",LEN($N73))),(COLUMNS($V73:W73)-1)*LEN($N73)+1,LEN($N73)))</f>
        <v>shorts</v>
      </c>
      <c r="S73" s="11">
        <f t="shared" si="6"/>
        <v>40997.271493055552</v>
      </c>
      <c r="T73" s="11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1.084090909090909</v>
      </c>
      <c r="P74" s="6">
        <f t="shared" si="5"/>
        <v>58.170731707317074</v>
      </c>
      <c r="Q74" t="str">
        <f>TRIM(MID(SUBSTITUTE($N74,"/",REPT(" ",LEN($N74))),(COLUMNS($V74:V74)-1)*LEN($N74)+1,LEN($N74)))</f>
        <v>film &amp; video</v>
      </c>
      <c r="R74" t="str">
        <f>TRIM(MID(SUBSTITUTE($N74,"/",REPT(" ",LEN($N74))),(COLUMNS($V74:W74)-1)*LEN($N74)+1,LEN($N74)))</f>
        <v>shorts</v>
      </c>
      <c r="S74" s="11">
        <f t="shared" si="6"/>
        <v>41208.010196759256</v>
      </c>
      <c r="T74" s="11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</v>
      </c>
      <c r="P75" s="6">
        <f t="shared" si="5"/>
        <v>50</v>
      </c>
      <c r="Q75" t="str">
        <f>TRIM(MID(SUBSTITUTE($N75,"/",REPT(" ",LEN($N75))),(COLUMNS($V75:V75)-1)*LEN($N75)+1,LEN($N75)))</f>
        <v>film &amp; video</v>
      </c>
      <c r="R75" t="str">
        <f>TRIM(MID(SUBSTITUTE($N75,"/",REPT(" ",LEN($N75))),(COLUMNS($V75:W75)-1)*LEN($N75)+1,LEN($N75)))</f>
        <v>shorts</v>
      </c>
      <c r="S75" s="11">
        <f t="shared" si="6"/>
        <v>40587.75675925926</v>
      </c>
      <c r="T75" s="11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1.1293199999999999</v>
      </c>
      <c r="P76" s="6">
        <f t="shared" si="5"/>
        <v>19.471034482758618</v>
      </c>
      <c r="Q76" t="str">
        <f>TRIM(MID(SUBSTITUTE($N76,"/",REPT(" ",LEN($N76))),(COLUMNS($V76:V76)-1)*LEN($N76)+1,LEN($N76)))</f>
        <v>film &amp; video</v>
      </c>
      <c r="R76" t="str">
        <f>TRIM(MID(SUBSTITUTE($N76,"/",REPT(" ",LEN($N76))),(COLUMNS($V76:W76)-1)*LEN($N76)+1,LEN($N76)))</f>
        <v>shorts</v>
      </c>
      <c r="S76" s="11">
        <f t="shared" si="6"/>
        <v>42360.487210648149</v>
      </c>
      <c r="T76" s="11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1.1542857142857144</v>
      </c>
      <c r="P77" s="6">
        <f t="shared" si="5"/>
        <v>85.957446808510639</v>
      </c>
      <c r="Q77" t="str">
        <f>TRIM(MID(SUBSTITUTE($N77,"/",REPT(" ",LEN($N77))),(COLUMNS($V77:V77)-1)*LEN($N77)+1,LEN($N77)))</f>
        <v>film &amp; video</v>
      </c>
      <c r="R77" t="str">
        <f>TRIM(MID(SUBSTITUTE($N77,"/",REPT(" ",LEN($N77))),(COLUMNS($V77:W77)-1)*LEN($N77)+1,LEN($N77)))</f>
        <v>shorts</v>
      </c>
      <c r="S77" s="11">
        <f t="shared" si="6"/>
        <v>41357.209166666667</v>
      </c>
      <c r="T77" s="11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1.5333333333333334</v>
      </c>
      <c r="P78" s="6">
        <f t="shared" si="5"/>
        <v>30.666666666666668</v>
      </c>
      <c r="Q78" t="str">
        <f>TRIM(MID(SUBSTITUTE($N78,"/",REPT(" ",LEN($N78))),(COLUMNS($V78:V78)-1)*LEN($N78)+1,LEN($N78)))</f>
        <v>film &amp; video</v>
      </c>
      <c r="R78" t="str">
        <f>TRIM(MID(SUBSTITUTE($N78,"/",REPT(" ",LEN($N78))),(COLUMNS($V78:W78)-1)*LEN($N78)+1,LEN($N78)))</f>
        <v>shorts</v>
      </c>
      <c r="S78" s="11">
        <f t="shared" si="6"/>
        <v>40844.691643518519</v>
      </c>
      <c r="T78" s="11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3.9249999999999998</v>
      </c>
      <c r="P79" s="6">
        <f t="shared" si="5"/>
        <v>60.384615384615387</v>
      </c>
      <c r="Q79" t="str">
        <f>TRIM(MID(SUBSTITUTE($N79,"/",REPT(" ",LEN($N79))),(COLUMNS($V79:V79)-1)*LEN($N79)+1,LEN($N79)))</f>
        <v>film &amp; video</v>
      </c>
      <c r="R79" t="str">
        <f>TRIM(MID(SUBSTITUTE($N79,"/",REPT(" ",LEN($N79))),(COLUMNS($V79:W79)-1)*LEN($N79)+1,LEN($N79)))</f>
        <v>shorts</v>
      </c>
      <c r="S79" s="11">
        <f t="shared" si="6"/>
        <v>40997.144872685189</v>
      </c>
      <c r="T79" s="11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27.02</v>
      </c>
      <c r="P80" s="6">
        <f t="shared" si="5"/>
        <v>38.6</v>
      </c>
      <c r="Q80" t="str">
        <f>TRIM(MID(SUBSTITUTE($N80,"/",REPT(" ",LEN($N80))),(COLUMNS($V80:V80)-1)*LEN($N80)+1,LEN($N80)))</f>
        <v>film &amp; video</v>
      </c>
      <c r="R80" t="str">
        <f>TRIM(MID(SUBSTITUTE($N80,"/",REPT(" ",LEN($N80))),(COLUMNS($V80:W80)-1)*LEN($N80)+1,LEN($N80)))</f>
        <v>shorts</v>
      </c>
      <c r="S80" s="11">
        <f t="shared" si="6"/>
        <v>42604.730567129634</v>
      </c>
      <c r="T80" s="11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1.27</v>
      </c>
      <c r="P81" s="6">
        <f t="shared" si="5"/>
        <v>40.268292682926827</v>
      </c>
      <c r="Q81" t="str">
        <f>TRIM(MID(SUBSTITUTE($N81,"/",REPT(" ",LEN($N81))),(COLUMNS($V81:V81)-1)*LEN($N81)+1,LEN($N81)))</f>
        <v>film &amp; video</v>
      </c>
      <c r="R81" t="str">
        <f>TRIM(MID(SUBSTITUTE($N81,"/",REPT(" ",LEN($N81))),(COLUMNS($V81:W81)-1)*LEN($N81)+1,LEN($N81)))</f>
        <v>shorts</v>
      </c>
      <c r="S81" s="11">
        <f t="shared" si="6"/>
        <v>41724.776539351849</v>
      </c>
      <c r="T81" s="11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1.0725</v>
      </c>
      <c r="P82" s="6">
        <f t="shared" si="5"/>
        <v>273.82978723404256</v>
      </c>
      <c r="Q82" t="str">
        <f>TRIM(MID(SUBSTITUTE($N82,"/",REPT(" ",LEN($N82))),(COLUMNS($V82:V82)-1)*LEN($N82)+1,LEN($N82)))</f>
        <v>film &amp; video</v>
      </c>
      <c r="R82" t="str">
        <f>TRIM(MID(SUBSTITUTE($N82,"/",REPT(" ",LEN($N82))),(COLUMNS($V82:W82)-1)*LEN($N82)+1,LEN($N82)))</f>
        <v>shorts</v>
      </c>
      <c r="S82" s="11">
        <f t="shared" si="6"/>
        <v>41583.083981481483</v>
      </c>
      <c r="T82" s="11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1.98</v>
      </c>
      <c r="P83" s="6">
        <f t="shared" si="5"/>
        <v>53.035714285714285</v>
      </c>
      <c r="Q83" t="str">
        <f>TRIM(MID(SUBSTITUTE($N83,"/",REPT(" ",LEN($N83))),(COLUMNS($V83:V83)-1)*LEN($N83)+1,LEN($N83)))</f>
        <v>film &amp; video</v>
      </c>
      <c r="R83" t="str">
        <f>TRIM(MID(SUBSTITUTE($N83,"/",REPT(" ",LEN($N83))),(COLUMNS($V83:W83)-1)*LEN($N83)+1,LEN($N83)))</f>
        <v>shorts</v>
      </c>
      <c r="S83" s="11">
        <f t="shared" si="6"/>
        <v>41100.158877314818</v>
      </c>
      <c r="T83" s="11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1.0001249999999999</v>
      </c>
      <c r="P84" s="6">
        <f t="shared" si="5"/>
        <v>40.005000000000003</v>
      </c>
      <c r="Q84" t="str">
        <f>TRIM(MID(SUBSTITUTE($N84,"/",REPT(" ",LEN($N84))),(COLUMNS($V84:V84)-1)*LEN($N84)+1,LEN($N84)))</f>
        <v>film &amp; video</v>
      </c>
      <c r="R84" t="str">
        <f>TRIM(MID(SUBSTITUTE($N84,"/",REPT(" ",LEN($N84))),(COLUMNS($V84:W84)-1)*LEN($N84)+1,LEN($N84)))</f>
        <v>shorts</v>
      </c>
      <c r="S84" s="11">
        <f t="shared" si="6"/>
        <v>40795.820150462961</v>
      </c>
      <c r="T84" s="11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1.0249999999999999</v>
      </c>
      <c r="P85" s="6">
        <f t="shared" si="5"/>
        <v>15.76923076923077</v>
      </c>
      <c r="Q85" t="str">
        <f>TRIM(MID(SUBSTITUTE($N85,"/",REPT(" ",LEN($N85))),(COLUMNS($V85:V85)-1)*LEN($N85)+1,LEN($N85)))</f>
        <v>film &amp; video</v>
      </c>
      <c r="R85" t="str">
        <f>TRIM(MID(SUBSTITUTE($N85,"/",REPT(" ",LEN($N85))),(COLUMNS($V85:W85)-1)*LEN($N85)+1,LEN($N85)))</f>
        <v>shorts</v>
      </c>
      <c r="S85" s="11">
        <f t="shared" si="6"/>
        <v>42042.615613425922</v>
      </c>
      <c r="T85" s="11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</v>
      </c>
      <c r="P86" s="6">
        <f t="shared" si="5"/>
        <v>71.428571428571431</v>
      </c>
      <c r="Q86" t="str">
        <f>TRIM(MID(SUBSTITUTE($N86,"/",REPT(" ",LEN($N86))),(COLUMNS($V86:V86)-1)*LEN($N86)+1,LEN($N86)))</f>
        <v>film &amp; video</v>
      </c>
      <c r="R86" t="str">
        <f>TRIM(MID(SUBSTITUTE($N86,"/",REPT(" ",LEN($N86))),(COLUMNS($V86:W86)-1)*LEN($N86)+1,LEN($N86)))</f>
        <v>shorts</v>
      </c>
      <c r="S86" s="11">
        <f t="shared" si="6"/>
        <v>40648.757939814815</v>
      </c>
      <c r="T86" s="11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1.2549999999999999</v>
      </c>
      <c r="P87" s="6">
        <f t="shared" si="5"/>
        <v>71.714285714285708</v>
      </c>
      <c r="Q87" t="str">
        <f>TRIM(MID(SUBSTITUTE($N87,"/",REPT(" ",LEN($N87))),(COLUMNS($V87:V87)-1)*LEN($N87)+1,LEN($N87)))</f>
        <v>film &amp; video</v>
      </c>
      <c r="R87" t="str">
        <f>TRIM(MID(SUBSTITUTE($N87,"/",REPT(" ",LEN($N87))),(COLUMNS($V87:W87)-1)*LEN($N87)+1,LEN($N87)))</f>
        <v>shorts</v>
      </c>
      <c r="S87" s="11">
        <f t="shared" si="6"/>
        <v>40779.125428240739</v>
      </c>
      <c r="T87" s="11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1.0646666666666667</v>
      </c>
      <c r="P88" s="6">
        <f t="shared" si="5"/>
        <v>375.76470588235293</v>
      </c>
      <c r="Q88" t="str">
        <f>TRIM(MID(SUBSTITUTE($N88,"/",REPT(" ",LEN($N88))),(COLUMNS($V88:V88)-1)*LEN($N88)+1,LEN($N88)))</f>
        <v>film &amp; video</v>
      </c>
      <c r="R88" t="str">
        <f>TRIM(MID(SUBSTITUTE($N88,"/",REPT(" ",LEN($N88))),(COLUMNS($V88:W88)-1)*LEN($N88)+1,LEN($N88)))</f>
        <v>shorts</v>
      </c>
      <c r="S88" s="11">
        <f t="shared" si="6"/>
        <v>42291.556076388893</v>
      </c>
      <c r="T88" s="11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1.046</v>
      </c>
      <c r="P89" s="6">
        <f t="shared" si="5"/>
        <v>104.6</v>
      </c>
      <c r="Q89" t="str">
        <f>TRIM(MID(SUBSTITUTE($N89,"/",REPT(" ",LEN($N89))),(COLUMNS($V89:V89)-1)*LEN($N89)+1,LEN($N89)))</f>
        <v>film &amp; video</v>
      </c>
      <c r="R89" t="str">
        <f>TRIM(MID(SUBSTITUTE($N89,"/",REPT(" ",LEN($N89))),(COLUMNS($V89:W89)-1)*LEN($N89)+1,LEN($N89)))</f>
        <v>shorts</v>
      </c>
      <c r="S89" s="11">
        <f t="shared" si="6"/>
        <v>40322.53938657407</v>
      </c>
      <c r="T89" s="11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1.0285714285714285</v>
      </c>
      <c r="P90" s="6">
        <f t="shared" si="5"/>
        <v>60</v>
      </c>
      <c r="Q90" t="str">
        <f>TRIM(MID(SUBSTITUTE($N90,"/",REPT(" ",LEN($N90))),(COLUMNS($V90:V90)-1)*LEN($N90)+1,LEN($N90)))</f>
        <v>film &amp; video</v>
      </c>
      <c r="R90" t="str">
        <f>TRIM(MID(SUBSTITUTE($N90,"/",REPT(" ",LEN($N90))),(COLUMNS($V90:W90)-1)*LEN($N90)+1,LEN($N90)))</f>
        <v>shorts</v>
      </c>
      <c r="S90" s="11">
        <f t="shared" si="6"/>
        <v>41786.65892361111</v>
      </c>
      <c r="T90" s="11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1.1506666666666667</v>
      </c>
      <c r="P91" s="6">
        <f t="shared" si="5"/>
        <v>123.28571428571429</v>
      </c>
      <c r="Q91" t="str">
        <f>TRIM(MID(SUBSTITUTE($N91,"/",REPT(" ",LEN($N91))),(COLUMNS($V91:V91)-1)*LEN($N91)+1,LEN($N91)))</f>
        <v>film &amp; video</v>
      </c>
      <c r="R91" t="str">
        <f>TRIM(MID(SUBSTITUTE($N91,"/",REPT(" ",LEN($N91))),(COLUMNS($V91:W91)-1)*LEN($N91)+1,LEN($N91)))</f>
        <v>shorts</v>
      </c>
      <c r="S91" s="11">
        <f t="shared" si="6"/>
        <v>41402.752222222225</v>
      </c>
      <c r="T91" s="11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1.004</v>
      </c>
      <c r="P92" s="6">
        <f t="shared" si="5"/>
        <v>31.375</v>
      </c>
      <c r="Q92" t="str">
        <f>TRIM(MID(SUBSTITUTE($N92,"/",REPT(" ",LEN($N92))),(COLUMNS($V92:V92)-1)*LEN($N92)+1,LEN($N92)))</f>
        <v>film &amp; video</v>
      </c>
      <c r="R92" t="str">
        <f>TRIM(MID(SUBSTITUTE($N92,"/",REPT(" ",LEN($N92))),(COLUMNS($V92:W92)-1)*LEN($N92)+1,LEN($N92)))</f>
        <v>shorts</v>
      </c>
      <c r="S92" s="11">
        <f t="shared" si="6"/>
        <v>40706.297442129631</v>
      </c>
      <c r="T92" s="11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1.2</v>
      </c>
      <c r="P93" s="6">
        <f t="shared" si="5"/>
        <v>78.260869565217391</v>
      </c>
      <c r="Q93" t="str">
        <f>TRIM(MID(SUBSTITUTE($N93,"/",REPT(" ",LEN($N93))),(COLUMNS($V93:V93)-1)*LEN($N93)+1,LEN($N93)))</f>
        <v>film &amp; video</v>
      </c>
      <c r="R93" t="str">
        <f>TRIM(MID(SUBSTITUTE($N93,"/",REPT(" ",LEN($N93))),(COLUMNS($V93:W93)-1)*LEN($N93)+1,LEN($N93)))</f>
        <v>shorts</v>
      </c>
      <c r="S93" s="11">
        <f t="shared" si="6"/>
        <v>40619.402361111112</v>
      </c>
      <c r="T93" s="11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1.052</v>
      </c>
      <c r="P94" s="6">
        <f t="shared" si="5"/>
        <v>122.32558139534883</v>
      </c>
      <c r="Q94" t="str">
        <f>TRIM(MID(SUBSTITUTE($N94,"/",REPT(" ",LEN($N94))),(COLUMNS($V94:V94)-1)*LEN($N94)+1,LEN($N94)))</f>
        <v>film &amp; video</v>
      </c>
      <c r="R94" t="str">
        <f>TRIM(MID(SUBSTITUTE($N94,"/",REPT(" ",LEN($N94))),(COLUMNS($V94:W94)-1)*LEN($N94)+1,LEN($N94)))</f>
        <v>shorts</v>
      </c>
      <c r="S94" s="11">
        <f t="shared" si="6"/>
        <v>42721.198877314819</v>
      </c>
      <c r="T94" s="11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1.1060000000000001</v>
      </c>
      <c r="P95" s="6">
        <f t="shared" si="5"/>
        <v>73.733333333333334</v>
      </c>
      <c r="Q95" t="str">
        <f>TRIM(MID(SUBSTITUTE($N95,"/",REPT(" ",LEN($N95))),(COLUMNS($V95:V95)-1)*LEN($N95)+1,LEN($N95)))</f>
        <v>film &amp; video</v>
      </c>
      <c r="R95" t="str">
        <f>TRIM(MID(SUBSTITUTE($N95,"/",REPT(" ",LEN($N95))),(COLUMNS($V95:W95)-1)*LEN($N95)+1,LEN($N95)))</f>
        <v>shorts</v>
      </c>
      <c r="S95" s="11">
        <f t="shared" si="6"/>
        <v>41065.858067129629</v>
      </c>
      <c r="T95" s="11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1.04</v>
      </c>
      <c r="P96" s="6">
        <f t="shared" si="5"/>
        <v>21.666666666666668</v>
      </c>
      <c r="Q96" t="str">
        <f>TRIM(MID(SUBSTITUTE($N96,"/",REPT(" ",LEN($N96))),(COLUMNS($V96:V96)-1)*LEN($N96)+1,LEN($N96)))</f>
        <v>film &amp; video</v>
      </c>
      <c r="R96" t="str">
        <f>TRIM(MID(SUBSTITUTE($N96,"/",REPT(" ",LEN($N96))),(COLUMNS($V96:W96)-1)*LEN($N96)+1,LEN($N96)))</f>
        <v>shorts</v>
      </c>
      <c r="S96" s="11">
        <f t="shared" si="6"/>
        <v>41716.717847222222</v>
      </c>
      <c r="T96" s="11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1.3142857142857143</v>
      </c>
      <c r="P97" s="6">
        <f t="shared" si="5"/>
        <v>21.904761904761905</v>
      </c>
      <c r="Q97" t="str">
        <f>TRIM(MID(SUBSTITUTE($N97,"/",REPT(" ",LEN($N97))),(COLUMNS($V97:V97)-1)*LEN($N97)+1,LEN($N97)))</f>
        <v>film &amp; video</v>
      </c>
      <c r="R97" t="str">
        <f>TRIM(MID(SUBSTITUTE($N97,"/",REPT(" ",LEN($N97))),(COLUMNS($V97:W97)-1)*LEN($N97)+1,LEN($N97)))</f>
        <v>shorts</v>
      </c>
      <c r="S97" s="11">
        <f t="shared" si="6"/>
        <v>40935.005104166667</v>
      </c>
      <c r="T97" s="11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1.1466666666666667</v>
      </c>
      <c r="P98" s="6">
        <f t="shared" si="5"/>
        <v>50.588235294117645</v>
      </c>
      <c r="Q98" t="str">
        <f>TRIM(MID(SUBSTITUTE($N98,"/",REPT(" ",LEN($N98))),(COLUMNS($V98:V98)-1)*LEN($N98)+1,LEN($N98)))</f>
        <v>film &amp; video</v>
      </c>
      <c r="R98" t="str">
        <f>TRIM(MID(SUBSTITUTE($N98,"/",REPT(" ",LEN($N98))),(COLUMNS($V98:W98)-1)*LEN($N98)+1,LEN($N98)))</f>
        <v>shorts</v>
      </c>
      <c r="S98" s="11">
        <f t="shared" si="6"/>
        <v>40324.662511574075</v>
      </c>
      <c r="T98" s="11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1.0625</v>
      </c>
      <c r="P99" s="6">
        <f t="shared" si="5"/>
        <v>53.125</v>
      </c>
      <c r="Q99" t="str">
        <f>TRIM(MID(SUBSTITUTE($N99,"/",REPT(" ",LEN($N99))),(COLUMNS($V99:V99)-1)*LEN($N99)+1,LEN($N99)))</f>
        <v>film &amp; video</v>
      </c>
      <c r="R99" t="str">
        <f>TRIM(MID(SUBSTITUTE($N99,"/",REPT(" ",LEN($N99))),(COLUMNS($V99:W99)-1)*LEN($N99)+1,LEN($N99)))</f>
        <v>shorts</v>
      </c>
      <c r="S99" s="11">
        <f t="shared" si="6"/>
        <v>40706.135208333333</v>
      </c>
      <c r="T99" s="11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1.0625</v>
      </c>
      <c r="P100" s="6">
        <f t="shared" si="5"/>
        <v>56.666666666666664</v>
      </c>
      <c r="Q100" t="str">
        <f>TRIM(MID(SUBSTITUTE($N100,"/",REPT(" ",LEN($N100))),(COLUMNS($V100:V100)-1)*LEN($N100)+1,LEN($N100)))</f>
        <v>film &amp; video</v>
      </c>
      <c r="R100" t="str">
        <f>TRIM(MID(SUBSTITUTE($N100,"/",REPT(" ",LEN($N100))),(COLUMNS($V100:W100)-1)*LEN($N100)+1,LEN($N100)))</f>
        <v>shorts</v>
      </c>
      <c r="S100" s="11">
        <f t="shared" si="6"/>
        <v>41214.79483796296</v>
      </c>
      <c r="T100" s="11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1.0601933333333333</v>
      </c>
      <c r="P101" s="6">
        <f t="shared" si="5"/>
        <v>40.776666666666664</v>
      </c>
      <c r="Q101" t="str">
        <f>TRIM(MID(SUBSTITUTE($N101,"/",REPT(" ",LEN($N101))),(COLUMNS($V101:V101)-1)*LEN($N101)+1,LEN($N101)))</f>
        <v>film &amp; video</v>
      </c>
      <c r="R101" t="str">
        <f>TRIM(MID(SUBSTITUTE($N101,"/",REPT(" ",LEN($N101))),(COLUMNS($V101:W101)-1)*LEN($N101)+1,LEN($N101)))</f>
        <v>shorts</v>
      </c>
      <c r="S101" s="11">
        <f t="shared" si="6"/>
        <v>41631.902766203704</v>
      </c>
      <c r="T101" s="11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</v>
      </c>
      <c r="P102" s="6">
        <f t="shared" si="5"/>
        <v>192.30769230769232</v>
      </c>
      <c r="Q102" t="str">
        <f>TRIM(MID(SUBSTITUTE($N102,"/",REPT(" ",LEN($N102))),(COLUMNS($V102:V102)-1)*LEN($N102)+1,LEN($N102)))</f>
        <v>film &amp; video</v>
      </c>
      <c r="R102" t="str">
        <f>TRIM(MID(SUBSTITUTE($N102,"/",REPT(" ",LEN($N102))),(COLUMNS($V102:W102)-1)*LEN($N102)+1,LEN($N102)))</f>
        <v>shorts</v>
      </c>
      <c r="S102" s="11">
        <f t="shared" si="6"/>
        <v>41197.753310185188</v>
      </c>
      <c r="T102" s="11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</v>
      </c>
      <c r="P103" s="6">
        <f t="shared" si="5"/>
        <v>100</v>
      </c>
      <c r="Q103" t="str">
        <f>TRIM(MID(SUBSTITUTE($N103,"/",REPT(" ",LEN($N103))),(COLUMNS($V103:V103)-1)*LEN($N103)+1,LEN($N103)))</f>
        <v>film &amp; video</v>
      </c>
      <c r="R103" t="str">
        <f>TRIM(MID(SUBSTITUTE($N103,"/",REPT(" ",LEN($N103))),(COLUMNS($V103:W103)-1)*LEN($N103)+1,LEN($N103)))</f>
        <v>shorts</v>
      </c>
      <c r="S103" s="11">
        <f t="shared" si="6"/>
        <v>41274.776736111111</v>
      </c>
      <c r="T103" s="11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1.2775000000000001</v>
      </c>
      <c r="P104" s="6">
        <f t="shared" si="5"/>
        <v>117.92307692307692</v>
      </c>
      <c r="Q104" t="str">
        <f>TRIM(MID(SUBSTITUTE($N104,"/",REPT(" ",LEN($N104))),(COLUMNS($V104:V104)-1)*LEN($N104)+1,LEN($N104)))</f>
        <v>film &amp; video</v>
      </c>
      <c r="R104" t="str">
        <f>TRIM(MID(SUBSTITUTE($N104,"/",REPT(" ",LEN($N104))),(COLUMNS($V104:W104)-1)*LEN($N104)+1,LEN($N104)))</f>
        <v>shorts</v>
      </c>
      <c r="S104" s="11">
        <f t="shared" si="6"/>
        <v>40505.131168981483</v>
      </c>
      <c r="T104" s="11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1.0515384615384615</v>
      </c>
      <c r="P105" s="6">
        <f t="shared" si="5"/>
        <v>27.897959183673468</v>
      </c>
      <c r="Q105" t="str">
        <f>TRIM(MID(SUBSTITUTE($N105,"/",REPT(" ",LEN($N105))),(COLUMNS($V105:V105)-1)*LEN($N105)+1,LEN($N105)))</f>
        <v>film &amp; video</v>
      </c>
      <c r="R105" t="str">
        <f>TRIM(MID(SUBSTITUTE($N105,"/",REPT(" ",LEN($N105))),(COLUMNS($V105:W105)-1)*LEN($N105)+1,LEN($N105)))</f>
        <v>shorts</v>
      </c>
      <c r="S105" s="11">
        <f t="shared" si="6"/>
        <v>41682.805902777778</v>
      </c>
      <c r="T105" s="11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1.2</v>
      </c>
      <c r="P106" s="6">
        <f t="shared" si="5"/>
        <v>60</v>
      </c>
      <c r="Q106" t="str">
        <f>TRIM(MID(SUBSTITUTE($N106,"/",REPT(" ",LEN($N106))),(COLUMNS($V106:V106)-1)*LEN($N106)+1,LEN($N106)))</f>
        <v>film &amp; video</v>
      </c>
      <c r="R106" t="str">
        <f>TRIM(MID(SUBSTITUTE($N106,"/",REPT(" ",LEN($N106))),(COLUMNS($V106:W106)-1)*LEN($N106)+1,LEN($N106)))</f>
        <v>shorts</v>
      </c>
      <c r="S106" s="11">
        <f t="shared" si="6"/>
        <v>40612.695208333331</v>
      </c>
      <c r="T106" s="11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1.074090909090909</v>
      </c>
      <c r="P107" s="6">
        <f t="shared" si="5"/>
        <v>39.383333333333333</v>
      </c>
      <c r="Q107" t="str">
        <f>TRIM(MID(SUBSTITUTE($N107,"/",REPT(" ",LEN($N107))),(COLUMNS($V107:V107)-1)*LEN($N107)+1,LEN($N107)))</f>
        <v>film &amp; video</v>
      </c>
      <c r="R107" t="str">
        <f>TRIM(MID(SUBSTITUTE($N107,"/",REPT(" ",LEN($N107))),(COLUMNS($V107:W107)-1)*LEN($N107)+1,LEN($N107)))</f>
        <v>shorts</v>
      </c>
      <c r="S107" s="11">
        <f t="shared" si="6"/>
        <v>42485.724768518514</v>
      </c>
      <c r="T107" s="11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1.0049999999999999</v>
      </c>
      <c r="P108" s="6">
        <f t="shared" si="5"/>
        <v>186.11111111111111</v>
      </c>
      <c r="Q108" t="str">
        <f>TRIM(MID(SUBSTITUTE($N108,"/",REPT(" ",LEN($N108))),(COLUMNS($V108:V108)-1)*LEN($N108)+1,LEN($N108)))</f>
        <v>film &amp; video</v>
      </c>
      <c r="R108" t="str">
        <f>TRIM(MID(SUBSTITUTE($N108,"/",REPT(" ",LEN($N108))),(COLUMNS($V108:W108)-1)*LEN($N108)+1,LEN($N108)))</f>
        <v>shorts</v>
      </c>
      <c r="S108" s="11">
        <f t="shared" si="6"/>
        <v>40987.776631944449</v>
      </c>
      <c r="T108" s="11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1.0246666666666666</v>
      </c>
      <c r="P109" s="6">
        <f t="shared" si="5"/>
        <v>111.37681159420291</v>
      </c>
      <c r="Q109" t="str">
        <f>TRIM(MID(SUBSTITUTE($N109,"/",REPT(" ",LEN($N109))),(COLUMNS($V109:V109)-1)*LEN($N109)+1,LEN($N109)))</f>
        <v>film &amp; video</v>
      </c>
      <c r="R109" t="str">
        <f>TRIM(MID(SUBSTITUTE($N109,"/",REPT(" ",LEN($N109))),(COLUMNS($V109:W109)-1)*LEN($N109)+1,LEN($N109)))</f>
        <v>shorts</v>
      </c>
      <c r="S109" s="11">
        <f t="shared" si="6"/>
        <v>40635.982488425929</v>
      </c>
      <c r="T109" s="11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2.4666666666666668</v>
      </c>
      <c r="P110" s="6">
        <f t="shared" si="5"/>
        <v>78.723404255319153</v>
      </c>
      <c r="Q110" t="str">
        <f>TRIM(MID(SUBSTITUTE($N110,"/",REPT(" ",LEN($N110))),(COLUMNS($V110:V110)-1)*LEN($N110)+1,LEN($N110)))</f>
        <v>film &amp; video</v>
      </c>
      <c r="R110" t="str">
        <f>TRIM(MID(SUBSTITUTE($N110,"/",REPT(" ",LEN($N110))),(COLUMNS($V110:W110)-1)*LEN($N110)+1,LEN($N110)))</f>
        <v>shorts</v>
      </c>
      <c r="S110" s="11">
        <f t="shared" si="6"/>
        <v>41365.613078703704</v>
      </c>
      <c r="T110" s="11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2.1949999999999998</v>
      </c>
      <c r="P111" s="6">
        <f t="shared" si="5"/>
        <v>46.702127659574465</v>
      </c>
      <c r="Q111" t="str">
        <f>TRIM(MID(SUBSTITUTE($N111,"/",REPT(" ",LEN($N111))),(COLUMNS($V111:V111)-1)*LEN($N111)+1,LEN($N111)))</f>
        <v>film &amp; video</v>
      </c>
      <c r="R111" t="str">
        <f>TRIM(MID(SUBSTITUTE($N111,"/",REPT(" ",LEN($N111))),(COLUMNS($V111:W111)-1)*LEN($N111)+1,LEN($N111)))</f>
        <v>shorts</v>
      </c>
      <c r="S111" s="11">
        <f t="shared" si="6"/>
        <v>40570.025810185187</v>
      </c>
      <c r="T111" s="11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1.3076923076923077</v>
      </c>
      <c r="P112" s="6">
        <f t="shared" si="5"/>
        <v>65.384615384615387</v>
      </c>
      <c r="Q112" t="str">
        <f>TRIM(MID(SUBSTITUTE($N112,"/",REPT(" ",LEN($N112))),(COLUMNS($V112:V112)-1)*LEN($N112)+1,LEN($N112)))</f>
        <v>film &amp; video</v>
      </c>
      <c r="R112" t="str">
        <f>TRIM(MID(SUBSTITUTE($N112,"/",REPT(" ",LEN($N112))),(COLUMNS($V112:W112)-1)*LEN($N112)+1,LEN($N112)))</f>
        <v>shorts</v>
      </c>
      <c r="S112" s="11">
        <f t="shared" si="6"/>
        <v>41557.949687500004</v>
      </c>
      <c r="T112" s="11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1.5457142857142858</v>
      </c>
      <c r="P113" s="6">
        <f t="shared" si="5"/>
        <v>102.0754716981132</v>
      </c>
      <c r="Q113" t="str">
        <f>TRIM(MID(SUBSTITUTE($N113,"/",REPT(" ",LEN($N113))),(COLUMNS($V113:V113)-1)*LEN($N113)+1,LEN($N113)))</f>
        <v>film &amp; video</v>
      </c>
      <c r="R113" t="str">
        <f>TRIM(MID(SUBSTITUTE($N113,"/",REPT(" ",LEN($N113))),(COLUMNS($V113:W113)-1)*LEN($N113)+1,LEN($N113)))</f>
        <v>shorts</v>
      </c>
      <c r="S113" s="11">
        <f t="shared" si="6"/>
        <v>42125.333182870367</v>
      </c>
      <c r="T113" s="11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1.04</v>
      </c>
      <c r="P114" s="6">
        <f t="shared" si="5"/>
        <v>64.197530864197532</v>
      </c>
      <c r="Q114" t="str">
        <f>TRIM(MID(SUBSTITUTE($N114,"/",REPT(" ",LEN($N114))),(COLUMNS($V114:V114)-1)*LEN($N114)+1,LEN($N114)))</f>
        <v>film &amp; video</v>
      </c>
      <c r="R114" t="str">
        <f>TRIM(MID(SUBSTITUTE($N114,"/",REPT(" ",LEN($N114))),(COLUMNS($V114:W114)-1)*LEN($N114)+1,LEN($N114)))</f>
        <v>shorts</v>
      </c>
      <c r="S114" s="11">
        <f t="shared" si="6"/>
        <v>41718.043032407404</v>
      </c>
      <c r="T114" s="11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1.41</v>
      </c>
      <c r="P115" s="6">
        <f t="shared" si="5"/>
        <v>90.384615384615387</v>
      </c>
      <c r="Q115" t="str">
        <f>TRIM(MID(SUBSTITUTE($N115,"/",REPT(" ",LEN($N115))),(COLUMNS($V115:V115)-1)*LEN($N115)+1,LEN($N115)))</f>
        <v>film &amp; video</v>
      </c>
      <c r="R115" t="str">
        <f>TRIM(MID(SUBSTITUTE($N115,"/",REPT(" ",LEN($N115))),(COLUMNS($V115:W115)-1)*LEN($N115)+1,LEN($N115)))</f>
        <v>shorts</v>
      </c>
      <c r="S115" s="11">
        <f t="shared" si="6"/>
        <v>40753.758425925924</v>
      </c>
      <c r="T115" s="11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1.0333333333333334</v>
      </c>
      <c r="P116" s="6">
        <f t="shared" si="5"/>
        <v>88.571428571428569</v>
      </c>
      <c r="Q116" t="str">
        <f>TRIM(MID(SUBSTITUTE($N116,"/",REPT(" ",LEN($N116))),(COLUMNS($V116:V116)-1)*LEN($N116)+1,LEN($N116)))</f>
        <v>film &amp; video</v>
      </c>
      <c r="R116" t="str">
        <f>TRIM(MID(SUBSTITUTE($N116,"/",REPT(" ",LEN($N116))),(COLUMNS($V116:W116)-1)*LEN($N116)+1,LEN($N116)))</f>
        <v>shorts</v>
      </c>
      <c r="S116" s="11">
        <f t="shared" si="6"/>
        <v>40861.27416666667</v>
      </c>
      <c r="T116" s="11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1.4044444444444444</v>
      </c>
      <c r="P117" s="6">
        <f t="shared" si="5"/>
        <v>28.727272727272727</v>
      </c>
      <c r="Q117" t="str">
        <f>TRIM(MID(SUBSTITUTE($N117,"/",REPT(" ",LEN($N117))),(COLUMNS($V117:V117)-1)*LEN($N117)+1,LEN($N117)))</f>
        <v>film &amp; video</v>
      </c>
      <c r="R117" t="str">
        <f>TRIM(MID(SUBSTITUTE($N117,"/",REPT(" ",LEN($N117))),(COLUMNS($V117:W117)-1)*LEN($N117)+1,LEN($N117)))</f>
        <v>shorts</v>
      </c>
      <c r="S117" s="11">
        <f t="shared" si="6"/>
        <v>40918.738935185182</v>
      </c>
      <c r="T117" s="11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1.1365714285714286</v>
      </c>
      <c r="P118" s="6">
        <f t="shared" si="5"/>
        <v>69.78947368421052</v>
      </c>
      <c r="Q118" t="str">
        <f>TRIM(MID(SUBSTITUTE($N118,"/",REPT(" ",LEN($N118))),(COLUMNS($V118:V118)-1)*LEN($N118)+1,LEN($N118)))</f>
        <v>film &amp; video</v>
      </c>
      <c r="R118" t="str">
        <f>TRIM(MID(SUBSTITUTE($N118,"/",REPT(" ",LEN($N118))),(COLUMNS($V118:W118)-1)*LEN($N118)+1,LEN($N118)))</f>
        <v>shorts</v>
      </c>
      <c r="S118" s="11">
        <f t="shared" si="6"/>
        <v>40595.497164351851</v>
      </c>
      <c r="T118" s="11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1.0049377777777779</v>
      </c>
      <c r="P119" s="6">
        <f t="shared" si="5"/>
        <v>167.48962962962963</v>
      </c>
      <c r="Q119" t="str">
        <f>TRIM(MID(SUBSTITUTE($N119,"/",REPT(" ",LEN($N119))),(COLUMNS($V119:V119)-1)*LEN($N119)+1,LEN($N119)))</f>
        <v>film &amp; video</v>
      </c>
      <c r="R119" t="str">
        <f>TRIM(MID(SUBSTITUTE($N119,"/",REPT(" ",LEN($N119))),(COLUMNS($V119:W119)-1)*LEN($N119)+1,LEN($N119)))</f>
        <v>shorts</v>
      </c>
      <c r="S119" s="11">
        <f t="shared" si="6"/>
        <v>40248.834999999999</v>
      </c>
      <c r="T119" s="11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1.1303159999999999</v>
      </c>
      <c r="P120" s="6">
        <f t="shared" si="5"/>
        <v>144.91230769230768</v>
      </c>
      <c r="Q120" t="str">
        <f>TRIM(MID(SUBSTITUTE($N120,"/",REPT(" ",LEN($N120))),(COLUMNS($V120:V120)-1)*LEN($N120)+1,LEN($N120)))</f>
        <v>film &amp; video</v>
      </c>
      <c r="R120" t="str">
        <f>TRIM(MID(SUBSTITUTE($N120,"/",REPT(" ",LEN($N120))),(COLUMNS($V120:W120)-1)*LEN($N120)+1,LEN($N120)))</f>
        <v>shorts</v>
      </c>
      <c r="S120" s="11">
        <f t="shared" si="6"/>
        <v>40723.053657407407</v>
      </c>
      <c r="T120" s="11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1.0455692307692308</v>
      </c>
      <c r="P121" s="6">
        <f t="shared" si="5"/>
        <v>91.840540540540545</v>
      </c>
      <c r="Q121" t="str">
        <f>TRIM(MID(SUBSTITUTE($N121,"/",REPT(" ",LEN($N121))),(COLUMNS($V121:V121)-1)*LEN($N121)+1,LEN($N121)))</f>
        <v>film &amp; video</v>
      </c>
      <c r="R121" t="str">
        <f>TRIM(MID(SUBSTITUTE($N121,"/",REPT(" ",LEN($N121))),(COLUMNS($V121:W121)-1)*LEN($N121)+1,LEN($N121)))</f>
        <v>shorts</v>
      </c>
      <c r="S121" s="11">
        <f t="shared" si="6"/>
        <v>40739.069282407407</v>
      </c>
      <c r="T121" s="11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1.4285714285714287E-4</v>
      </c>
      <c r="P122" s="6">
        <f t="shared" si="5"/>
        <v>10</v>
      </c>
      <c r="Q122" t="str">
        <f>TRIM(MID(SUBSTITUTE($N122,"/",REPT(" ",LEN($N122))),(COLUMNS($V122:V122)-1)*LEN($N122)+1,LEN($N122)))</f>
        <v>film &amp; video</v>
      </c>
      <c r="R122" t="str">
        <f>TRIM(MID(SUBSTITUTE($N122,"/",REPT(" ",LEN($N122))),(COLUMNS($V122:W122)-1)*LEN($N122)+1,LEN($N122)))</f>
        <v>science fiction</v>
      </c>
      <c r="S122" s="11">
        <f t="shared" si="6"/>
        <v>42616.049849537041</v>
      </c>
      <c r="T122" s="11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3.3333333333333332E-4</v>
      </c>
      <c r="P123" s="6">
        <f t="shared" si="5"/>
        <v>1</v>
      </c>
      <c r="Q123" t="str">
        <f>TRIM(MID(SUBSTITUTE($N123,"/",REPT(" ",LEN($N123))),(COLUMNS($V123:V123)-1)*LEN($N123)+1,LEN($N123)))</f>
        <v>film &amp; video</v>
      </c>
      <c r="R123" t="str">
        <f>TRIM(MID(SUBSTITUTE($N123,"/",REPT(" ",LEN($N123))),(COLUMNS($V123:W123)-1)*LEN($N123)+1,LEN($N123)))</f>
        <v>science fiction</v>
      </c>
      <c r="S123" s="11">
        <f t="shared" si="6"/>
        <v>42096.704976851848</v>
      </c>
      <c r="T123" s="11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6" t="e">
        <f t="shared" si="5"/>
        <v>#DIV/0!</v>
      </c>
      <c r="Q124" t="str">
        <f>TRIM(MID(SUBSTITUTE($N124,"/",REPT(" ",LEN($N124))),(COLUMNS($V124:V124)-1)*LEN($N124)+1,LEN($N124)))</f>
        <v>film &amp; video</v>
      </c>
      <c r="R124" t="str">
        <f>TRIM(MID(SUBSTITUTE($N124,"/",REPT(" ",LEN($N124))),(COLUMNS($V124:W124)-1)*LEN($N124)+1,LEN($N124)))</f>
        <v>science fiction</v>
      </c>
      <c r="S124" s="11">
        <f t="shared" si="6"/>
        <v>42593.431793981479</v>
      </c>
      <c r="T124" s="11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2.7454545454545453E-3</v>
      </c>
      <c r="P125" s="6">
        <f t="shared" si="5"/>
        <v>25.166666666666668</v>
      </c>
      <c r="Q125" t="str">
        <f>TRIM(MID(SUBSTITUTE($N125,"/",REPT(" ",LEN($N125))),(COLUMNS($V125:V125)-1)*LEN($N125)+1,LEN($N125)))</f>
        <v>film &amp; video</v>
      </c>
      <c r="R125" t="str">
        <f>TRIM(MID(SUBSTITUTE($N125,"/",REPT(" ",LEN($N125))),(COLUMNS($V125:W125)-1)*LEN($N125)+1,LEN($N125)))</f>
        <v>science fiction</v>
      </c>
      <c r="S125" s="11">
        <f t="shared" si="6"/>
        <v>41904.781990740739</v>
      </c>
      <c r="T125" s="11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6" t="e">
        <f t="shared" si="5"/>
        <v>#DIV/0!</v>
      </c>
      <c r="Q126" t="str">
        <f>TRIM(MID(SUBSTITUTE($N126,"/",REPT(" ",LEN($N126))),(COLUMNS($V126:V126)-1)*LEN($N126)+1,LEN($N126)))</f>
        <v>film &amp; video</v>
      </c>
      <c r="R126" t="str">
        <f>TRIM(MID(SUBSTITUTE($N126,"/",REPT(" ",LEN($N126))),(COLUMNS($V126:W126)-1)*LEN($N126)+1,LEN($N126)))</f>
        <v>science fiction</v>
      </c>
      <c r="S126" s="11">
        <f t="shared" si="6"/>
        <v>42114.928726851853</v>
      </c>
      <c r="T126" s="11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0.14000000000000001</v>
      </c>
      <c r="P127" s="6">
        <f t="shared" si="5"/>
        <v>11.666666666666666</v>
      </c>
      <c r="Q127" t="str">
        <f>TRIM(MID(SUBSTITUTE($N127,"/",REPT(" ",LEN($N127))),(COLUMNS($V127:V127)-1)*LEN($N127)+1,LEN($N127)))</f>
        <v>film &amp; video</v>
      </c>
      <c r="R127" t="str">
        <f>TRIM(MID(SUBSTITUTE($N127,"/",REPT(" ",LEN($N127))),(COLUMNS($V127:W127)-1)*LEN($N127)+1,LEN($N127)))</f>
        <v>science fiction</v>
      </c>
      <c r="S127" s="11">
        <f t="shared" si="6"/>
        <v>42709.993981481486</v>
      </c>
      <c r="T127" s="11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5.5480000000000002E-2</v>
      </c>
      <c r="P128" s="6">
        <f t="shared" si="5"/>
        <v>106.69230769230769</v>
      </c>
      <c r="Q128" t="str">
        <f>TRIM(MID(SUBSTITUTE($N128,"/",REPT(" ",LEN($N128))),(COLUMNS($V128:V128)-1)*LEN($N128)+1,LEN($N128)))</f>
        <v>film &amp; video</v>
      </c>
      <c r="R128" t="str">
        <f>TRIM(MID(SUBSTITUTE($N128,"/",REPT(" ",LEN($N128))),(COLUMNS($V128:W128)-1)*LEN($N128)+1,LEN($N128)))</f>
        <v>science fiction</v>
      </c>
      <c r="S128" s="11">
        <f t="shared" si="6"/>
        <v>42135.589548611111</v>
      </c>
      <c r="T128" s="11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2.375E-2</v>
      </c>
      <c r="P129" s="6">
        <f t="shared" si="5"/>
        <v>47.5</v>
      </c>
      <c r="Q129" t="str">
        <f>TRIM(MID(SUBSTITUTE($N129,"/",REPT(" ",LEN($N129))),(COLUMNS($V129:V129)-1)*LEN($N129)+1,LEN($N129)))</f>
        <v>film &amp; video</v>
      </c>
      <c r="R129" t="str">
        <f>TRIM(MID(SUBSTITUTE($N129,"/",REPT(" ",LEN($N129))),(COLUMNS($V129:W129)-1)*LEN($N129)+1,LEN($N129)))</f>
        <v>science fiction</v>
      </c>
      <c r="S129" s="11">
        <f t="shared" si="6"/>
        <v>42067.62431712963</v>
      </c>
      <c r="T129" s="11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1.8669999999999999E-2</v>
      </c>
      <c r="P130" s="6">
        <f t="shared" si="5"/>
        <v>311.16666666666669</v>
      </c>
      <c r="Q130" t="str">
        <f>TRIM(MID(SUBSTITUTE($N130,"/",REPT(" ",LEN($N130))),(COLUMNS($V130:V130)-1)*LEN($N130)+1,LEN($N130)))</f>
        <v>film &amp; video</v>
      </c>
      <c r="R130" t="str">
        <f>TRIM(MID(SUBSTITUTE($N130,"/",REPT(" ",LEN($N130))),(COLUMNS($V130:W130)-1)*LEN($N130)+1,LEN($N130)))</f>
        <v>science fiction</v>
      </c>
      <c r="S130" s="11">
        <f t="shared" si="6"/>
        <v>42628.22792824074</v>
      </c>
      <c r="T130" s="11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</f>
        <v>0</v>
      </c>
      <c r="P131" s="6" t="e">
        <f t="shared" ref="P131:P194" si="9">AVERAGE(E131/L131)</f>
        <v>#DIV/0!</v>
      </c>
      <c r="Q131" t="str">
        <f>TRIM(MID(SUBSTITUTE($N131,"/",REPT(" ",LEN($N131))),(COLUMNS($V131:V131)-1)*LEN($N131)+1,LEN($N131)))</f>
        <v>film &amp; video</v>
      </c>
      <c r="R131" t="str">
        <f>TRIM(MID(SUBSTITUTE($N131,"/",REPT(" ",LEN($N131))),(COLUMNS($V131:W131)-1)*LEN($N131)+1,LEN($N131)))</f>
        <v>science fiction</v>
      </c>
      <c r="S131" s="11">
        <f t="shared" ref="S131:S194" si="10">(((J131/60/60)/24)+DATE(1970,1,1))</f>
        <v>41882.937303240738</v>
      </c>
      <c r="T131" s="11">
        <f t="shared" ref="T131:T194" si="11">(((I131/60/60)/24)+DATE(1970,1,1))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6" t="e">
        <f t="shared" si="9"/>
        <v>#DIV/0!</v>
      </c>
      <c r="Q132" t="str">
        <f>TRIM(MID(SUBSTITUTE($N132,"/",REPT(" ",LEN($N132))),(COLUMNS($V132:V132)-1)*LEN($N132)+1,LEN($N132)))</f>
        <v>film &amp; video</v>
      </c>
      <c r="R132" t="str">
        <f>TRIM(MID(SUBSTITUTE($N132,"/",REPT(" ",LEN($N132))),(COLUMNS($V132:W132)-1)*LEN($N132)+1,LEN($N132)))</f>
        <v>science fiction</v>
      </c>
      <c r="S132" s="11">
        <f t="shared" si="10"/>
        <v>41778.915416666663</v>
      </c>
      <c r="T132" s="11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6" t="e">
        <f t="shared" si="9"/>
        <v>#DIV/0!</v>
      </c>
      <c r="Q133" t="str">
        <f>TRIM(MID(SUBSTITUTE($N133,"/",REPT(" ",LEN($N133))),(COLUMNS($V133:V133)-1)*LEN($N133)+1,LEN($N133)))</f>
        <v>film &amp; video</v>
      </c>
      <c r="R133" t="str">
        <f>TRIM(MID(SUBSTITUTE($N133,"/",REPT(" ",LEN($N133))),(COLUMNS($V133:W133)-1)*LEN($N133)+1,LEN($N133)))</f>
        <v>science fiction</v>
      </c>
      <c r="S133" s="11">
        <f t="shared" si="10"/>
        <v>42541.837511574078</v>
      </c>
      <c r="T133" s="11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9.5687499999999995E-2</v>
      </c>
      <c r="P134" s="6">
        <f t="shared" si="9"/>
        <v>94.506172839506178</v>
      </c>
      <c r="Q134" t="str">
        <f>TRIM(MID(SUBSTITUTE($N134,"/",REPT(" ",LEN($N134))),(COLUMNS($V134:V134)-1)*LEN($N134)+1,LEN($N134)))</f>
        <v>film &amp; video</v>
      </c>
      <c r="R134" t="str">
        <f>TRIM(MID(SUBSTITUTE($N134,"/",REPT(" ",LEN($N134))),(COLUMNS($V134:W134)-1)*LEN($N134)+1,LEN($N134)))</f>
        <v>science fiction</v>
      </c>
      <c r="S134" s="11">
        <f t="shared" si="10"/>
        <v>41905.812581018516</v>
      </c>
      <c r="T134" s="11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6" t="e">
        <f t="shared" si="9"/>
        <v>#DIV/0!</v>
      </c>
      <c r="Q135" t="str">
        <f>TRIM(MID(SUBSTITUTE($N135,"/",REPT(" ",LEN($N135))),(COLUMNS($V135:V135)-1)*LEN($N135)+1,LEN($N135)))</f>
        <v>film &amp; video</v>
      </c>
      <c r="R135" t="str">
        <f>TRIM(MID(SUBSTITUTE($N135,"/",REPT(" ",LEN($N135))),(COLUMNS($V135:W135)-1)*LEN($N135)+1,LEN($N135)))</f>
        <v>science fiction</v>
      </c>
      <c r="S135" s="11">
        <f t="shared" si="10"/>
        <v>42491.80768518518</v>
      </c>
      <c r="T135" s="11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6" t="e">
        <f t="shared" si="9"/>
        <v>#DIV/0!</v>
      </c>
      <c r="Q136" t="str">
        <f>TRIM(MID(SUBSTITUTE($N136,"/",REPT(" ",LEN($N136))),(COLUMNS($V136:V136)-1)*LEN($N136)+1,LEN($N136)))</f>
        <v>film &amp; video</v>
      </c>
      <c r="R136" t="str">
        <f>TRIM(MID(SUBSTITUTE($N136,"/",REPT(" ",LEN($N136))),(COLUMNS($V136:W136)-1)*LEN($N136)+1,LEN($N136)))</f>
        <v>science fiction</v>
      </c>
      <c r="S136" s="11">
        <f t="shared" si="10"/>
        <v>42221.909930555557</v>
      </c>
      <c r="T136" s="11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0.13433333333333333</v>
      </c>
      <c r="P137" s="6">
        <f t="shared" si="9"/>
        <v>80.599999999999994</v>
      </c>
      <c r="Q137" t="str">
        <f>TRIM(MID(SUBSTITUTE($N137,"/",REPT(" ",LEN($N137))),(COLUMNS($V137:V137)-1)*LEN($N137)+1,LEN($N137)))</f>
        <v>film &amp; video</v>
      </c>
      <c r="R137" t="str">
        <f>TRIM(MID(SUBSTITUTE($N137,"/",REPT(" ",LEN($N137))),(COLUMNS($V137:W137)-1)*LEN($N137)+1,LEN($N137)))</f>
        <v>science fiction</v>
      </c>
      <c r="S137" s="11">
        <f t="shared" si="10"/>
        <v>41788.381909722222</v>
      </c>
      <c r="T137" s="11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6" t="e">
        <f t="shared" si="9"/>
        <v>#DIV/0!</v>
      </c>
      <c r="Q138" t="str">
        <f>TRIM(MID(SUBSTITUTE($N138,"/",REPT(" ",LEN($N138))),(COLUMNS($V138:V138)-1)*LEN($N138)+1,LEN($N138)))</f>
        <v>film &amp; video</v>
      </c>
      <c r="R138" t="str">
        <f>TRIM(MID(SUBSTITUTE($N138,"/",REPT(" ",LEN($N138))),(COLUMNS($V138:W138)-1)*LEN($N138)+1,LEN($N138)))</f>
        <v>science fiction</v>
      </c>
      <c r="S138" s="11">
        <f t="shared" si="10"/>
        <v>42096.410115740742</v>
      </c>
      <c r="T138" s="11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6" t="e">
        <f t="shared" si="9"/>
        <v>#DIV/0!</v>
      </c>
      <c r="Q139" t="str">
        <f>TRIM(MID(SUBSTITUTE($N139,"/",REPT(" ",LEN($N139))),(COLUMNS($V139:V139)-1)*LEN($N139)+1,LEN($N139)))</f>
        <v>film &amp; video</v>
      </c>
      <c r="R139" t="str">
        <f>TRIM(MID(SUBSTITUTE($N139,"/",REPT(" ",LEN($N139))),(COLUMNS($V139:W139)-1)*LEN($N139)+1,LEN($N139)))</f>
        <v>science fiction</v>
      </c>
      <c r="S139" s="11">
        <f t="shared" si="10"/>
        <v>42239.573993055557</v>
      </c>
      <c r="T139" s="11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3.1413333333333335E-2</v>
      </c>
      <c r="P140" s="6">
        <f t="shared" si="9"/>
        <v>81.241379310344826</v>
      </c>
      <c r="Q140" t="str">
        <f>TRIM(MID(SUBSTITUTE($N140,"/",REPT(" ",LEN($N140))),(COLUMNS($V140:V140)-1)*LEN($N140)+1,LEN($N140)))</f>
        <v>film &amp; video</v>
      </c>
      <c r="R140" t="str">
        <f>TRIM(MID(SUBSTITUTE($N140,"/",REPT(" ",LEN($N140))),(COLUMNS($V140:W140)-1)*LEN($N140)+1,LEN($N140)))</f>
        <v>science fiction</v>
      </c>
      <c r="S140" s="11">
        <f t="shared" si="10"/>
        <v>42186.257418981477</v>
      </c>
      <c r="T140" s="11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</v>
      </c>
      <c r="P141" s="6">
        <f t="shared" si="9"/>
        <v>500</v>
      </c>
      <c r="Q141" t="str">
        <f>TRIM(MID(SUBSTITUTE($N141,"/",REPT(" ",LEN($N141))),(COLUMNS($V141:V141)-1)*LEN($N141)+1,LEN($N141)))</f>
        <v>film &amp; video</v>
      </c>
      <c r="R141" t="str">
        <f>TRIM(MID(SUBSTITUTE($N141,"/",REPT(" ",LEN($N141))),(COLUMNS($V141:W141)-1)*LEN($N141)+1,LEN($N141)))</f>
        <v>science fiction</v>
      </c>
      <c r="S141" s="11">
        <f t="shared" si="10"/>
        <v>42187.920972222222</v>
      </c>
      <c r="T141" s="11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6" t="e">
        <f t="shared" si="9"/>
        <v>#DIV/0!</v>
      </c>
      <c r="Q142" t="str">
        <f>TRIM(MID(SUBSTITUTE($N142,"/",REPT(" ",LEN($N142))),(COLUMNS($V142:V142)-1)*LEN($N142)+1,LEN($N142)))</f>
        <v>film &amp; video</v>
      </c>
      <c r="R142" t="str">
        <f>TRIM(MID(SUBSTITUTE($N142,"/",REPT(" ",LEN($N142))),(COLUMNS($V142:W142)-1)*LEN($N142)+1,LEN($N142)))</f>
        <v>science fiction</v>
      </c>
      <c r="S142" s="11">
        <f t="shared" si="10"/>
        <v>42053.198287037041</v>
      </c>
      <c r="T142" s="11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0.10775</v>
      </c>
      <c r="P143" s="6">
        <f t="shared" si="9"/>
        <v>46.178571428571431</v>
      </c>
      <c r="Q143" t="str">
        <f>TRIM(MID(SUBSTITUTE($N143,"/",REPT(" ",LEN($N143))),(COLUMNS($V143:V143)-1)*LEN($N143)+1,LEN($N143)))</f>
        <v>film &amp; video</v>
      </c>
      <c r="R143" t="str">
        <f>TRIM(MID(SUBSTITUTE($N143,"/",REPT(" ",LEN($N143))),(COLUMNS($V143:W143)-1)*LEN($N143)+1,LEN($N143)))</f>
        <v>science fiction</v>
      </c>
      <c r="S143" s="11">
        <f t="shared" si="10"/>
        <v>42110.153043981481</v>
      </c>
      <c r="T143" s="11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3.3333333333333335E-3</v>
      </c>
      <c r="P144" s="6">
        <f t="shared" si="9"/>
        <v>10</v>
      </c>
      <c r="Q144" t="str">
        <f>TRIM(MID(SUBSTITUTE($N144,"/",REPT(" ",LEN($N144))),(COLUMNS($V144:V144)-1)*LEN($N144)+1,LEN($N144)))</f>
        <v>film &amp; video</v>
      </c>
      <c r="R144" t="str">
        <f>TRIM(MID(SUBSTITUTE($N144,"/",REPT(" ",LEN($N144))),(COLUMNS($V144:W144)-1)*LEN($N144)+1,LEN($N144)))</f>
        <v>science fiction</v>
      </c>
      <c r="S144" s="11">
        <f t="shared" si="10"/>
        <v>41938.893263888887</v>
      </c>
      <c r="T144" s="11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6" t="e">
        <f t="shared" si="9"/>
        <v>#DIV/0!</v>
      </c>
      <c r="Q145" t="str">
        <f>TRIM(MID(SUBSTITUTE($N145,"/",REPT(" ",LEN($N145))),(COLUMNS($V145:V145)-1)*LEN($N145)+1,LEN($N145)))</f>
        <v>film &amp; video</v>
      </c>
      <c r="R145" t="str">
        <f>TRIM(MID(SUBSTITUTE($N145,"/",REPT(" ",LEN($N145))),(COLUMNS($V145:W145)-1)*LEN($N145)+1,LEN($N145)))</f>
        <v>science fiction</v>
      </c>
      <c r="S145" s="11">
        <f t="shared" si="10"/>
        <v>42559.064143518524</v>
      </c>
      <c r="T145" s="11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0.27600000000000002</v>
      </c>
      <c r="P146" s="6">
        <f t="shared" si="9"/>
        <v>55.945945945945944</v>
      </c>
      <c r="Q146" t="str">
        <f>TRIM(MID(SUBSTITUTE($N146,"/",REPT(" ",LEN($N146))),(COLUMNS($V146:V146)-1)*LEN($N146)+1,LEN($N146)))</f>
        <v>film &amp; video</v>
      </c>
      <c r="R146" t="str">
        <f>TRIM(MID(SUBSTITUTE($N146,"/",REPT(" ",LEN($N146))),(COLUMNS($V146:W146)-1)*LEN($N146)+1,LEN($N146)))</f>
        <v>science fiction</v>
      </c>
      <c r="S146" s="11">
        <f t="shared" si="10"/>
        <v>42047.762407407412</v>
      </c>
      <c r="T146" s="11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7.5111111111111115E-2</v>
      </c>
      <c r="P147" s="6">
        <f t="shared" si="9"/>
        <v>37.555555555555557</v>
      </c>
      <c r="Q147" t="str">
        <f>TRIM(MID(SUBSTITUTE($N147,"/",REPT(" ",LEN($N147))),(COLUMNS($V147:V147)-1)*LEN($N147)+1,LEN($N147)))</f>
        <v>film &amp; video</v>
      </c>
      <c r="R147" t="str">
        <f>TRIM(MID(SUBSTITUTE($N147,"/",REPT(" ",LEN($N147))),(COLUMNS($V147:W147)-1)*LEN($N147)+1,LEN($N147)))</f>
        <v>science fiction</v>
      </c>
      <c r="S147" s="11">
        <f t="shared" si="10"/>
        <v>42200.542268518519</v>
      </c>
      <c r="T147" s="11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5.7499999999999999E-3</v>
      </c>
      <c r="P148" s="6">
        <f t="shared" si="9"/>
        <v>38.333333333333336</v>
      </c>
      <c r="Q148" t="str">
        <f>TRIM(MID(SUBSTITUTE($N148,"/",REPT(" ",LEN($N148))),(COLUMNS($V148:V148)-1)*LEN($N148)+1,LEN($N148)))</f>
        <v>film &amp; video</v>
      </c>
      <c r="R148" t="str">
        <f>TRIM(MID(SUBSTITUTE($N148,"/",REPT(" ",LEN($N148))),(COLUMNS($V148:W148)-1)*LEN($N148)+1,LEN($N148)))</f>
        <v>science fiction</v>
      </c>
      <c r="S148" s="11">
        <f t="shared" si="10"/>
        <v>42693.016180555554</v>
      </c>
      <c r="T148" s="11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6" t="e">
        <f t="shared" si="9"/>
        <v>#DIV/0!</v>
      </c>
      <c r="Q149" t="str">
        <f>TRIM(MID(SUBSTITUTE($N149,"/",REPT(" ",LEN($N149))),(COLUMNS($V149:V149)-1)*LEN($N149)+1,LEN($N149)))</f>
        <v>film &amp; video</v>
      </c>
      <c r="R149" t="str">
        <f>TRIM(MID(SUBSTITUTE($N149,"/",REPT(" ",LEN($N149))),(COLUMNS($V149:W149)-1)*LEN($N149)+1,LEN($N149)))</f>
        <v>science fiction</v>
      </c>
      <c r="S149" s="11">
        <f t="shared" si="10"/>
        <v>41969.767824074079</v>
      </c>
      <c r="T149" s="11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8.0000000000000004E-4</v>
      </c>
      <c r="P150" s="6">
        <f t="shared" si="9"/>
        <v>20</v>
      </c>
      <c r="Q150" t="str">
        <f>TRIM(MID(SUBSTITUTE($N150,"/",REPT(" ",LEN($N150))),(COLUMNS($V150:V150)-1)*LEN($N150)+1,LEN($N150)))</f>
        <v>film &amp; video</v>
      </c>
      <c r="R150" t="str">
        <f>TRIM(MID(SUBSTITUTE($N150,"/",REPT(" ",LEN($N150))),(COLUMNS($V150:W150)-1)*LEN($N150)+1,LEN($N150)))</f>
        <v>science fiction</v>
      </c>
      <c r="S150" s="11">
        <f t="shared" si="10"/>
        <v>42397.281666666662</v>
      </c>
      <c r="T150" s="11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9.1999999999999998E-3</v>
      </c>
      <c r="P151" s="6">
        <f t="shared" si="9"/>
        <v>15.333333333333334</v>
      </c>
      <c r="Q151" t="str">
        <f>TRIM(MID(SUBSTITUTE($N151,"/",REPT(" ",LEN($N151))),(COLUMNS($V151:V151)-1)*LEN($N151)+1,LEN($N151)))</f>
        <v>film &amp; video</v>
      </c>
      <c r="R151" t="str">
        <f>TRIM(MID(SUBSTITUTE($N151,"/",REPT(" ",LEN($N151))),(COLUMNS($V151:W151)-1)*LEN($N151)+1,LEN($N151)))</f>
        <v>science fiction</v>
      </c>
      <c r="S151" s="11">
        <f t="shared" si="10"/>
        <v>41968.172106481477</v>
      </c>
      <c r="T151" s="11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0.23163076923076922</v>
      </c>
      <c r="P152" s="6">
        <f t="shared" si="9"/>
        <v>449.43283582089555</v>
      </c>
      <c r="Q152" t="str">
        <f>TRIM(MID(SUBSTITUTE($N152,"/",REPT(" ",LEN($N152))),(COLUMNS($V152:V152)-1)*LEN($N152)+1,LEN($N152)))</f>
        <v>film &amp; video</v>
      </c>
      <c r="R152" t="str">
        <f>TRIM(MID(SUBSTITUTE($N152,"/",REPT(" ",LEN($N152))),(COLUMNS($V152:W152)-1)*LEN($N152)+1,LEN($N152)))</f>
        <v>science fiction</v>
      </c>
      <c r="S152" s="11">
        <f t="shared" si="10"/>
        <v>42090.161828703705</v>
      </c>
      <c r="T152" s="11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5.5999999999999995E-4</v>
      </c>
      <c r="P153" s="6">
        <f t="shared" si="9"/>
        <v>28</v>
      </c>
      <c r="Q153" t="str">
        <f>TRIM(MID(SUBSTITUTE($N153,"/",REPT(" ",LEN($N153))),(COLUMNS($V153:V153)-1)*LEN($N153)+1,LEN($N153)))</f>
        <v>film &amp; video</v>
      </c>
      <c r="R153" t="str">
        <f>TRIM(MID(SUBSTITUTE($N153,"/",REPT(" ",LEN($N153))),(COLUMNS($V153:W153)-1)*LEN($N153)+1,LEN($N153)))</f>
        <v>science fiction</v>
      </c>
      <c r="S153" s="11">
        <f t="shared" si="10"/>
        <v>42113.550821759258</v>
      </c>
      <c r="T153" s="11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7.8947368421052633E-5</v>
      </c>
      <c r="P154" s="6">
        <f t="shared" si="9"/>
        <v>15</v>
      </c>
      <c r="Q154" t="str">
        <f>TRIM(MID(SUBSTITUTE($N154,"/",REPT(" ",LEN($N154))),(COLUMNS($V154:V154)-1)*LEN($N154)+1,LEN($N154)))</f>
        <v>film &amp; video</v>
      </c>
      <c r="R154" t="str">
        <f>TRIM(MID(SUBSTITUTE($N154,"/",REPT(" ",LEN($N154))),(COLUMNS($V154:W154)-1)*LEN($N154)+1,LEN($N154)))</f>
        <v>science fiction</v>
      </c>
      <c r="S154" s="11">
        <f t="shared" si="10"/>
        <v>41875.077546296299</v>
      </c>
      <c r="T154" s="11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7.1799999999999998E-3</v>
      </c>
      <c r="P155" s="6">
        <f t="shared" si="9"/>
        <v>35.9</v>
      </c>
      <c r="Q155" t="str">
        <f>TRIM(MID(SUBSTITUTE($N155,"/",REPT(" ",LEN($N155))),(COLUMNS($V155:V155)-1)*LEN($N155)+1,LEN($N155)))</f>
        <v>film &amp; video</v>
      </c>
      <c r="R155" t="str">
        <f>TRIM(MID(SUBSTITUTE($N155,"/",REPT(" ",LEN($N155))),(COLUMNS($V155:W155)-1)*LEN($N155)+1,LEN($N155)))</f>
        <v>science fiction</v>
      </c>
      <c r="S155" s="11">
        <f t="shared" si="10"/>
        <v>41933.586157407408</v>
      </c>
      <c r="T155" s="11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2.6666666666666668E-2</v>
      </c>
      <c r="P156" s="6">
        <f t="shared" si="9"/>
        <v>13.333333333333334</v>
      </c>
      <c r="Q156" t="str">
        <f>TRIM(MID(SUBSTITUTE($N156,"/",REPT(" ",LEN($N156))),(COLUMNS($V156:V156)-1)*LEN($N156)+1,LEN($N156)))</f>
        <v>film &amp; video</v>
      </c>
      <c r="R156" t="str">
        <f>TRIM(MID(SUBSTITUTE($N156,"/",REPT(" ",LEN($N156))),(COLUMNS($V156:W156)-1)*LEN($N156)+1,LEN($N156)))</f>
        <v>science fiction</v>
      </c>
      <c r="S156" s="11">
        <f t="shared" si="10"/>
        <v>42115.547395833331</v>
      </c>
      <c r="T156" s="11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6.0000000000000002E-5</v>
      </c>
      <c r="P157" s="6">
        <f t="shared" si="9"/>
        <v>20.25</v>
      </c>
      <c r="Q157" t="str">
        <f>TRIM(MID(SUBSTITUTE($N157,"/",REPT(" ",LEN($N157))),(COLUMNS($V157:V157)-1)*LEN($N157)+1,LEN($N157)))</f>
        <v>film &amp; video</v>
      </c>
      <c r="R157" t="str">
        <f>TRIM(MID(SUBSTITUTE($N157,"/",REPT(" ",LEN($N157))),(COLUMNS($V157:W157)-1)*LEN($N157)+1,LEN($N157)))</f>
        <v>science fiction</v>
      </c>
      <c r="S157" s="11">
        <f t="shared" si="10"/>
        <v>42168.559432870374</v>
      </c>
      <c r="T157" s="11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5.0999999999999997E-2</v>
      </c>
      <c r="P158" s="6">
        <f t="shared" si="9"/>
        <v>119</v>
      </c>
      <c r="Q158" t="str">
        <f>TRIM(MID(SUBSTITUTE($N158,"/",REPT(" ",LEN($N158))),(COLUMNS($V158:V158)-1)*LEN($N158)+1,LEN($N158)))</f>
        <v>film &amp; video</v>
      </c>
      <c r="R158" t="str">
        <f>TRIM(MID(SUBSTITUTE($N158,"/",REPT(" ",LEN($N158))),(COLUMNS($V158:W158)-1)*LEN($N158)+1,LEN($N158)))</f>
        <v>science fiction</v>
      </c>
      <c r="S158" s="11">
        <f t="shared" si="10"/>
        <v>41794.124953703707</v>
      </c>
      <c r="T158" s="11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2.671118530884808E-3</v>
      </c>
      <c r="P159" s="6">
        <f t="shared" si="9"/>
        <v>4</v>
      </c>
      <c r="Q159" t="str">
        <f>TRIM(MID(SUBSTITUTE($N159,"/",REPT(" ",LEN($N159))),(COLUMNS($V159:V159)-1)*LEN($N159)+1,LEN($N159)))</f>
        <v>film &amp; video</v>
      </c>
      <c r="R159" t="str">
        <f>TRIM(MID(SUBSTITUTE($N159,"/",REPT(" ",LEN($N159))),(COLUMNS($V159:W159)-1)*LEN($N159)+1,LEN($N159)))</f>
        <v>science fiction</v>
      </c>
      <c r="S159" s="11">
        <f t="shared" si="10"/>
        <v>42396.911712962959</v>
      </c>
      <c r="T159" s="11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6" t="e">
        <f t="shared" si="9"/>
        <v>#DIV/0!</v>
      </c>
      <c r="Q160" t="str">
        <f>TRIM(MID(SUBSTITUTE($N160,"/",REPT(" ",LEN($N160))),(COLUMNS($V160:V160)-1)*LEN($N160)+1,LEN($N160)))</f>
        <v>film &amp; video</v>
      </c>
      <c r="R160" t="str">
        <f>TRIM(MID(SUBSTITUTE($N160,"/",REPT(" ",LEN($N160))),(COLUMNS($V160:W160)-1)*LEN($N160)+1,LEN($N160)))</f>
        <v>science fiction</v>
      </c>
      <c r="S160" s="11">
        <f t="shared" si="10"/>
        <v>41904.07671296296</v>
      </c>
      <c r="T160" s="11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2.0000000000000002E-5</v>
      </c>
      <c r="P161" s="6">
        <f t="shared" si="9"/>
        <v>10</v>
      </c>
      <c r="Q161" t="str">
        <f>TRIM(MID(SUBSTITUTE($N161,"/",REPT(" ",LEN($N161))),(COLUMNS($V161:V161)-1)*LEN($N161)+1,LEN($N161)))</f>
        <v>film &amp; video</v>
      </c>
      <c r="R161" t="str">
        <f>TRIM(MID(SUBSTITUTE($N161,"/",REPT(" ",LEN($N161))),(COLUMNS($V161:W161)-1)*LEN($N161)+1,LEN($N161)))</f>
        <v>science fiction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6" t="e">
        <f t="shared" si="9"/>
        <v>#DIV/0!</v>
      </c>
      <c r="Q162" t="str">
        <f>TRIM(MID(SUBSTITUTE($N162,"/",REPT(" ",LEN($N162))),(COLUMNS($V162:V162)-1)*LEN($N162)+1,LEN($N162)))</f>
        <v>film &amp; video</v>
      </c>
      <c r="R162" t="str">
        <f>TRIM(MID(SUBSTITUTE($N162,"/",REPT(" ",LEN($N162))),(COLUMNS($V162:W162)-1)*LEN($N162)+1,LEN($N162)))</f>
        <v>drama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1E-4</v>
      </c>
      <c r="P163" s="6">
        <f t="shared" si="9"/>
        <v>5</v>
      </c>
      <c r="Q163" t="str">
        <f>TRIM(MID(SUBSTITUTE($N163,"/",REPT(" ",LEN($N163))),(COLUMNS($V163:V163)-1)*LEN($N163)+1,LEN($N163)))</f>
        <v>film &amp; video</v>
      </c>
      <c r="R163" t="str">
        <f>TRIM(MID(SUBSTITUTE($N163,"/",REPT(" ",LEN($N163))),(COLUMNS($V163:W163)-1)*LEN($N163)+1,LEN($N163)))</f>
        <v>drama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0.15535714285714286</v>
      </c>
      <c r="P164" s="6">
        <f t="shared" si="9"/>
        <v>43.5</v>
      </c>
      <c r="Q164" t="str">
        <f>TRIM(MID(SUBSTITUTE($N164,"/",REPT(" ",LEN($N164))),(COLUMNS($V164:V164)-1)*LEN($N164)+1,LEN($N164)))</f>
        <v>film &amp; video</v>
      </c>
      <c r="R164" t="str">
        <f>TRIM(MID(SUBSTITUTE($N164,"/",REPT(" ",LEN($N164))),(COLUMNS($V164:W164)-1)*LEN($N164)+1,LEN($N164)))</f>
        <v>drama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6" t="e">
        <f t="shared" si="9"/>
        <v>#DIV/0!</v>
      </c>
      <c r="Q165" t="str">
        <f>TRIM(MID(SUBSTITUTE($N165,"/",REPT(" ",LEN($N165))),(COLUMNS($V165:V165)-1)*LEN($N165)+1,LEN($N165)))</f>
        <v>film &amp; video</v>
      </c>
      <c r="R165" t="str">
        <f>TRIM(MID(SUBSTITUTE($N165,"/",REPT(" ",LEN($N165))),(COLUMNS($V165:W165)-1)*LEN($N165)+1,LEN($N165)))</f>
        <v>drama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5.3333333333333332E-3</v>
      </c>
      <c r="P166" s="6">
        <f t="shared" si="9"/>
        <v>91.428571428571431</v>
      </c>
      <c r="Q166" t="str">
        <f>TRIM(MID(SUBSTITUTE($N166,"/",REPT(" ",LEN($N166))),(COLUMNS($V166:V166)-1)*LEN($N166)+1,LEN($N166)))</f>
        <v>film &amp; video</v>
      </c>
      <c r="R166" t="str">
        <f>TRIM(MID(SUBSTITUTE($N166,"/",REPT(" ",LEN($N166))),(COLUMNS($V166:W166)-1)*LEN($N166)+1,LEN($N166)))</f>
        <v>drama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6" t="e">
        <f t="shared" si="9"/>
        <v>#DIV/0!</v>
      </c>
      <c r="Q167" t="str">
        <f>TRIM(MID(SUBSTITUTE($N167,"/",REPT(" ",LEN($N167))),(COLUMNS($V167:V167)-1)*LEN($N167)+1,LEN($N167)))</f>
        <v>film &amp; video</v>
      </c>
      <c r="R167" t="str">
        <f>TRIM(MID(SUBSTITUTE($N167,"/",REPT(" ",LEN($N167))),(COLUMNS($V167:W167)-1)*LEN($N167)+1,LEN($N167)))</f>
        <v>drama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0.6</v>
      </c>
      <c r="P168" s="6">
        <f t="shared" si="9"/>
        <v>3000</v>
      </c>
      <c r="Q168" t="str">
        <f>TRIM(MID(SUBSTITUTE($N168,"/",REPT(" ",LEN($N168))),(COLUMNS($V168:V168)-1)*LEN($N168)+1,LEN($N168)))</f>
        <v>film &amp; video</v>
      </c>
      <c r="R168" t="str">
        <f>TRIM(MID(SUBSTITUTE($N168,"/",REPT(" ",LEN($N168))),(COLUMNS($V168:W168)-1)*LEN($N168)+1,LEN($N168)))</f>
        <v>drama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1E-4</v>
      </c>
      <c r="P169" s="6">
        <f t="shared" si="9"/>
        <v>5.5</v>
      </c>
      <c r="Q169" t="str">
        <f>TRIM(MID(SUBSTITUTE($N169,"/",REPT(" ",LEN($N169))),(COLUMNS($V169:V169)-1)*LEN($N169)+1,LEN($N169)))</f>
        <v>film &amp; video</v>
      </c>
      <c r="R169" t="str">
        <f>TRIM(MID(SUBSTITUTE($N169,"/",REPT(" ",LEN($N169))),(COLUMNS($V169:W169)-1)*LEN($N169)+1,LEN($N169)))</f>
        <v>drama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4.0625000000000001E-2</v>
      </c>
      <c r="P170" s="6">
        <f t="shared" si="9"/>
        <v>108.33333333333333</v>
      </c>
      <c r="Q170" t="str">
        <f>TRIM(MID(SUBSTITUTE($N170,"/",REPT(" ",LEN($N170))),(COLUMNS($V170:V170)-1)*LEN($N170)+1,LEN($N170)))</f>
        <v>film &amp; video</v>
      </c>
      <c r="R170" t="str">
        <f>TRIM(MID(SUBSTITUTE($N170,"/",REPT(" ",LEN($N170))),(COLUMNS($V170:W170)-1)*LEN($N170)+1,LEN($N170)))</f>
        <v>drama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0.224</v>
      </c>
      <c r="P171" s="6">
        <f t="shared" si="9"/>
        <v>56</v>
      </c>
      <c r="Q171" t="str">
        <f>TRIM(MID(SUBSTITUTE($N171,"/",REPT(" ",LEN($N171))),(COLUMNS($V171:V171)-1)*LEN($N171)+1,LEN($N171)))</f>
        <v>film &amp; video</v>
      </c>
      <c r="R171" t="str">
        <f>TRIM(MID(SUBSTITUTE($N171,"/",REPT(" ",LEN($N171))),(COLUMNS($V171:W171)-1)*LEN($N171)+1,LEN($N171)))</f>
        <v>drama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3.2500000000000001E-2</v>
      </c>
      <c r="P172" s="6">
        <f t="shared" si="9"/>
        <v>32.5</v>
      </c>
      <c r="Q172" t="str">
        <f>TRIM(MID(SUBSTITUTE($N172,"/",REPT(" ",LEN($N172))),(COLUMNS($V172:V172)-1)*LEN($N172)+1,LEN($N172)))</f>
        <v>film &amp; video</v>
      </c>
      <c r="R172" t="str">
        <f>TRIM(MID(SUBSTITUTE($N172,"/",REPT(" ",LEN($N172))),(COLUMNS($V172:W172)-1)*LEN($N172)+1,LEN($N172)))</f>
        <v>drama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2.0000000000000002E-5</v>
      </c>
      <c r="P173" s="6">
        <f t="shared" si="9"/>
        <v>1</v>
      </c>
      <c r="Q173" t="str">
        <f>TRIM(MID(SUBSTITUTE($N173,"/",REPT(" ",LEN($N173))),(COLUMNS($V173:V173)-1)*LEN($N173)+1,LEN($N173)))</f>
        <v>film &amp; video</v>
      </c>
      <c r="R173" t="str">
        <f>TRIM(MID(SUBSTITUTE($N173,"/",REPT(" ",LEN($N173))),(COLUMNS($V173:W173)-1)*LEN($N173)+1,LEN($N173)))</f>
        <v>drama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6" t="e">
        <f t="shared" si="9"/>
        <v>#DIV/0!</v>
      </c>
      <c r="Q174" t="str">
        <f>TRIM(MID(SUBSTITUTE($N174,"/",REPT(" ",LEN($N174))),(COLUMNS($V174:V174)-1)*LEN($N174)+1,LEN($N174)))</f>
        <v>film &amp; video</v>
      </c>
      <c r="R174" t="str">
        <f>TRIM(MID(SUBSTITUTE($N174,"/",REPT(" ",LEN($N174))),(COLUMNS($V174:W174)-1)*LEN($N174)+1,LEN($N174)))</f>
        <v>drama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6" t="e">
        <f t="shared" si="9"/>
        <v>#DIV/0!</v>
      </c>
      <c r="Q175" t="str">
        <f>TRIM(MID(SUBSTITUTE($N175,"/",REPT(" ",LEN($N175))),(COLUMNS($V175:V175)-1)*LEN($N175)+1,LEN($N175)))</f>
        <v>film &amp; video</v>
      </c>
      <c r="R175" t="str">
        <f>TRIM(MID(SUBSTITUTE($N175,"/",REPT(" ",LEN($N175))),(COLUMNS($V175:W175)-1)*LEN($N175)+1,LEN($N175)))</f>
        <v>drama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6" t="e">
        <f t="shared" si="9"/>
        <v>#DIV/0!</v>
      </c>
      <c r="Q176" t="str">
        <f>TRIM(MID(SUBSTITUTE($N176,"/",REPT(" ",LEN($N176))),(COLUMNS($V176:V176)-1)*LEN($N176)+1,LEN($N176)))</f>
        <v>film &amp; video</v>
      </c>
      <c r="R176" t="str">
        <f>TRIM(MID(SUBSTITUTE($N176,"/",REPT(" ",LEN($N176))),(COLUMNS($V176:W176)-1)*LEN($N176)+1,LEN($N176)))</f>
        <v>drama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6.4850000000000005E-2</v>
      </c>
      <c r="P177" s="6">
        <f t="shared" si="9"/>
        <v>49.884615384615387</v>
      </c>
      <c r="Q177" t="str">
        <f>TRIM(MID(SUBSTITUTE($N177,"/",REPT(" ",LEN($N177))),(COLUMNS($V177:V177)-1)*LEN($N177)+1,LEN($N177)))</f>
        <v>film &amp; video</v>
      </c>
      <c r="R177" t="str">
        <f>TRIM(MID(SUBSTITUTE($N177,"/",REPT(" ",LEN($N177))),(COLUMNS($V177:W177)-1)*LEN($N177)+1,LEN($N177)))</f>
        <v>drama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6" t="e">
        <f t="shared" si="9"/>
        <v>#DIV/0!</v>
      </c>
      <c r="Q178" t="str">
        <f>TRIM(MID(SUBSTITUTE($N178,"/",REPT(" ",LEN($N178))),(COLUMNS($V178:V178)-1)*LEN($N178)+1,LEN($N178)))</f>
        <v>film &amp; video</v>
      </c>
      <c r="R178" t="str">
        <f>TRIM(MID(SUBSTITUTE($N178,"/",REPT(" ",LEN($N178))),(COLUMNS($V178:W178)-1)*LEN($N178)+1,LEN($N178)))</f>
        <v>drama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0.4</v>
      </c>
      <c r="P179" s="6">
        <f t="shared" si="9"/>
        <v>25.714285714285715</v>
      </c>
      <c r="Q179" t="str">
        <f>TRIM(MID(SUBSTITUTE($N179,"/",REPT(" ",LEN($N179))),(COLUMNS($V179:V179)-1)*LEN($N179)+1,LEN($N179)))</f>
        <v>film &amp; video</v>
      </c>
      <c r="R179" t="str">
        <f>TRIM(MID(SUBSTITUTE($N179,"/",REPT(" ",LEN($N179))),(COLUMNS($V179:W179)-1)*LEN($N179)+1,LEN($N179)))</f>
        <v>drama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6" t="e">
        <f t="shared" si="9"/>
        <v>#DIV/0!</v>
      </c>
      <c r="Q180" t="str">
        <f>TRIM(MID(SUBSTITUTE($N180,"/",REPT(" ",LEN($N180))),(COLUMNS($V180:V180)-1)*LEN($N180)+1,LEN($N180)))</f>
        <v>film &amp; video</v>
      </c>
      <c r="R180" t="str">
        <f>TRIM(MID(SUBSTITUTE($N180,"/",REPT(" ",LEN($N180))),(COLUMNS($V180:W180)-1)*LEN($N180)+1,LEN($N180)))</f>
        <v>drama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0.2</v>
      </c>
      <c r="P181" s="6">
        <f t="shared" si="9"/>
        <v>100</v>
      </c>
      <c r="Q181" t="str">
        <f>TRIM(MID(SUBSTITUTE($N181,"/",REPT(" ",LEN($N181))),(COLUMNS($V181:V181)-1)*LEN($N181)+1,LEN($N181)))</f>
        <v>film &amp; video</v>
      </c>
      <c r="R181" t="str">
        <f>TRIM(MID(SUBSTITUTE($N181,"/",REPT(" ",LEN($N181))),(COLUMNS($V181:W181)-1)*LEN($N181)+1,LEN($N181)))</f>
        <v>drama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0.33416666666666667</v>
      </c>
      <c r="P182" s="6">
        <f t="shared" si="9"/>
        <v>30.846153846153847</v>
      </c>
      <c r="Q182" t="str">
        <f>TRIM(MID(SUBSTITUTE($N182,"/",REPT(" ",LEN($N182))),(COLUMNS($V182:V182)-1)*LEN($N182)+1,LEN($N182)))</f>
        <v>film &amp; video</v>
      </c>
      <c r="R182" t="str">
        <f>TRIM(MID(SUBSTITUTE($N182,"/",REPT(" ",LEN($N182))),(COLUMNS($V182:W182)-1)*LEN($N182)+1,LEN($N182)))</f>
        <v>drama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0.21092608822670172</v>
      </c>
      <c r="P183" s="6">
        <f t="shared" si="9"/>
        <v>180.5</v>
      </c>
      <c r="Q183" t="str">
        <f>TRIM(MID(SUBSTITUTE($N183,"/",REPT(" ",LEN($N183))),(COLUMNS($V183:V183)-1)*LEN($N183)+1,LEN($N183)))</f>
        <v>film &amp; video</v>
      </c>
      <c r="R183" t="str">
        <f>TRIM(MID(SUBSTITUTE($N183,"/",REPT(" ",LEN($N183))),(COLUMNS($V183:W183)-1)*LEN($N183)+1,LEN($N183)))</f>
        <v>drama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6" t="e">
        <f t="shared" si="9"/>
        <v>#DIV/0!</v>
      </c>
      <c r="Q184" t="str">
        <f>TRIM(MID(SUBSTITUTE($N184,"/",REPT(" ",LEN($N184))),(COLUMNS($V184:V184)-1)*LEN($N184)+1,LEN($N184)))</f>
        <v>film &amp; video</v>
      </c>
      <c r="R184" t="str">
        <f>TRIM(MID(SUBSTITUTE($N184,"/",REPT(" ",LEN($N184))),(COLUMNS($V184:W184)-1)*LEN($N184)+1,LEN($N184)))</f>
        <v>drama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0.35855999999999999</v>
      </c>
      <c r="P185" s="6">
        <f t="shared" si="9"/>
        <v>373.5</v>
      </c>
      <c r="Q185" t="str">
        <f>TRIM(MID(SUBSTITUTE($N185,"/",REPT(" ",LEN($N185))),(COLUMNS($V185:V185)-1)*LEN($N185)+1,LEN($N185)))</f>
        <v>film &amp; video</v>
      </c>
      <c r="R185" t="str">
        <f>TRIM(MID(SUBSTITUTE($N185,"/",REPT(" ",LEN($N185))),(COLUMNS($V185:W185)-1)*LEN($N185)+1,LEN($N185)))</f>
        <v>drama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3.4000000000000002E-2</v>
      </c>
      <c r="P186" s="6">
        <f t="shared" si="9"/>
        <v>25.5</v>
      </c>
      <c r="Q186" t="str">
        <f>TRIM(MID(SUBSTITUTE($N186,"/",REPT(" ",LEN($N186))),(COLUMNS($V186:V186)-1)*LEN($N186)+1,LEN($N186)))</f>
        <v>film &amp; video</v>
      </c>
      <c r="R186" t="str">
        <f>TRIM(MID(SUBSTITUTE($N186,"/",REPT(" ",LEN($N186))),(COLUMNS($V186:W186)-1)*LEN($N186)+1,LEN($N186)))</f>
        <v>drama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5.5E-2</v>
      </c>
      <c r="P187" s="6">
        <f t="shared" si="9"/>
        <v>220</v>
      </c>
      <c r="Q187" t="str">
        <f>TRIM(MID(SUBSTITUTE($N187,"/",REPT(" ",LEN($N187))),(COLUMNS($V187:V187)-1)*LEN($N187)+1,LEN($N187)))</f>
        <v>film &amp; video</v>
      </c>
      <c r="R187" t="str">
        <f>TRIM(MID(SUBSTITUTE($N187,"/",REPT(" ",LEN($N187))),(COLUMNS($V187:W187)-1)*LEN($N187)+1,LEN($N187)))</f>
        <v>drama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6" t="e">
        <f t="shared" si="9"/>
        <v>#DIV/0!</v>
      </c>
      <c r="Q188" t="str">
        <f>TRIM(MID(SUBSTITUTE($N188,"/",REPT(" ",LEN($N188))),(COLUMNS($V188:V188)-1)*LEN($N188)+1,LEN($N188)))</f>
        <v>film &amp; video</v>
      </c>
      <c r="R188" t="str">
        <f>TRIM(MID(SUBSTITUTE($N188,"/",REPT(" ",LEN($N188))),(COLUMNS($V188:W188)-1)*LEN($N188)+1,LEN($N188)))</f>
        <v>drama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0.16</v>
      </c>
      <c r="P189" s="6">
        <f t="shared" si="9"/>
        <v>160</v>
      </c>
      <c r="Q189" t="str">
        <f>TRIM(MID(SUBSTITUTE($N189,"/",REPT(" ",LEN($N189))),(COLUMNS($V189:V189)-1)*LEN($N189)+1,LEN($N189)))</f>
        <v>film &amp; video</v>
      </c>
      <c r="R189" t="str">
        <f>TRIM(MID(SUBSTITUTE($N189,"/",REPT(" ",LEN($N189))),(COLUMNS($V189:W189)-1)*LEN($N189)+1,LEN($N189)))</f>
        <v>drama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6" t="e">
        <f t="shared" si="9"/>
        <v>#DIV/0!</v>
      </c>
      <c r="Q190" t="str">
        <f>TRIM(MID(SUBSTITUTE($N190,"/",REPT(" ",LEN($N190))),(COLUMNS($V190:V190)-1)*LEN($N190)+1,LEN($N190)))</f>
        <v>film &amp; video</v>
      </c>
      <c r="R190" t="str">
        <f>TRIM(MID(SUBSTITUTE($N190,"/",REPT(" ",LEN($N190))),(COLUMNS($V190:W190)-1)*LEN($N190)+1,LEN($N190)))</f>
        <v>drama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6.8999999999999997E-4</v>
      </c>
      <c r="P191" s="6">
        <f t="shared" si="9"/>
        <v>69</v>
      </c>
      <c r="Q191" t="str">
        <f>TRIM(MID(SUBSTITUTE($N191,"/",REPT(" ",LEN($N191))),(COLUMNS($V191:V191)-1)*LEN($N191)+1,LEN($N191)))</f>
        <v>film &amp; video</v>
      </c>
      <c r="R191" t="str">
        <f>TRIM(MID(SUBSTITUTE($N191,"/",REPT(" ",LEN($N191))),(COLUMNS($V191:W191)-1)*LEN($N191)+1,LEN($N191)))</f>
        <v>drama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4.1666666666666666E-3</v>
      </c>
      <c r="P192" s="6">
        <f t="shared" si="9"/>
        <v>50</v>
      </c>
      <c r="Q192" t="str">
        <f>TRIM(MID(SUBSTITUTE($N192,"/",REPT(" ",LEN($N192))),(COLUMNS($V192:V192)-1)*LEN($N192)+1,LEN($N192)))</f>
        <v>film &amp; video</v>
      </c>
      <c r="R192" t="str">
        <f>TRIM(MID(SUBSTITUTE($N192,"/",REPT(" ",LEN($N192))),(COLUMNS($V192:W192)-1)*LEN($N192)+1,LEN($N192)))</f>
        <v>drama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0.05</v>
      </c>
      <c r="P193" s="6">
        <f t="shared" si="9"/>
        <v>83.333333333333329</v>
      </c>
      <c r="Q193" t="str">
        <f>TRIM(MID(SUBSTITUTE($N193,"/",REPT(" ",LEN($N193))),(COLUMNS($V193:V193)-1)*LEN($N193)+1,LEN($N193)))</f>
        <v>film &amp; video</v>
      </c>
      <c r="R193" t="str">
        <f>TRIM(MID(SUBSTITUTE($N193,"/",REPT(" ",LEN($N193))),(COLUMNS($V193:W193)-1)*LEN($N193)+1,LEN($N193)))</f>
        <v>drama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1.7E-5</v>
      </c>
      <c r="P194" s="6">
        <f t="shared" si="9"/>
        <v>5.666666666666667</v>
      </c>
      <c r="Q194" t="str">
        <f>TRIM(MID(SUBSTITUTE($N194,"/",REPT(" ",LEN($N194))),(COLUMNS($V194:V194)-1)*LEN($N194)+1,LEN($N194)))</f>
        <v>film &amp; video</v>
      </c>
      <c r="R194" t="str">
        <f>TRIM(MID(SUBSTITUTE($N194,"/",REPT(" ",LEN($N194))),(COLUMNS($V194:W194)-1)*LEN($N194)+1,LEN($N194)))</f>
        <v>drama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</f>
        <v>0</v>
      </c>
      <c r="P195" s="6" t="e">
        <f t="shared" ref="P195:P258" si="13">AVERAGE(E195/L195)</f>
        <v>#DIV/0!</v>
      </c>
      <c r="Q195" t="str">
        <f>TRIM(MID(SUBSTITUTE($N195,"/",REPT(" ",LEN($N195))),(COLUMNS($V195:V195)-1)*LEN($N195)+1,LEN($N195)))</f>
        <v>film &amp; video</v>
      </c>
      <c r="R195" t="str">
        <f>TRIM(MID(SUBSTITUTE($N195,"/",REPT(" ",LEN($N195))),(COLUMNS($V195:W195)-1)*LEN($N195)+1,LEN($N195)))</f>
        <v>drama</v>
      </c>
      <c r="S195" s="11">
        <f t="shared" ref="S195:S258" si="14">(((J195/60/60)/24)+DATE(1970,1,1))</f>
        <v>41911.934791666667</v>
      </c>
      <c r="T195" s="11">
        <f t="shared" ref="T195:T258" si="15">(((I195/60/60)/24)+DATE(1970,1,1))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1.1999999999999999E-3</v>
      </c>
      <c r="P196" s="6">
        <f t="shared" si="13"/>
        <v>1</v>
      </c>
      <c r="Q196" t="str">
        <f>TRIM(MID(SUBSTITUTE($N196,"/",REPT(" ",LEN($N196))),(COLUMNS($V196:V196)-1)*LEN($N196)+1,LEN($N196)))</f>
        <v>film &amp; video</v>
      </c>
      <c r="R196" t="str">
        <f>TRIM(MID(SUBSTITUTE($N196,"/",REPT(" ",LEN($N196))),(COLUMNS($V196:W196)-1)*LEN($N196)+1,LEN($N196)))</f>
        <v>drama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6" t="e">
        <f t="shared" si="13"/>
        <v>#DIV/0!</v>
      </c>
      <c r="Q197" t="str">
        <f>TRIM(MID(SUBSTITUTE($N197,"/",REPT(" ",LEN($N197))),(COLUMNS($V197:V197)-1)*LEN($N197)+1,LEN($N197)))</f>
        <v>film &amp; video</v>
      </c>
      <c r="R197" t="str">
        <f>TRIM(MID(SUBSTITUTE($N197,"/",REPT(" ",LEN($N197))),(COLUMNS($V197:W197)-1)*LEN($N197)+1,LEN($N197)))</f>
        <v>drama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0.41857142857142859</v>
      </c>
      <c r="P198" s="6">
        <f t="shared" si="13"/>
        <v>77.10526315789474</v>
      </c>
      <c r="Q198" t="str">
        <f>TRIM(MID(SUBSTITUTE($N198,"/",REPT(" ",LEN($N198))),(COLUMNS($V198:V198)-1)*LEN($N198)+1,LEN($N198)))</f>
        <v>film &amp; video</v>
      </c>
      <c r="R198" t="str">
        <f>TRIM(MID(SUBSTITUTE($N198,"/",REPT(" ",LEN($N198))),(COLUMNS($V198:W198)-1)*LEN($N198)+1,LEN($N198)))</f>
        <v>drama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0.1048</v>
      </c>
      <c r="P199" s="6">
        <f t="shared" si="13"/>
        <v>32.75</v>
      </c>
      <c r="Q199" t="str">
        <f>TRIM(MID(SUBSTITUTE($N199,"/",REPT(" ",LEN($N199))),(COLUMNS($V199:V199)-1)*LEN($N199)+1,LEN($N199)))</f>
        <v>film &amp; video</v>
      </c>
      <c r="R199" t="str">
        <f>TRIM(MID(SUBSTITUTE($N199,"/",REPT(" ",LEN($N199))),(COLUMNS($V199:W199)-1)*LEN($N199)+1,LEN($N199)))</f>
        <v>drama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1.116E-2</v>
      </c>
      <c r="P200" s="6">
        <f t="shared" si="13"/>
        <v>46.5</v>
      </c>
      <c r="Q200" t="str">
        <f>TRIM(MID(SUBSTITUTE($N200,"/",REPT(" ",LEN($N200))),(COLUMNS($V200:V200)-1)*LEN($N200)+1,LEN($N200)))</f>
        <v>film &amp; video</v>
      </c>
      <c r="R200" t="str">
        <f>TRIM(MID(SUBSTITUTE($N200,"/",REPT(" ",LEN($N200))),(COLUMNS($V200:W200)-1)*LEN($N200)+1,LEN($N200)))</f>
        <v>drama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6" t="e">
        <f t="shared" si="13"/>
        <v>#DIV/0!</v>
      </c>
      <c r="Q201" t="str">
        <f>TRIM(MID(SUBSTITUTE($N201,"/",REPT(" ",LEN($N201))),(COLUMNS($V201:V201)-1)*LEN($N201)+1,LEN($N201)))</f>
        <v>film &amp; video</v>
      </c>
      <c r="R201" t="str">
        <f>TRIM(MID(SUBSTITUTE($N201,"/",REPT(" ",LEN($N201))),(COLUMNS($V201:W201)-1)*LEN($N201)+1,LEN($N201)))</f>
        <v>drama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0.26192500000000002</v>
      </c>
      <c r="P202" s="6">
        <f t="shared" si="13"/>
        <v>87.308333333333337</v>
      </c>
      <c r="Q202" t="str">
        <f>TRIM(MID(SUBSTITUTE($N202,"/",REPT(" ",LEN($N202))),(COLUMNS($V202:V202)-1)*LEN($N202)+1,LEN($N202)))</f>
        <v>film &amp; video</v>
      </c>
      <c r="R202" t="str">
        <f>TRIM(MID(SUBSTITUTE($N202,"/",REPT(" ",LEN($N202))),(COLUMNS($V202:W202)-1)*LEN($N202)+1,LEN($N202)))</f>
        <v>drama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0.58461538461538465</v>
      </c>
      <c r="P203" s="6">
        <f t="shared" si="13"/>
        <v>54.285714285714285</v>
      </c>
      <c r="Q203" t="str">
        <f>TRIM(MID(SUBSTITUTE($N203,"/",REPT(" ",LEN($N203))),(COLUMNS($V203:V203)-1)*LEN($N203)+1,LEN($N203)))</f>
        <v>film &amp; video</v>
      </c>
      <c r="R203" t="str">
        <f>TRIM(MID(SUBSTITUTE($N203,"/",REPT(" ",LEN($N203))),(COLUMNS($V203:W203)-1)*LEN($N203)+1,LEN($N203)))</f>
        <v>drama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6" t="e">
        <f t="shared" si="13"/>
        <v>#DIV/0!</v>
      </c>
      <c r="Q204" t="str">
        <f>TRIM(MID(SUBSTITUTE($N204,"/",REPT(" ",LEN($N204))),(COLUMNS($V204:V204)-1)*LEN($N204)+1,LEN($N204)))</f>
        <v>film &amp; video</v>
      </c>
      <c r="R204" t="str">
        <f>TRIM(MID(SUBSTITUTE($N204,"/",REPT(" ",LEN($N204))),(COLUMNS($V204:W204)-1)*LEN($N204)+1,LEN($N204)))</f>
        <v>drama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0.2984</v>
      </c>
      <c r="P205" s="6">
        <f t="shared" si="13"/>
        <v>93.25</v>
      </c>
      <c r="Q205" t="str">
        <f>TRIM(MID(SUBSTITUTE($N205,"/",REPT(" ",LEN($N205))),(COLUMNS($V205:V205)-1)*LEN($N205)+1,LEN($N205)))</f>
        <v>film &amp; video</v>
      </c>
      <c r="R205" t="str">
        <f>TRIM(MID(SUBSTITUTE($N205,"/",REPT(" ",LEN($N205))),(COLUMNS($V205:W205)-1)*LEN($N205)+1,LEN($N205)))</f>
        <v>drama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0.50721666666666665</v>
      </c>
      <c r="P206" s="6">
        <f t="shared" si="13"/>
        <v>117.68368136117556</v>
      </c>
      <c r="Q206" t="str">
        <f>TRIM(MID(SUBSTITUTE($N206,"/",REPT(" ",LEN($N206))),(COLUMNS($V206:V206)-1)*LEN($N206)+1,LEN($N206)))</f>
        <v>film &amp; video</v>
      </c>
      <c r="R206" t="str">
        <f>TRIM(MID(SUBSTITUTE($N206,"/",REPT(" ",LEN($N206))),(COLUMNS($V206:W206)-1)*LEN($N206)+1,LEN($N206)))</f>
        <v>drama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0.16250000000000001</v>
      </c>
      <c r="P207" s="6">
        <f t="shared" si="13"/>
        <v>76.470588235294116</v>
      </c>
      <c r="Q207" t="str">
        <f>TRIM(MID(SUBSTITUTE($N207,"/",REPT(" ",LEN($N207))),(COLUMNS($V207:V207)-1)*LEN($N207)+1,LEN($N207)))</f>
        <v>film &amp; video</v>
      </c>
      <c r="R207" t="str">
        <f>TRIM(MID(SUBSTITUTE($N207,"/",REPT(" ",LEN($N207))),(COLUMNS($V207:W207)-1)*LEN($N207)+1,LEN($N207)))</f>
        <v>drama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6" t="e">
        <f t="shared" si="13"/>
        <v>#DIV/0!</v>
      </c>
      <c r="Q208" t="str">
        <f>TRIM(MID(SUBSTITUTE($N208,"/",REPT(" ",LEN($N208))),(COLUMNS($V208:V208)-1)*LEN($N208)+1,LEN($N208)))</f>
        <v>film &amp; video</v>
      </c>
      <c r="R208" t="str">
        <f>TRIM(MID(SUBSTITUTE($N208,"/",REPT(" ",LEN($N208))),(COLUMNS($V208:W208)-1)*LEN($N208)+1,LEN($N208)))</f>
        <v>drama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0.15214285714285714</v>
      </c>
      <c r="P209" s="6">
        <f t="shared" si="13"/>
        <v>163.84615384615384</v>
      </c>
      <c r="Q209" t="str">
        <f>TRIM(MID(SUBSTITUTE($N209,"/",REPT(" ",LEN($N209))),(COLUMNS($V209:V209)-1)*LEN($N209)+1,LEN($N209)))</f>
        <v>film &amp; video</v>
      </c>
      <c r="R209" t="str">
        <f>TRIM(MID(SUBSTITUTE($N209,"/",REPT(" ",LEN($N209))),(COLUMNS($V209:W209)-1)*LEN($N209)+1,LEN($N209)))</f>
        <v>drama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6" t="e">
        <f t="shared" si="13"/>
        <v>#DIV/0!</v>
      </c>
      <c r="Q210" t="str">
        <f>TRIM(MID(SUBSTITUTE($N210,"/",REPT(" ",LEN($N210))),(COLUMNS($V210:V210)-1)*LEN($N210)+1,LEN($N210)))</f>
        <v>film &amp; video</v>
      </c>
      <c r="R210" t="str">
        <f>TRIM(MID(SUBSTITUTE($N210,"/",REPT(" ",LEN($N210))),(COLUMNS($V210:W210)-1)*LEN($N210)+1,LEN($N210)))</f>
        <v>drama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6" t="e">
        <f t="shared" si="13"/>
        <v>#DIV/0!</v>
      </c>
      <c r="Q211" t="str">
        <f>TRIM(MID(SUBSTITUTE($N211,"/",REPT(" ",LEN($N211))),(COLUMNS($V211:V211)-1)*LEN($N211)+1,LEN($N211)))</f>
        <v>film &amp; video</v>
      </c>
      <c r="R211" t="str">
        <f>TRIM(MID(SUBSTITUTE($N211,"/",REPT(" ",LEN($N211))),(COLUMNS($V211:W211)-1)*LEN($N211)+1,LEN($N211)))</f>
        <v>drama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0.2525</v>
      </c>
      <c r="P212" s="6">
        <f t="shared" si="13"/>
        <v>91.818181818181813</v>
      </c>
      <c r="Q212" t="str">
        <f>TRIM(MID(SUBSTITUTE($N212,"/",REPT(" ",LEN($N212))),(COLUMNS($V212:V212)-1)*LEN($N212)+1,LEN($N212)))</f>
        <v>film &amp; video</v>
      </c>
      <c r="R212" t="str">
        <f>TRIM(MID(SUBSTITUTE($N212,"/",REPT(" ",LEN($N212))),(COLUMNS($V212:W212)-1)*LEN($N212)+1,LEN($N212)))</f>
        <v>drama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0.44600000000000001</v>
      </c>
      <c r="P213" s="6">
        <f t="shared" si="13"/>
        <v>185.83333333333334</v>
      </c>
      <c r="Q213" t="str">
        <f>TRIM(MID(SUBSTITUTE($N213,"/",REPT(" ",LEN($N213))),(COLUMNS($V213:V213)-1)*LEN($N213)+1,LEN($N213)))</f>
        <v>film &amp; video</v>
      </c>
      <c r="R213" t="str">
        <f>TRIM(MID(SUBSTITUTE($N213,"/",REPT(" ",LEN($N213))),(COLUMNS($V213:W213)-1)*LEN($N213)+1,LEN($N213)))</f>
        <v>drama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1.5873015873015873E-4</v>
      </c>
      <c r="P214" s="6">
        <f t="shared" si="13"/>
        <v>1</v>
      </c>
      <c r="Q214" t="str">
        <f>TRIM(MID(SUBSTITUTE($N214,"/",REPT(" ",LEN($N214))),(COLUMNS($V214:V214)-1)*LEN($N214)+1,LEN($N214)))</f>
        <v>film &amp; video</v>
      </c>
      <c r="R214" t="str">
        <f>TRIM(MID(SUBSTITUTE($N214,"/",REPT(" ",LEN($N214))),(COLUMNS($V214:W214)-1)*LEN($N214)+1,LEN($N214)))</f>
        <v>drama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4.0000000000000002E-4</v>
      </c>
      <c r="P215" s="6">
        <f t="shared" si="13"/>
        <v>20</v>
      </c>
      <c r="Q215" t="str">
        <f>TRIM(MID(SUBSTITUTE($N215,"/",REPT(" ",LEN($N215))),(COLUMNS($V215:V215)-1)*LEN($N215)+1,LEN($N215)))</f>
        <v>film &amp; video</v>
      </c>
      <c r="R215" t="str">
        <f>TRIM(MID(SUBSTITUTE($N215,"/",REPT(" ",LEN($N215))),(COLUMNS($V215:W215)-1)*LEN($N215)+1,LEN($N215)))</f>
        <v>drama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8.0000000000000007E-5</v>
      </c>
      <c r="P216" s="6">
        <f t="shared" si="13"/>
        <v>1</v>
      </c>
      <c r="Q216" t="str">
        <f>TRIM(MID(SUBSTITUTE($N216,"/",REPT(" ",LEN($N216))),(COLUMNS($V216:V216)-1)*LEN($N216)+1,LEN($N216)))</f>
        <v>film &amp; video</v>
      </c>
      <c r="R216" t="str">
        <f>TRIM(MID(SUBSTITUTE($N216,"/",REPT(" ",LEN($N216))),(COLUMNS($V216:W216)-1)*LEN($N216)+1,LEN($N216)))</f>
        <v>drama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2.2727272727272726E-3</v>
      </c>
      <c r="P217" s="6">
        <f t="shared" si="13"/>
        <v>10</v>
      </c>
      <c r="Q217" t="str">
        <f>TRIM(MID(SUBSTITUTE($N217,"/",REPT(" ",LEN($N217))),(COLUMNS($V217:V217)-1)*LEN($N217)+1,LEN($N217)))</f>
        <v>film &amp; video</v>
      </c>
      <c r="R217" t="str">
        <f>TRIM(MID(SUBSTITUTE($N217,"/",REPT(" ",LEN($N217))),(COLUMNS($V217:W217)-1)*LEN($N217)+1,LEN($N217)))</f>
        <v>drama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0.55698440000000005</v>
      </c>
      <c r="P218" s="6">
        <f t="shared" si="13"/>
        <v>331.53833333333336</v>
      </c>
      <c r="Q218" t="str">
        <f>TRIM(MID(SUBSTITUTE($N218,"/",REPT(" ",LEN($N218))),(COLUMNS($V218:V218)-1)*LEN($N218)+1,LEN($N218)))</f>
        <v>film &amp; video</v>
      </c>
      <c r="R218" t="str">
        <f>TRIM(MID(SUBSTITUTE($N218,"/",REPT(" ",LEN($N218))),(COLUMNS($V218:W218)-1)*LEN($N218)+1,LEN($N218)))</f>
        <v>drama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0.11942999999999999</v>
      </c>
      <c r="P219" s="6">
        <f t="shared" si="13"/>
        <v>314.28947368421052</v>
      </c>
      <c r="Q219" t="str">
        <f>TRIM(MID(SUBSTITUTE($N219,"/",REPT(" ",LEN($N219))),(COLUMNS($V219:V219)-1)*LEN($N219)+1,LEN($N219)))</f>
        <v>film &amp; video</v>
      </c>
      <c r="R219" t="str">
        <f>TRIM(MID(SUBSTITUTE($N219,"/",REPT(" ",LEN($N219))),(COLUMNS($V219:W219)-1)*LEN($N219)+1,LEN($N219)))</f>
        <v>drama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0.02</v>
      </c>
      <c r="P220" s="6">
        <f t="shared" si="13"/>
        <v>100</v>
      </c>
      <c r="Q220" t="str">
        <f>TRIM(MID(SUBSTITUTE($N220,"/",REPT(" ",LEN($N220))),(COLUMNS($V220:V220)-1)*LEN($N220)+1,LEN($N220)))</f>
        <v>film &amp; video</v>
      </c>
      <c r="R220" t="str">
        <f>TRIM(MID(SUBSTITUTE($N220,"/",REPT(" ",LEN($N220))),(COLUMNS($V220:W220)-1)*LEN($N220)+1,LEN($N220)))</f>
        <v>drama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0.17630000000000001</v>
      </c>
      <c r="P221" s="6">
        <f t="shared" si="13"/>
        <v>115.98684210526316</v>
      </c>
      <c r="Q221" t="str">
        <f>TRIM(MID(SUBSTITUTE($N221,"/",REPT(" ",LEN($N221))),(COLUMNS($V221:V221)-1)*LEN($N221)+1,LEN($N221)))</f>
        <v>film &amp; video</v>
      </c>
      <c r="R221" t="str">
        <f>TRIM(MID(SUBSTITUTE($N221,"/",REPT(" ",LEN($N221))),(COLUMNS($V221:W221)-1)*LEN($N221)+1,LEN($N221)))</f>
        <v>drama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7.1999999999999998E-3</v>
      </c>
      <c r="P222" s="6">
        <f t="shared" si="13"/>
        <v>120</v>
      </c>
      <c r="Q222" t="str">
        <f>TRIM(MID(SUBSTITUTE($N222,"/",REPT(" ",LEN($N222))),(COLUMNS($V222:V222)-1)*LEN($N222)+1,LEN($N222)))</f>
        <v>film &amp; video</v>
      </c>
      <c r="R222" t="str">
        <f>TRIM(MID(SUBSTITUTE($N222,"/",REPT(" ",LEN($N222))),(COLUMNS($V222:W222)-1)*LEN($N222)+1,LEN($N222)))</f>
        <v>drama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6" t="e">
        <f t="shared" si="13"/>
        <v>#DIV/0!</v>
      </c>
      <c r="Q223" t="str">
        <f>TRIM(MID(SUBSTITUTE($N223,"/",REPT(" ",LEN($N223))),(COLUMNS($V223:V223)-1)*LEN($N223)+1,LEN($N223)))</f>
        <v>film &amp; video</v>
      </c>
      <c r="R223" t="str">
        <f>TRIM(MID(SUBSTITUTE($N223,"/",REPT(" ",LEN($N223))),(COLUMNS($V223:W223)-1)*LEN($N223)+1,LEN($N223)))</f>
        <v>drama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0.13</v>
      </c>
      <c r="P224" s="6">
        <f t="shared" si="13"/>
        <v>65</v>
      </c>
      <c r="Q224" t="str">
        <f>TRIM(MID(SUBSTITUTE($N224,"/",REPT(" ",LEN($N224))),(COLUMNS($V224:V224)-1)*LEN($N224)+1,LEN($N224)))</f>
        <v>film &amp; video</v>
      </c>
      <c r="R224" t="str">
        <f>TRIM(MID(SUBSTITUTE($N224,"/",REPT(" ",LEN($N224))),(COLUMNS($V224:W224)-1)*LEN($N224)+1,LEN($N224)))</f>
        <v>drama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6" t="e">
        <f t="shared" si="13"/>
        <v>#DIV/0!</v>
      </c>
      <c r="Q225" t="str">
        <f>TRIM(MID(SUBSTITUTE($N225,"/",REPT(" ",LEN($N225))),(COLUMNS($V225:V225)-1)*LEN($N225)+1,LEN($N225)))</f>
        <v>film &amp; video</v>
      </c>
      <c r="R225" t="str">
        <f>TRIM(MID(SUBSTITUTE($N225,"/",REPT(" ",LEN($N225))),(COLUMNS($V225:W225)-1)*LEN($N225)+1,LEN($N225)))</f>
        <v>drama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6" t="e">
        <f t="shared" si="13"/>
        <v>#DIV/0!</v>
      </c>
      <c r="Q226" t="str">
        <f>TRIM(MID(SUBSTITUTE($N226,"/",REPT(" ",LEN($N226))),(COLUMNS($V226:V226)-1)*LEN($N226)+1,LEN($N226)))</f>
        <v>film &amp; video</v>
      </c>
      <c r="R226" t="str">
        <f>TRIM(MID(SUBSTITUTE($N226,"/",REPT(" ",LEN($N226))),(COLUMNS($V226:W226)-1)*LEN($N226)+1,LEN($N226)))</f>
        <v>drama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6" t="e">
        <f t="shared" si="13"/>
        <v>#DIV/0!</v>
      </c>
      <c r="Q227" t="str">
        <f>TRIM(MID(SUBSTITUTE($N227,"/",REPT(" ",LEN($N227))),(COLUMNS($V227:V227)-1)*LEN($N227)+1,LEN($N227)))</f>
        <v>film &amp; video</v>
      </c>
      <c r="R227" t="str">
        <f>TRIM(MID(SUBSTITUTE($N227,"/",REPT(" ",LEN($N227))),(COLUMNS($V227:W227)-1)*LEN($N227)+1,LEN($N227)))</f>
        <v>drama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8.6206896551724137E-3</v>
      </c>
      <c r="P228" s="6">
        <f t="shared" si="13"/>
        <v>125</v>
      </c>
      <c r="Q228" t="str">
        <f>TRIM(MID(SUBSTITUTE($N228,"/",REPT(" ",LEN($N228))),(COLUMNS($V228:V228)-1)*LEN($N228)+1,LEN($N228)))</f>
        <v>film &amp; video</v>
      </c>
      <c r="R228" t="str">
        <f>TRIM(MID(SUBSTITUTE($N228,"/",REPT(" ",LEN($N228))),(COLUMNS($V228:W228)-1)*LEN($N228)+1,LEN($N228)))</f>
        <v>drama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6" t="e">
        <f t="shared" si="13"/>
        <v>#DIV/0!</v>
      </c>
      <c r="Q229" t="str">
        <f>TRIM(MID(SUBSTITUTE($N229,"/",REPT(" ",LEN($N229))),(COLUMNS($V229:V229)-1)*LEN($N229)+1,LEN($N229)))</f>
        <v>film &amp; video</v>
      </c>
      <c r="R229" t="str">
        <f>TRIM(MID(SUBSTITUTE($N229,"/",REPT(" ",LEN($N229))),(COLUMNS($V229:W229)-1)*LEN($N229)+1,LEN($N229)))</f>
        <v>drama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6" t="e">
        <f t="shared" si="13"/>
        <v>#DIV/0!</v>
      </c>
      <c r="Q230" t="str">
        <f>TRIM(MID(SUBSTITUTE($N230,"/",REPT(" ",LEN($N230))),(COLUMNS($V230:V230)-1)*LEN($N230)+1,LEN($N230)))</f>
        <v>film &amp; video</v>
      </c>
      <c r="R230" t="str">
        <f>TRIM(MID(SUBSTITUTE($N230,"/",REPT(" ",LEN($N230))),(COLUMNS($V230:W230)-1)*LEN($N230)+1,LEN($N230)))</f>
        <v>drama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6" t="e">
        <f t="shared" si="13"/>
        <v>#DIV/0!</v>
      </c>
      <c r="Q231" t="str">
        <f>TRIM(MID(SUBSTITUTE($N231,"/",REPT(" ",LEN($N231))),(COLUMNS($V231:V231)-1)*LEN($N231)+1,LEN($N231)))</f>
        <v>film &amp; video</v>
      </c>
      <c r="R231" t="str">
        <f>TRIM(MID(SUBSTITUTE($N231,"/",REPT(" ",LEN($N231))),(COLUMNS($V231:W231)-1)*LEN($N231)+1,LEN($N231)))</f>
        <v>drama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4.0000000000000001E-3</v>
      </c>
      <c r="P232" s="6">
        <f t="shared" si="13"/>
        <v>30</v>
      </c>
      <c r="Q232" t="str">
        <f>TRIM(MID(SUBSTITUTE($N232,"/",REPT(" ",LEN($N232))),(COLUMNS($V232:V232)-1)*LEN($N232)+1,LEN($N232)))</f>
        <v>film &amp; video</v>
      </c>
      <c r="R232" t="str">
        <f>TRIM(MID(SUBSTITUTE($N232,"/",REPT(" ",LEN($N232))),(COLUMNS($V232:W232)-1)*LEN($N232)+1,LEN($N232)))</f>
        <v>drama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6" t="e">
        <f t="shared" si="13"/>
        <v>#DIV/0!</v>
      </c>
      <c r="Q233" t="str">
        <f>TRIM(MID(SUBSTITUTE($N233,"/",REPT(" ",LEN($N233))),(COLUMNS($V233:V233)-1)*LEN($N233)+1,LEN($N233)))</f>
        <v>film &amp; video</v>
      </c>
      <c r="R233" t="str">
        <f>TRIM(MID(SUBSTITUTE($N233,"/",REPT(" ",LEN($N233))),(COLUMNS($V233:W233)-1)*LEN($N233)+1,LEN($N233)))</f>
        <v>drama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2.75E-2</v>
      </c>
      <c r="P234" s="6">
        <f t="shared" si="13"/>
        <v>15.714285714285714</v>
      </c>
      <c r="Q234" t="str">
        <f>TRIM(MID(SUBSTITUTE($N234,"/",REPT(" ",LEN($N234))),(COLUMNS($V234:V234)-1)*LEN($N234)+1,LEN($N234)))</f>
        <v>film &amp; video</v>
      </c>
      <c r="R234" t="str">
        <f>TRIM(MID(SUBSTITUTE($N234,"/",REPT(" ",LEN($N234))),(COLUMNS($V234:W234)-1)*LEN($N234)+1,LEN($N234)))</f>
        <v>drama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6" t="e">
        <f t="shared" si="13"/>
        <v>#DIV/0!</v>
      </c>
      <c r="Q235" t="str">
        <f>TRIM(MID(SUBSTITUTE($N235,"/",REPT(" ",LEN($N235))),(COLUMNS($V235:V235)-1)*LEN($N235)+1,LEN($N235)))</f>
        <v>film &amp; video</v>
      </c>
      <c r="R235" t="str">
        <f>TRIM(MID(SUBSTITUTE($N235,"/",REPT(" ",LEN($N235))),(COLUMNS($V235:W235)-1)*LEN($N235)+1,LEN($N235)))</f>
        <v>drama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0.40100000000000002</v>
      </c>
      <c r="P236" s="6">
        <f t="shared" si="13"/>
        <v>80.2</v>
      </c>
      <c r="Q236" t="str">
        <f>TRIM(MID(SUBSTITUTE($N236,"/",REPT(" ",LEN($N236))),(COLUMNS($V236:V236)-1)*LEN($N236)+1,LEN($N236)))</f>
        <v>film &amp; video</v>
      </c>
      <c r="R236" t="str">
        <f>TRIM(MID(SUBSTITUTE($N236,"/",REPT(" ",LEN($N236))),(COLUMNS($V236:W236)-1)*LEN($N236)+1,LEN($N236)))</f>
        <v>drama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6" t="e">
        <f t="shared" si="13"/>
        <v>#DIV/0!</v>
      </c>
      <c r="Q237" t="str">
        <f>TRIM(MID(SUBSTITUTE($N237,"/",REPT(" ",LEN($N237))),(COLUMNS($V237:V237)-1)*LEN($N237)+1,LEN($N237)))</f>
        <v>film &amp; video</v>
      </c>
      <c r="R237" t="str">
        <f>TRIM(MID(SUBSTITUTE($N237,"/",REPT(" ",LEN($N237))),(COLUMNS($V237:W237)-1)*LEN($N237)+1,LEN($N237)))</f>
        <v>drama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6" t="e">
        <f t="shared" si="13"/>
        <v>#DIV/0!</v>
      </c>
      <c r="Q238" t="str">
        <f>TRIM(MID(SUBSTITUTE($N238,"/",REPT(" ",LEN($N238))),(COLUMNS($V238:V238)-1)*LEN($N238)+1,LEN($N238)))</f>
        <v>film &amp; video</v>
      </c>
      <c r="R238" t="str">
        <f>TRIM(MID(SUBSTITUTE($N238,"/",REPT(" ",LEN($N238))),(COLUMNS($V238:W238)-1)*LEN($N238)+1,LEN($N238)))</f>
        <v>drama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3.3333333333333335E-3</v>
      </c>
      <c r="P239" s="6">
        <f t="shared" si="13"/>
        <v>50</v>
      </c>
      <c r="Q239" t="str">
        <f>TRIM(MID(SUBSTITUTE($N239,"/",REPT(" ",LEN($N239))),(COLUMNS($V239:V239)-1)*LEN($N239)+1,LEN($N239)))</f>
        <v>film &amp; video</v>
      </c>
      <c r="R239" t="str">
        <f>TRIM(MID(SUBSTITUTE($N239,"/",REPT(" ",LEN($N239))),(COLUMNS($V239:W239)-1)*LEN($N239)+1,LEN($N239)))</f>
        <v>drama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6" t="e">
        <f t="shared" si="13"/>
        <v>#DIV/0!</v>
      </c>
      <c r="Q240" t="str">
        <f>TRIM(MID(SUBSTITUTE($N240,"/",REPT(" ",LEN($N240))),(COLUMNS($V240:V240)-1)*LEN($N240)+1,LEN($N240)))</f>
        <v>film &amp; video</v>
      </c>
      <c r="R240" t="str">
        <f>TRIM(MID(SUBSTITUTE($N240,"/",REPT(" ",LEN($N240))),(COLUMNS($V240:W240)-1)*LEN($N240)+1,LEN($N240)))</f>
        <v>drama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0.25</v>
      </c>
      <c r="P241" s="6">
        <f t="shared" si="13"/>
        <v>50</v>
      </c>
      <c r="Q241" t="str">
        <f>TRIM(MID(SUBSTITUTE($N241,"/",REPT(" ",LEN($N241))),(COLUMNS($V241:V241)-1)*LEN($N241)+1,LEN($N241)))</f>
        <v>film &amp; video</v>
      </c>
      <c r="R241" t="str">
        <f>TRIM(MID(SUBSTITUTE($N241,"/",REPT(" ",LEN($N241))),(COLUMNS($V241:W241)-1)*LEN($N241)+1,LEN($N241)))</f>
        <v>drama</v>
      </c>
      <c r="S241" s="11">
        <f t="shared" si="14"/>
        <v>42297.110300925924</v>
      </c>
      <c r="T241" s="11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1.0763413333333334</v>
      </c>
      <c r="P242" s="6">
        <f t="shared" si="13"/>
        <v>117.84759124087591</v>
      </c>
      <c r="Q242" t="str">
        <f>TRIM(MID(SUBSTITUTE($N242,"/",REPT(" ",LEN($N242))),(COLUMNS($V242:V242)-1)*LEN($N242)+1,LEN($N242)))</f>
        <v>film &amp; video</v>
      </c>
      <c r="R242" t="str">
        <f>TRIM(MID(SUBSTITUTE($N242,"/",REPT(" ",LEN($N242))),(COLUMNS($V242:W242)-1)*LEN($N242)+1,LEN($N242)))</f>
        <v>documentary</v>
      </c>
      <c r="S242" s="11">
        <f t="shared" si="14"/>
        <v>41354.708460648151</v>
      </c>
      <c r="T242" s="11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1.1263736263736264</v>
      </c>
      <c r="P243" s="6">
        <f t="shared" si="13"/>
        <v>109.04255319148936</v>
      </c>
      <c r="Q243" t="str">
        <f>TRIM(MID(SUBSTITUTE($N243,"/",REPT(" ",LEN($N243))),(COLUMNS($V243:V243)-1)*LEN($N243)+1,LEN($N243)))</f>
        <v>film &amp; video</v>
      </c>
      <c r="R243" t="str">
        <f>TRIM(MID(SUBSTITUTE($N243,"/",REPT(" ",LEN($N243))),(COLUMNS($V243:W243)-1)*LEN($N243)+1,LEN($N243)))</f>
        <v>documentary</v>
      </c>
      <c r="S243" s="11">
        <f t="shared" si="14"/>
        <v>41949.697962962964</v>
      </c>
      <c r="T243" s="11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1.1346153846153846</v>
      </c>
      <c r="P244" s="6">
        <f t="shared" si="13"/>
        <v>73.019801980198025</v>
      </c>
      <c r="Q244" t="str">
        <f>TRIM(MID(SUBSTITUTE($N244,"/",REPT(" ",LEN($N244))),(COLUMNS($V244:V244)-1)*LEN($N244)+1,LEN($N244)))</f>
        <v>film &amp; video</v>
      </c>
      <c r="R244" t="str">
        <f>TRIM(MID(SUBSTITUTE($N244,"/",REPT(" ",LEN($N244))),(COLUMNS($V244:W244)-1)*LEN($N244)+1,LEN($N244)))</f>
        <v>documentary</v>
      </c>
      <c r="S244" s="11">
        <f t="shared" si="14"/>
        <v>40862.492939814816</v>
      </c>
      <c r="T244" s="11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1.0259199999999999</v>
      </c>
      <c r="P245" s="6">
        <f t="shared" si="13"/>
        <v>78.195121951219505</v>
      </c>
      <c r="Q245" t="str">
        <f>TRIM(MID(SUBSTITUTE($N245,"/",REPT(" ",LEN($N245))),(COLUMNS($V245:V245)-1)*LEN($N245)+1,LEN($N245)))</f>
        <v>film &amp; video</v>
      </c>
      <c r="R245" t="str">
        <f>TRIM(MID(SUBSTITUTE($N245,"/",REPT(" ",LEN($N245))),(COLUMNS($V245:W245)-1)*LEN($N245)+1,LEN($N245)))</f>
        <v>documentary</v>
      </c>
      <c r="S245" s="11">
        <f t="shared" si="14"/>
        <v>41662.047500000001</v>
      </c>
      <c r="T245" s="11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1.1375714285714287</v>
      </c>
      <c r="P246" s="6">
        <f t="shared" si="13"/>
        <v>47.398809523809526</v>
      </c>
      <c r="Q246" t="str">
        <f>TRIM(MID(SUBSTITUTE($N246,"/",REPT(" ",LEN($N246))),(COLUMNS($V246:V246)-1)*LEN($N246)+1,LEN($N246)))</f>
        <v>film &amp; video</v>
      </c>
      <c r="R246" t="str">
        <f>TRIM(MID(SUBSTITUTE($N246,"/",REPT(" ",LEN($N246))),(COLUMNS($V246:W246)-1)*LEN($N246)+1,LEN($N246)))</f>
        <v>documentary</v>
      </c>
      <c r="S246" s="11">
        <f t="shared" si="14"/>
        <v>40213.323599537034</v>
      </c>
      <c r="T246" s="11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1.0371999999999999</v>
      </c>
      <c r="P247" s="6">
        <f t="shared" si="13"/>
        <v>54.020833333333336</v>
      </c>
      <c r="Q247" t="str">
        <f>TRIM(MID(SUBSTITUTE($N247,"/",REPT(" ",LEN($N247))),(COLUMNS($V247:V247)-1)*LEN($N247)+1,LEN($N247)))</f>
        <v>film &amp; video</v>
      </c>
      <c r="R247" t="str">
        <f>TRIM(MID(SUBSTITUTE($N247,"/",REPT(" ",LEN($N247))),(COLUMNS($V247:W247)-1)*LEN($N247)+1,LEN($N247)))</f>
        <v>documentary</v>
      </c>
      <c r="S247" s="11">
        <f t="shared" si="14"/>
        <v>41107.053067129629</v>
      </c>
      <c r="T247" s="11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3.0546000000000002</v>
      </c>
      <c r="P248" s="6">
        <f t="shared" si="13"/>
        <v>68.488789237668158</v>
      </c>
      <c r="Q248" t="str">
        <f>TRIM(MID(SUBSTITUTE($N248,"/",REPT(" ",LEN($N248))),(COLUMNS($V248:V248)-1)*LEN($N248)+1,LEN($N248)))</f>
        <v>film &amp; video</v>
      </c>
      <c r="R248" t="str">
        <f>TRIM(MID(SUBSTITUTE($N248,"/",REPT(" ",LEN($N248))),(COLUMNS($V248:W248)-1)*LEN($N248)+1,LEN($N248)))</f>
        <v>documentary</v>
      </c>
      <c r="S248" s="11">
        <f t="shared" si="14"/>
        <v>40480.363483796296</v>
      </c>
      <c r="T248" s="11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1.341</v>
      </c>
      <c r="P249" s="6">
        <f t="shared" si="13"/>
        <v>108.14516129032258</v>
      </c>
      <c r="Q249" t="str">
        <f>TRIM(MID(SUBSTITUTE($N249,"/",REPT(" ",LEN($N249))),(COLUMNS($V249:V249)-1)*LEN($N249)+1,LEN($N249)))</f>
        <v>film &amp; video</v>
      </c>
      <c r="R249" t="str">
        <f>TRIM(MID(SUBSTITUTE($N249,"/",REPT(" ",LEN($N249))),(COLUMNS($V249:W249)-1)*LEN($N249)+1,LEN($N249)))</f>
        <v>documentary</v>
      </c>
      <c r="S249" s="11">
        <f t="shared" si="14"/>
        <v>40430.604328703703</v>
      </c>
      <c r="T249" s="11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1.0133294117647058</v>
      </c>
      <c r="P250" s="6">
        <f t="shared" si="13"/>
        <v>589.95205479452056</v>
      </c>
      <c r="Q250" t="str">
        <f>TRIM(MID(SUBSTITUTE($N250,"/",REPT(" ",LEN($N250))),(COLUMNS($V250:V250)-1)*LEN($N250)+1,LEN($N250)))</f>
        <v>film &amp; video</v>
      </c>
      <c r="R250" t="str">
        <f>TRIM(MID(SUBSTITUTE($N250,"/",REPT(" ",LEN($N250))),(COLUMNS($V250:W250)-1)*LEN($N250)+1,LEN($N250)))</f>
        <v>documentary</v>
      </c>
      <c r="S250" s="11">
        <f t="shared" si="14"/>
        <v>40870.774409722224</v>
      </c>
      <c r="T250" s="11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1.1292</v>
      </c>
      <c r="P251" s="6">
        <f t="shared" si="13"/>
        <v>48.051063829787232</v>
      </c>
      <c r="Q251" t="str">
        <f>TRIM(MID(SUBSTITUTE($N251,"/",REPT(" ",LEN($N251))),(COLUMNS($V251:V251)-1)*LEN($N251)+1,LEN($N251)))</f>
        <v>film &amp; video</v>
      </c>
      <c r="R251" t="str">
        <f>TRIM(MID(SUBSTITUTE($N251,"/",REPT(" ",LEN($N251))),(COLUMNS($V251:W251)-1)*LEN($N251)+1,LEN($N251)))</f>
        <v>documentary</v>
      </c>
      <c r="S251" s="11">
        <f t="shared" si="14"/>
        <v>40332.923842592594</v>
      </c>
      <c r="T251" s="11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1.0558333333333334</v>
      </c>
      <c r="P252" s="6">
        <f t="shared" si="13"/>
        <v>72.482837528604122</v>
      </c>
      <c r="Q252" t="str">
        <f>TRIM(MID(SUBSTITUTE($N252,"/",REPT(" ",LEN($N252))),(COLUMNS($V252:V252)-1)*LEN($N252)+1,LEN($N252)))</f>
        <v>film &amp; video</v>
      </c>
      <c r="R252" t="str">
        <f>TRIM(MID(SUBSTITUTE($N252,"/",REPT(" ",LEN($N252))),(COLUMNS($V252:W252)-1)*LEN($N252)+1,LEN($N252)))</f>
        <v>documentary</v>
      </c>
      <c r="S252" s="11">
        <f t="shared" si="14"/>
        <v>41401.565868055557</v>
      </c>
      <c r="T252" s="11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1.2557142857142858</v>
      </c>
      <c r="P253" s="6">
        <f t="shared" si="13"/>
        <v>57.077922077922075</v>
      </c>
      <c r="Q253" t="str">
        <f>TRIM(MID(SUBSTITUTE($N253,"/",REPT(" ",LEN($N253))),(COLUMNS($V253:V253)-1)*LEN($N253)+1,LEN($N253)))</f>
        <v>film &amp; video</v>
      </c>
      <c r="R253" t="str">
        <f>TRIM(MID(SUBSTITUTE($N253,"/",REPT(" ",LEN($N253))),(COLUMNS($V253:W253)-1)*LEN($N253)+1,LEN($N253)))</f>
        <v>documentary</v>
      </c>
      <c r="S253" s="11">
        <f t="shared" si="14"/>
        <v>41013.787569444445</v>
      </c>
      <c r="T253" s="11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1.8455999999999999</v>
      </c>
      <c r="P254" s="6">
        <f t="shared" si="13"/>
        <v>85.444444444444443</v>
      </c>
      <c r="Q254" t="str">
        <f>TRIM(MID(SUBSTITUTE($N254,"/",REPT(" ",LEN($N254))),(COLUMNS($V254:V254)-1)*LEN($N254)+1,LEN($N254)))</f>
        <v>film &amp; video</v>
      </c>
      <c r="R254" t="str">
        <f>TRIM(MID(SUBSTITUTE($N254,"/",REPT(" ",LEN($N254))),(COLUMNS($V254:W254)-1)*LEN($N254)+1,LEN($N254)))</f>
        <v>documentary</v>
      </c>
      <c r="S254" s="11">
        <f t="shared" si="14"/>
        <v>40266.662708333337</v>
      </c>
      <c r="T254" s="11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1.0073333333333334</v>
      </c>
      <c r="P255" s="6">
        <f t="shared" si="13"/>
        <v>215.85714285714286</v>
      </c>
      <c r="Q255" t="str">
        <f>TRIM(MID(SUBSTITUTE($N255,"/",REPT(" ",LEN($N255))),(COLUMNS($V255:V255)-1)*LEN($N255)+1,LEN($N255)))</f>
        <v>film &amp; video</v>
      </c>
      <c r="R255" t="str">
        <f>TRIM(MID(SUBSTITUTE($N255,"/",REPT(" ",LEN($N255))),(COLUMNS($V255:W255)-1)*LEN($N255)+1,LEN($N255)))</f>
        <v>documentary</v>
      </c>
      <c r="S255" s="11">
        <f t="shared" si="14"/>
        <v>40924.650868055556</v>
      </c>
      <c r="T255" s="11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1.1694724999999999</v>
      </c>
      <c r="P256" s="6">
        <f t="shared" si="13"/>
        <v>89.38643312101911</v>
      </c>
      <c r="Q256" t="str">
        <f>TRIM(MID(SUBSTITUTE($N256,"/",REPT(" ",LEN($N256))),(COLUMNS($V256:V256)-1)*LEN($N256)+1,LEN($N256)))</f>
        <v>film &amp; video</v>
      </c>
      <c r="R256" t="str">
        <f>TRIM(MID(SUBSTITUTE($N256,"/",REPT(" ",LEN($N256))),(COLUMNS($V256:W256)-1)*LEN($N256)+1,LEN($N256)))</f>
        <v>documentary</v>
      </c>
      <c r="S256" s="11">
        <f t="shared" si="14"/>
        <v>42263.952662037031</v>
      </c>
      <c r="T256" s="11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1.0673325</v>
      </c>
      <c r="P257" s="6">
        <f t="shared" si="13"/>
        <v>45.418404255319146</v>
      </c>
      <c r="Q257" t="str">
        <f>TRIM(MID(SUBSTITUTE($N257,"/",REPT(" ",LEN($N257))),(COLUMNS($V257:V257)-1)*LEN($N257)+1,LEN($N257)))</f>
        <v>film &amp; video</v>
      </c>
      <c r="R257" t="str">
        <f>TRIM(MID(SUBSTITUTE($N257,"/",REPT(" ",LEN($N257))),(COLUMNS($V257:W257)-1)*LEN($N257)+1,LEN($N257)))</f>
        <v>documentary</v>
      </c>
      <c r="S257" s="11">
        <f t="shared" si="14"/>
        <v>40588.526412037041</v>
      </c>
      <c r="T257" s="11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1.391</v>
      </c>
      <c r="P258" s="6">
        <f t="shared" si="13"/>
        <v>65.756363636363631</v>
      </c>
      <c r="Q258" t="str">
        <f>TRIM(MID(SUBSTITUTE($N258,"/",REPT(" ",LEN($N258))),(COLUMNS($V258:V258)-1)*LEN($N258)+1,LEN($N258)))</f>
        <v>film &amp; video</v>
      </c>
      <c r="R258" t="str">
        <f>TRIM(MID(SUBSTITUTE($N258,"/",REPT(" ",LEN($N258))),(COLUMNS($V258:W258)-1)*LEN($N258)+1,LEN($N258)))</f>
        <v>documentary</v>
      </c>
      <c r="S258" s="11">
        <f t="shared" si="14"/>
        <v>41319.769293981481</v>
      </c>
      <c r="T258" s="11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</f>
        <v>1.0672648571428571</v>
      </c>
      <c r="P259" s="6">
        <f t="shared" ref="P259:P322" si="17">AVERAGE(E259/L259)</f>
        <v>66.70405357142856</v>
      </c>
      <c r="Q259" t="str">
        <f>TRIM(MID(SUBSTITUTE($N259,"/",REPT(" ",LEN($N259))),(COLUMNS($V259:V259)-1)*LEN($N259)+1,LEN($N259)))</f>
        <v>film &amp; video</v>
      </c>
      <c r="R259" t="str">
        <f>TRIM(MID(SUBSTITUTE($N259,"/",REPT(" ",LEN($N259))),(COLUMNS($V259:W259)-1)*LEN($N259)+1,LEN($N259)))</f>
        <v>documentary</v>
      </c>
      <c r="S259" s="11">
        <f t="shared" ref="S259:S322" si="18">(((J259/60/60)/24)+DATE(1970,1,1))</f>
        <v>42479.626875000002</v>
      </c>
      <c r="T259" s="11">
        <f t="shared" ref="T259:T322" si="19">(((I259/60/60)/24)+DATE(1970,1,1))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1.9114</v>
      </c>
      <c r="P260" s="6">
        <f t="shared" si="17"/>
        <v>83.345930232558146</v>
      </c>
      <c r="Q260" t="str">
        <f>TRIM(MID(SUBSTITUTE($N260,"/",REPT(" ",LEN($N260))),(COLUMNS($V260:V260)-1)*LEN($N260)+1,LEN($N260)))</f>
        <v>film &amp; video</v>
      </c>
      <c r="R260" t="str">
        <f>TRIM(MID(SUBSTITUTE($N260,"/",REPT(" ",LEN($N260))),(COLUMNS($V260:W260)-1)*LEN($N260)+1,LEN($N260)))</f>
        <v>documentary</v>
      </c>
      <c r="S260" s="11">
        <f t="shared" si="18"/>
        <v>40682.051689814813</v>
      </c>
      <c r="T260" s="11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1.3193789333333332</v>
      </c>
      <c r="P261" s="6">
        <f t="shared" si="17"/>
        <v>105.04609341825902</v>
      </c>
      <c r="Q261" t="str">
        <f>TRIM(MID(SUBSTITUTE($N261,"/",REPT(" ",LEN($N261))),(COLUMNS($V261:V261)-1)*LEN($N261)+1,LEN($N261)))</f>
        <v>film &amp; video</v>
      </c>
      <c r="R261" t="str">
        <f>TRIM(MID(SUBSTITUTE($N261,"/",REPT(" ",LEN($N261))),(COLUMNS($V261:W261)-1)*LEN($N261)+1,LEN($N261)))</f>
        <v>documentary</v>
      </c>
      <c r="S261" s="11">
        <f t="shared" si="18"/>
        <v>42072.738067129627</v>
      </c>
      <c r="T261" s="11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1.0640000000000001</v>
      </c>
      <c r="P262" s="6">
        <f t="shared" si="17"/>
        <v>120.90909090909091</v>
      </c>
      <c r="Q262" t="str">
        <f>TRIM(MID(SUBSTITUTE($N262,"/",REPT(" ",LEN($N262))),(COLUMNS($V262:V262)-1)*LEN($N262)+1,LEN($N262)))</f>
        <v>film &amp; video</v>
      </c>
      <c r="R262" t="str">
        <f>TRIM(MID(SUBSTITUTE($N262,"/",REPT(" ",LEN($N262))),(COLUMNS($V262:W262)-1)*LEN($N262)+1,LEN($N262)))</f>
        <v>documentary</v>
      </c>
      <c r="S262" s="11">
        <f t="shared" si="18"/>
        <v>40330.755543981482</v>
      </c>
      <c r="T262" s="11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1.0740000000000001</v>
      </c>
      <c r="P263" s="6">
        <f t="shared" si="17"/>
        <v>97.63636363636364</v>
      </c>
      <c r="Q263" t="str">
        <f>TRIM(MID(SUBSTITUTE($N263,"/",REPT(" ",LEN($N263))),(COLUMNS($V263:V263)-1)*LEN($N263)+1,LEN($N263)))</f>
        <v>film &amp; video</v>
      </c>
      <c r="R263" t="str">
        <f>TRIM(MID(SUBSTITUTE($N263,"/",REPT(" ",LEN($N263))),(COLUMNS($V263:W263)-1)*LEN($N263)+1,LEN($N263)))</f>
        <v>documentary</v>
      </c>
      <c r="S263" s="11">
        <f t="shared" si="18"/>
        <v>41017.885462962964</v>
      </c>
      <c r="T263" s="11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2.4</v>
      </c>
      <c r="P264" s="6">
        <f t="shared" si="17"/>
        <v>41.379310344827587</v>
      </c>
      <c r="Q264" t="str">
        <f>TRIM(MID(SUBSTITUTE($N264,"/",REPT(" ",LEN($N264))),(COLUMNS($V264:V264)-1)*LEN($N264)+1,LEN($N264)))</f>
        <v>film &amp; video</v>
      </c>
      <c r="R264" t="str">
        <f>TRIM(MID(SUBSTITUTE($N264,"/",REPT(" ",LEN($N264))),(COLUMNS($V264:W264)-1)*LEN($N264)+1,LEN($N264)))</f>
        <v>documentary</v>
      </c>
      <c r="S264" s="11">
        <f t="shared" si="18"/>
        <v>40555.24800925926</v>
      </c>
      <c r="T264" s="11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1.1808107999999999</v>
      </c>
      <c r="P265" s="6">
        <f t="shared" si="17"/>
        <v>30.654485981308412</v>
      </c>
      <c r="Q265" t="str">
        <f>TRIM(MID(SUBSTITUTE($N265,"/",REPT(" ",LEN($N265))),(COLUMNS($V265:V265)-1)*LEN($N265)+1,LEN($N265)))</f>
        <v>film &amp; video</v>
      </c>
      <c r="R265" t="str">
        <f>TRIM(MID(SUBSTITUTE($N265,"/",REPT(" ",LEN($N265))),(COLUMNS($V265:W265)-1)*LEN($N265)+1,LEN($N265)))</f>
        <v>documentary</v>
      </c>
      <c r="S265" s="11">
        <f t="shared" si="18"/>
        <v>41149.954791666663</v>
      </c>
      <c r="T265" s="11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1.1819999999999999</v>
      </c>
      <c r="P266" s="6">
        <f t="shared" si="17"/>
        <v>64.945054945054949</v>
      </c>
      <c r="Q266" t="str">
        <f>TRIM(MID(SUBSTITUTE($N266,"/",REPT(" ",LEN($N266))),(COLUMNS($V266:V266)-1)*LEN($N266)+1,LEN($N266)))</f>
        <v>film &amp; video</v>
      </c>
      <c r="R266" t="str">
        <f>TRIM(MID(SUBSTITUTE($N266,"/",REPT(" ",LEN($N266))),(COLUMNS($V266:W266)-1)*LEN($N266)+1,LEN($N266)))</f>
        <v>documentary</v>
      </c>
      <c r="S266" s="11">
        <f t="shared" si="18"/>
        <v>41010.620312500003</v>
      </c>
      <c r="T266" s="11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1.111</v>
      </c>
      <c r="P267" s="6">
        <f t="shared" si="17"/>
        <v>95.775862068965523</v>
      </c>
      <c r="Q267" t="str">
        <f>TRIM(MID(SUBSTITUTE($N267,"/",REPT(" ",LEN($N267))),(COLUMNS($V267:V267)-1)*LEN($N267)+1,LEN($N267)))</f>
        <v>film &amp; video</v>
      </c>
      <c r="R267" t="str">
        <f>TRIM(MID(SUBSTITUTE($N267,"/",REPT(" ",LEN($N267))),(COLUMNS($V267:W267)-1)*LEN($N267)+1,LEN($N267)))</f>
        <v>documentary</v>
      </c>
      <c r="S267" s="11">
        <f t="shared" si="18"/>
        <v>40267.245717592588</v>
      </c>
      <c r="T267" s="11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1.4550000000000001</v>
      </c>
      <c r="P268" s="6">
        <f t="shared" si="17"/>
        <v>40.416666666666664</v>
      </c>
      <c r="Q268" t="str">
        <f>TRIM(MID(SUBSTITUTE($N268,"/",REPT(" ",LEN($N268))),(COLUMNS($V268:V268)-1)*LEN($N268)+1,LEN($N268)))</f>
        <v>film &amp; video</v>
      </c>
      <c r="R268" t="str">
        <f>TRIM(MID(SUBSTITUTE($N268,"/",REPT(" ",LEN($N268))),(COLUMNS($V268:W268)-1)*LEN($N268)+1,LEN($N268)))</f>
        <v>documentary</v>
      </c>
      <c r="S268" s="11">
        <f t="shared" si="18"/>
        <v>40205.174849537041</v>
      </c>
      <c r="T268" s="11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1.3162883248730965</v>
      </c>
      <c r="P269" s="6">
        <f t="shared" si="17"/>
        <v>78.578424242424248</v>
      </c>
      <c r="Q269" t="str">
        <f>TRIM(MID(SUBSTITUTE($N269,"/",REPT(" ",LEN($N269))),(COLUMNS($V269:V269)-1)*LEN($N269)+1,LEN($N269)))</f>
        <v>film &amp; video</v>
      </c>
      <c r="R269" t="str">
        <f>TRIM(MID(SUBSTITUTE($N269,"/",REPT(" ",LEN($N269))),(COLUMNS($V269:W269)-1)*LEN($N269)+1,LEN($N269)))</f>
        <v>documentary</v>
      </c>
      <c r="S269" s="11">
        <f t="shared" si="18"/>
        <v>41785.452534722222</v>
      </c>
      <c r="T269" s="11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1.1140000000000001</v>
      </c>
      <c r="P270" s="6">
        <f t="shared" si="17"/>
        <v>50.18018018018018</v>
      </c>
      <c r="Q270" t="str">
        <f>TRIM(MID(SUBSTITUTE($N270,"/",REPT(" ",LEN($N270))),(COLUMNS($V270:V270)-1)*LEN($N270)+1,LEN($N270)))</f>
        <v>film &amp; video</v>
      </c>
      <c r="R270" t="str">
        <f>TRIM(MID(SUBSTITUTE($N270,"/",REPT(" ",LEN($N270))),(COLUMNS($V270:W270)-1)*LEN($N270)+1,LEN($N270)))</f>
        <v>documentary</v>
      </c>
      <c r="S270" s="11">
        <f t="shared" si="18"/>
        <v>40809.15252314815</v>
      </c>
      <c r="T270" s="11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1.4723377</v>
      </c>
      <c r="P271" s="6">
        <f t="shared" si="17"/>
        <v>92.251735588972423</v>
      </c>
      <c r="Q271" t="str">
        <f>TRIM(MID(SUBSTITUTE($N271,"/",REPT(" ",LEN($N271))),(COLUMNS($V271:V271)-1)*LEN($N271)+1,LEN($N271)))</f>
        <v>film &amp; video</v>
      </c>
      <c r="R271" t="str">
        <f>TRIM(MID(SUBSTITUTE($N271,"/",REPT(" ",LEN($N271))),(COLUMNS($V271:W271)-1)*LEN($N271)+1,LEN($N271)))</f>
        <v>documentary</v>
      </c>
      <c r="S271" s="11">
        <f t="shared" si="18"/>
        <v>42758.197013888886</v>
      </c>
      <c r="T271" s="11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1.5260869565217392</v>
      </c>
      <c r="P272" s="6">
        <f t="shared" si="17"/>
        <v>57.540983606557376</v>
      </c>
      <c r="Q272" t="str">
        <f>TRIM(MID(SUBSTITUTE($N272,"/",REPT(" ",LEN($N272))),(COLUMNS($V272:V272)-1)*LEN($N272)+1,LEN($N272)))</f>
        <v>film &amp; video</v>
      </c>
      <c r="R272" t="str">
        <f>TRIM(MID(SUBSTITUTE($N272,"/",REPT(" ",LEN($N272))),(COLUMNS($V272:W272)-1)*LEN($N272)+1,LEN($N272)))</f>
        <v>documentary</v>
      </c>
      <c r="S272" s="11">
        <f t="shared" si="18"/>
        <v>40637.866550925923</v>
      </c>
      <c r="T272" s="11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1.0468</v>
      </c>
      <c r="P273" s="6">
        <f t="shared" si="17"/>
        <v>109.42160278745645</v>
      </c>
      <c r="Q273" t="str">
        <f>TRIM(MID(SUBSTITUTE($N273,"/",REPT(" ",LEN($N273))),(COLUMNS($V273:V273)-1)*LEN($N273)+1,LEN($N273)))</f>
        <v>film &amp; video</v>
      </c>
      <c r="R273" t="str">
        <f>TRIM(MID(SUBSTITUTE($N273,"/",REPT(" ",LEN($N273))),(COLUMNS($V273:W273)-1)*LEN($N273)+1,LEN($N273)))</f>
        <v>documentary</v>
      </c>
      <c r="S273" s="11">
        <f t="shared" si="18"/>
        <v>41612.10024305556</v>
      </c>
      <c r="T273" s="11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1.7743366666666667</v>
      </c>
      <c r="P274" s="6">
        <f t="shared" si="17"/>
        <v>81.892461538461546</v>
      </c>
      <c r="Q274" t="str">
        <f>TRIM(MID(SUBSTITUTE($N274,"/",REPT(" ",LEN($N274))),(COLUMNS($V274:V274)-1)*LEN($N274)+1,LEN($N274)))</f>
        <v>film &amp; video</v>
      </c>
      <c r="R274" t="str">
        <f>TRIM(MID(SUBSTITUTE($N274,"/",REPT(" ",LEN($N274))),(COLUMNS($V274:W274)-1)*LEN($N274)+1,LEN($N274)))</f>
        <v>documentary</v>
      </c>
      <c r="S274" s="11">
        <f t="shared" si="18"/>
        <v>40235.900358796294</v>
      </c>
      <c r="T274" s="11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1.077758</v>
      </c>
      <c r="P275" s="6">
        <f t="shared" si="17"/>
        <v>45.667711864406776</v>
      </c>
      <c r="Q275" t="str">
        <f>TRIM(MID(SUBSTITUTE($N275,"/",REPT(" ",LEN($N275))),(COLUMNS($V275:V275)-1)*LEN($N275)+1,LEN($N275)))</f>
        <v>film &amp; video</v>
      </c>
      <c r="R275" t="str">
        <f>TRIM(MID(SUBSTITUTE($N275,"/",REPT(" ",LEN($N275))),(COLUMNS($V275:W275)-1)*LEN($N275)+1,LEN($N275)))</f>
        <v>documentary</v>
      </c>
      <c r="S275" s="11">
        <f t="shared" si="18"/>
        <v>40697.498449074075</v>
      </c>
      <c r="T275" s="11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1.56</v>
      </c>
      <c r="P276" s="6">
        <f t="shared" si="17"/>
        <v>55.221238938053098</v>
      </c>
      <c r="Q276" t="str">
        <f>TRIM(MID(SUBSTITUTE($N276,"/",REPT(" ",LEN($N276))),(COLUMNS($V276:V276)-1)*LEN($N276)+1,LEN($N276)))</f>
        <v>film &amp; video</v>
      </c>
      <c r="R276" t="str">
        <f>TRIM(MID(SUBSTITUTE($N276,"/",REPT(" ",LEN($N276))),(COLUMNS($V276:W276)-1)*LEN($N276)+1,LEN($N276)))</f>
        <v>documentary</v>
      </c>
      <c r="S276" s="11">
        <f t="shared" si="18"/>
        <v>40969.912372685183</v>
      </c>
      <c r="T276" s="11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1.08395</v>
      </c>
      <c r="P277" s="6">
        <f t="shared" si="17"/>
        <v>65.298192771084331</v>
      </c>
      <c r="Q277" t="str">
        <f>TRIM(MID(SUBSTITUTE($N277,"/",REPT(" ",LEN($N277))),(COLUMNS($V277:V277)-1)*LEN($N277)+1,LEN($N277)))</f>
        <v>film &amp; video</v>
      </c>
      <c r="R277" t="str">
        <f>TRIM(MID(SUBSTITUTE($N277,"/",REPT(" ",LEN($N277))),(COLUMNS($V277:W277)-1)*LEN($N277)+1,LEN($N277)))</f>
        <v>documentary</v>
      </c>
      <c r="S277" s="11">
        <f t="shared" si="18"/>
        <v>41193.032013888893</v>
      </c>
      <c r="T277" s="11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1.476</v>
      </c>
      <c r="P278" s="6">
        <f t="shared" si="17"/>
        <v>95.225806451612897</v>
      </c>
      <c r="Q278" t="str">
        <f>TRIM(MID(SUBSTITUTE($N278,"/",REPT(" ",LEN($N278))),(COLUMNS($V278:V278)-1)*LEN($N278)+1,LEN($N278)))</f>
        <v>film &amp; video</v>
      </c>
      <c r="R278" t="str">
        <f>TRIM(MID(SUBSTITUTE($N278,"/",REPT(" ",LEN($N278))),(COLUMNS($V278:W278)-1)*LEN($N278)+1,LEN($N278)))</f>
        <v>documentary</v>
      </c>
      <c r="S278" s="11">
        <f t="shared" si="18"/>
        <v>40967.081874999996</v>
      </c>
      <c r="T278" s="11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1.1038153846153846</v>
      </c>
      <c r="P279" s="6">
        <f t="shared" si="17"/>
        <v>75.444794952681391</v>
      </c>
      <c r="Q279" t="str">
        <f>TRIM(MID(SUBSTITUTE($N279,"/",REPT(" ",LEN($N279))),(COLUMNS($V279:V279)-1)*LEN($N279)+1,LEN($N279)))</f>
        <v>film &amp; video</v>
      </c>
      <c r="R279" t="str">
        <f>TRIM(MID(SUBSTITUTE($N279,"/",REPT(" ",LEN($N279))),(COLUMNS($V279:W279)-1)*LEN($N279)+1,LEN($N279)))</f>
        <v>documentary</v>
      </c>
      <c r="S279" s="11">
        <f t="shared" si="18"/>
        <v>42117.891423611116</v>
      </c>
      <c r="T279" s="11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1.5034814814814814</v>
      </c>
      <c r="P280" s="6">
        <f t="shared" si="17"/>
        <v>97.816867469879512</v>
      </c>
      <c r="Q280" t="str">
        <f>TRIM(MID(SUBSTITUTE($N280,"/",REPT(" ",LEN($N280))),(COLUMNS($V280:V280)-1)*LEN($N280)+1,LEN($N280)))</f>
        <v>film &amp; video</v>
      </c>
      <c r="R280" t="str">
        <f>TRIM(MID(SUBSTITUTE($N280,"/",REPT(" ",LEN($N280))),(COLUMNS($V280:W280)-1)*LEN($N280)+1,LEN($N280)))</f>
        <v>documentary</v>
      </c>
      <c r="S280" s="11">
        <f t="shared" si="18"/>
        <v>41164.040960648148</v>
      </c>
      <c r="T280" s="11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1.5731829411764706</v>
      </c>
      <c r="P281" s="6">
        <f t="shared" si="17"/>
        <v>87.685606557377056</v>
      </c>
      <c r="Q281" t="str">
        <f>TRIM(MID(SUBSTITUTE($N281,"/",REPT(" ",LEN($N281))),(COLUMNS($V281:V281)-1)*LEN($N281)+1,LEN($N281)))</f>
        <v>film &amp; video</v>
      </c>
      <c r="R281" t="str">
        <f>TRIM(MID(SUBSTITUTE($N281,"/",REPT(" ",LEN($N281))),(COLUMNS($V281:W281)-1)*LEN($N281)+1,LEN($N281)))</f>
        <v>documentary</v>
      </c>
      <c r="S281" s="11">
        <f t="shared" si="18"/>
        <v>42759.244166666671</v>
      </c>
      <c r="T281" s="11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1.5614399999999999</v>
      </c>
      <c r="P282" s="6">
        <f t="shared" si="17"/>
        <v>54.748948106591868</v>
      </c>
      <c r="Q282" t="str">
        <f>TRIM(MID(SUBSTITUTE($N282,"/",REPT(" ",LEN($N282))),(COLUMNS($V282:V282)-1)*LEN($N282)+1,LEN($N282)))</f>
        <v>film &amp; video</v>
      </c>
      <c r="R282" t="str">
        <f>TRIM(MID(SUBSTITUTE($N282,"/",REPT(" ",LEN($N282))),(COLUMNS($V282:W282)-1)*LEN($N282)+1,LEN($N282)))</f>
        <v>documentary</v>
      </c>
      <c r="S282" s="11">
        <f t="shared" si="18"/>
        <v>41744.590682870366</v>
      </c>
      <c r="T282" s="11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1.2058763636363636</v>
      </c>
      <c r="P283" s="6">
        <f t="shared" si="17"/>
        <v>83.953417721518989</v>
      </c>
      <c r="Q283" t="str">
        <f>TRIM(MID(SUBSTITUTE($N283,"/",REPT(" ",LEN($N283))),(COLUMNS($V283:V283)-1)*LEN($N283)+1,LEN($N283)))</f>
        <v>film &amp; video</v>
      </c>
      <c r="R283" t="str">
        <f>TRIM(MID(SUBSTITUTE($N283,"/",REPT(" ",LEN($N283))),(COLUMNS($V283:W283)-1)*LEN($N283)+1,LEN($N283)))</f>
        <v>documentary</v>
      </c>
      <c r="S283" s="11">
        <f t="shared" si="18"/>
        <v>39950.163344907407</v>
      </c>
      <c r="T283" s="11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1.0118888888888888</v>
      </c>
      <c r="P284" s="6">
        <f t="shared" si="17"/>
        <v>254.38547486033519</v>
      </c>
      <c r="Q284" t="str">
        <f>TRIM(MID(SUBSTITUTE($N284,"/",REPT(" ",LEN($N284))),(COLUMNS($V284:V284)-1)*LEN($N284)+1,LEN($N284)))</f>
        <v>film &amp; video</v>
      </c>
      <c r="R284" t="str">
        <f>TRIM(MID(SUBSTITUTE($N284,"/",REPT(" ",LEN($N284))),(COLUMNS($V284:W284)-1)*LEN($N284)+1,LEN($N284)))</f>
        <v>documentary</v>
      </c>
      <c r="S284" s="11">
        <f t="shared" si="18"/>
        <v>40194.920046296298</v>
      </c>
      <c r="T284" s="11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1.142725</v>
      </c>
      <c r="P285" s="6">
        <f t="shared" si="17"/>
        <v>101.8269801980198</v>
      </c>
      <c r="Q285" t="str">
        <f>TRIM(MID(SUBSTITUTE($N285,"/",REPT(" ",LEN($N285))),(COLUMNS($V285:V285)-1)*LEN($N285)+1,LEN($N285)))</f>
        <v>film &amp; video</v>
      </c>
      <c r="R285" t="str">
        <f>TRIM(MID(SUBSTITUTE($N285,"/",REPT(" ",LEN($N285))),(COLUMNS($V285:W285)-1)*LEN($N285)+1,LEN($N285)))</f>
        <v>documentary</v>
      </c>
      <c r="S285" s="11">
        <f t="shared" si="18"/>
        <v>40675.71</v>
      </c>
      <c r="T285" s="11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1.0462615</v>
      </c>
      <c r="P286" s="6">
        <f t="shared" si="17"/>
        <v>55.066394736842106</v>
      </c>
      <c r="Q286" t="str">
        <f>TRIM(MID(SUBSTITUTE($N286,"/",REPT(" ",LEN($N286))),(COLUMNS($V286:V286)-1)*LEN($N286)+1,LEN($N286)))</f>
        <v>film &amp; video</v>
      </c>
      <c r="R286" t="str">
        <f>TRIM(MID(SUBSTITUTE($N286,"/",REPT(" ",LEN($N286))),(COLUMNS($V286:W286)-1)*LEN($N286)+1,LEN($N286)))</f>
        <v>documentary</v>
      </c>
      <c r="S286" s="11">
        <f t="shared" si="18"/>
        <v>40904.738194444442</v>
      </c>
      <c r="T286" s="11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2.2882507142857142</v>
      </c>
      <c r="P287" s="6">
        <f t="shared" si="17"/>
        <v>56.901438721136763</v>
      </c>
      <c r="Q287" t="str">
        <f>TRIM(MID(SUBSTITUTE($N287,"/",REPT(" ",LEN($N287))),(COLUMNS($V287:V287)-1)*LEN($N287)+1,LEN($N287)))</f>
        <v>film &amp; video</v>
      </c>
      <c r="R287" t="str">
        <f>TRIM(MID(SUBSTITUTE($N287,"/",REPT(" ",LEN($N287))),(COLUMNS($V287:W287)-1)*LEN($N287)+1,LEN($N287)))</f>
        <v>documentary</v>
      </c>
      <c r="S287" s="11">
        <f t="shared" si="18"/>
        <v>41506.756111111114</v>
      </c>
      <c r="T287" s="11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1.0915333333333332</v>
      </c>
      <c r="P288" s="6">
        <f t="shared" si="17"/>
        <v>121.28148148148148</v>
      </c>
      <c r="Q288" t="str">
        <f>TRIM(MID(SUBSTITUTE($N288,"/",REPT(" ",LEN($N288))),(COLUMNS($V288:V288)-1)*LEN($N288)+1,LEN($N288)))</f>
        <v>film &amp; video</v>
      </c>
      <c r="R288" t="str">
        <f>TRIM(MID(SUBSTITUTE($N288,"/",REPT(" ",LEN($N288))),(COLUMNS($V288:W288)-1)*LEN($N288)+1,LEN($N288)))</f>
        <v>documentary</v>
      </c>
      <c r="S288" s="11">
        <f t="shared" si="18"/>
        <v>41313.816249999996</v>
      </c>
      <c r="T288" s="11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1.7629999999999999</v>
      </c>
      <c r="P289" s="6">
        <f t="shared" si="17"/>
        <v>91.189655172413794</v>
      </c>
      <c r="Q289" t="str">
        <f>TRIM(MID(SUBSTITUTE($N289,"/",REPT(" ",LEN($N289))),(COLUMNS($V289:V289)-1)*LEN($N289)+1,LEN($N289)))</f>
        <v>film &amp; video</v>
      </c>
      <c r="R289" t="str">
        <f>TRIM(MID(SUBSTITUTE($N289,"/",REPT(" ",LEN($N289))),(COLUMNS($V289:W289)-1)*LEN($N289)+1,LEN($N289)))</f>
        <v>documentary</v>
      </c>
      <c r="S289" s="11">
        <f t="shared" si="18"/>
        <v>41184.277986111112</v>
      </c>
      <c r="T289" s="11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1.0321061999999999</v>
      </c>
      <c r="P290" s="6">
        <f t="shared" si="17"/>
        <v>115.44812080536913</v>
      </c>
      <c r="Q290" t="str">
        <f>TRIM(MID(SUBSTITUTE($N290,"/",REPT(" ",LEN($N290))),(COLUMNS($V290:V290)-1)*LEN($N290)+1,LEN($N290)))</f>
        <v>film &amp; video</v>
      </c>
      <c r="R290" t="str">
        <f>TRIM(MID(SUBSTITUTE($N290,"/",REPT(" ",LEN($N290))),(COLUMNS($V290:W290)-1)*LEN($N290)+1,LEN($N290)))</f>
        <v>documentary</v>
      </c>
      <c r="S290" s="11">
        <f t="shared" si="18"/>
        <v>41051.168900462959</v>
      </c>
      <c r="T290" s="11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1.0482</v>
      </c>
      <c r="P291" s="6">
        <f t="shared" si="17"/>
        <v>67.771551724137936</v>
      </c>
      <c r="Q291" t="str">
        <f>TRIM(MID(SUBSTITUTE($N291,"/",REPT(" ",LEN($N291))),(COLUMNS($V291:V291)-1)*LEN($N291)+1,LEN($N291)))</f>
        <v>film &amp; video</v>
      </c>
      <c r="R291" t="str">
        <f>TRIM(MID(SUBSTITUTE($N291,"/",REPT(" ",LEN($N291))),(COLUMNS($V291:W291)-1)*LEN($N291)+1,LEN($N291)))</f>
        <v>documentary</v>
      </c>
      <c r="S291" s="11">
        <f t="shared" si="18"/>
        <v>41550.456412037034</v>
      </c>
      <c r="T291" s="11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1.0668444444444445</v>
      </c>
      <c r="P292" s="6">
        <f t="shared" si="17"/>
        <v>28.576190476190476</v>
      </c>
      <c r="Q292" t="str">
        <f>TRIM(MID(SUBSTITUTE($N292,"/",REPT(" ",LEN($N292))),(COLUMNS($V292:V292)-1)*LEN($N292)+1,LEN($N292)))</f>
        <v>film &amp; video</v>
      </c>
      <c r="R292" t="str">
        <f>TRIM(MID(SUBSTITUTE($N292,"/",REPT(" ",LEN($N292))),(COLUMNS($V292:W292)-1)*LEN($N292)+1,LEN($N292)))</f>
        <v>documentary</v>
      </c>
      <c r="S292" s="11">
        <f t="shared" si="18"/>
        <v>40526.36917824074</v>
      </c>
      <c r="T292" s="11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1.2001999999999999</v>
      </c>
      <c r="P293" s="6">
        <f t="shared" si="17"/>
        <v>46.8828125</v>
      </c>
      <c r="Q293" t="str">
        <f>TRIM(MID(SUBSTITUTE($N293,"/",REPT(" ",LEN($N293))),(COLUMNS($V293:V293)-1)*LEN($N293)+1,LEN($N293)))</f>
        <v>film &amp; video</v>
      </c>
      <c r="R293" t="str">
        <f>TRIM(MID(SUBSTITUTE($N293,"/",REPT(" ",LEN($N293))),(COLUMNS($V293:W293)-1)*LEN($N293)+1,LEN($N293)))</f>
        <v>documentary</v>
      </c>
      <c r="S293" s="11">
        <f t="shared" si="18"/>
        <v>41376.769050925926</v>
      </c>
      <c r="T293" s="11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1.0150693333333334</v>
      </c>
      <c r="P294" s="6">
        <f t="shared" si="17"/>
        <v>154.42231237322514</v>
      </c>
      <c r="Q294" t="str">
        <f>TRIM(MID(SUBSTITUTE($N294,"/",REPT(" ",LEN($N294))),(COLUMNS($V294:V294)-1)*LEN($N294)+1,LEN($N294)))</f>
        <v>film &amp; video</v>
      </c>
      <c r="R294" t="str">
        <f>TRIM(MID(SUBSTITUTE($N294,"/",REPT(" ",LEN($N294))),(COLUMNS($V294:W294)-1)*LEN($N294)+1,LEN($N294)))</f>
        <v>documentary</v>
      </c>
      <c r="S294" s="11">
        <f t="shared" si="18"/>
        <v>40812.803229166668</v>
      </c>
      <c r="T294" s="11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1.0138461538461538</v>
      </c>
      <c r="P295" s="6">
        <f t="shared" si="17"/>
        <v>201.22137404580153</v>
      </c>
      <c r="Q295" t="str">
        <f>TRIM(MID(SUBSTITUTE($N295,"/",REPT(" ",LEN($N295))),(COLUMNS($V295:V295)-1)*LEN($N295)+1,LEN($N295)))</f>
        <v>film &amp; video</v>
      </c>
      <c r="R295" t="str">
        <f>TRIM(MID(SUBSTITUTE($N295,"/",REPT(" ",LEN($N295))),(COLUMNS($V295:W295)-1)*LEN($N295)+1,LEN($N295)))</f>
        <v>documentary</v>
      </c>
      <c r="S295" s="11">
        <f t="shared" si="18"/>
        <v>41719.667986111112</v>
      </c>
      <c r="T295" s="11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</v>
      </c>
      <c r="P296" s="6">
        <f t="shared" si="17"/>
        <v>100</v>
      </c>
      <c r="Q296" t="str">
        <f>TRIM(MID(SUBSTITUTE($N296,"/",REPT(" ",LEN($N296))),(COLUMNS($V296:V296)-1)*LEN($N296)+1,LEN($N296)))</f>
        <v>film &amp; video</v>
      </c>
      <c r="R296" t="str">
        <f>TRIM(MID(SUBSTITUTE($N296,"/",REPT(" ",LEN($N296))),(COLUMNS($V296:W296)-1)*LEN($N296)+1,LEN($N296)))</f>
        <v>documentary</v>
      </c>
      <c r="S296" s="11">
        <f t="shared" si="18"/>
        <v>40343.084421296298</v>
      </c>
      <c r="T296" s="11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1.3310911999999999</v>
      </c>
      <c r="P297" s="6">
        <f t="shared" si="17"/>
        <v>100.08204511278196</v>
      </c>
      <c r="Q297" t="str">
        <f>TRIM(MID(SUBSTITUTE($N297,"/",REPT(" ",LEN($N297))),(COLUMNS($V297:V297)-1)*LEN($N297)+1,LEN($N297)))</f>
        <v>film &amp; video</v>
      </c>
      <c r="R297" t="str">
        <f>TRIM(MID(SUBSTITUTE($N297,"/",REPT(" ",LEN($N297))),(COLUMNS($V297:W297)-1)*LEN($N297)+1,LEN($N297)))</f>
        <v>documentary</v>
      </c>
      <c r="S297" s="11">
        <f t="shared" si="18"/>
        <v>41519.004733796297</v>
      </c>
      <c r="T297" s="11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1.187262</v>
      </c>
      <c r="P298" s="6">
        <f t="shared" si="17"/>
        <v>230.08953488372092</v>
      </c>
      <c r="Q298" t="str">
        <f>TRIM(MID(SUBSTITUTE($N298,"/",REPT(" ",LEN($N298))),(COLUMNS($V298:V298)-1)*LEN($N298)+1,LEN($N298)))</f>
        <v>film &amp; video</v>
      </c>
      <c r="R298" t="str">
        <f>TRIM(MID(SUBSTITUTE($N298,"/",REPT(" ",LEN($N298))),(COLUMNS($V298:W298)-1)*LEN($N298)+1,LEN($N298)))</f>
        <v>documentary</v>
      </c>
      <c r="S298" s="11">
        <f t="shared" si="18"/>
        <v>41134.475497685184</v>
      </c>
      <c r="T298" s="11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1.0064</v>
      </c>
      <c r="P299" s="6">
        <f t="shared" si="17"/>
        <v>141.74647887323943</v>
      </c>
      <c r="Q299" t="str">
        <f>TRIM(MID(SUBSTITUTE($N299,"/",REPT(" ",LEN($N299))),(COLUMNS($V299:V299)-1)*LEN($N299)+1,LEN($N299)))</f>
        <v>film &amp; video</v>
      </c>
      <c r="R299" t="str">
        <f>TRIM(MID(SUBSTITUTE($N299,"/",REPT(" ",LEN($N299))),(COLUMNS($V299:W299)-1)*LEN($N299)+1,LEN($N299)))</f>
        <v>documentary</v>
      </c>
      <c r="S299" s="11">
        <f t="shared" si="18"/>
        <v>42089.72802083334</v>
      </c>
      <c r="T299" s="11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1.089324126984127</v>
      </c>
      <c r="P300" s="6">
        <f t="shared" si="17"/>
        <v>56.344351395730705</v>
      </c>
      <c r="Q300" t="str">
        <f>TRIM(MID(SUBSTITUTE($N300,"/",REPT(" ",LEN($N300))),(COLUMNS($V300:V300)-1)*LEN($N300)+1,LEN($N300)))</f>
        <v>film &amp; video</v>
      </c>
      <c r="R300" t="str">
        <f>TRIM(MID(SUBSTITUTE($N300,"/",REPT(" ",LEN($N300))),(COLUMNS($V300:W300)-1)*LEN($N300)+1,LEN($N300)))</f>
        <v>documentary</v>
      </c>
      <c r="S300" s="11">
        <f t="shared" si="18"/>
        <v>41709.463518518518</v>
      </c>
      <c r="T300" s="11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1.789525</v>
      </c>
      <c r="P301" s="6">
        <f t="shared" si="17"/>
        <v>73.341188524590166</v>
      </c>
      <c r="Q301" t="str">
        <f>TRIM(MID(SUBSTITUTE($N301,"/",REPT(" ",LEN($N301))),(COLUMNS($V301:V301)-1)*LEN($N301)+1,LEN($N301)))</f>
        <v>film &amp; video</v>
      </c>
      <c r="R301" t="str">
        <f>TRIM(MID(SUBSTITUTE($N301,"/",REPT(" ",LEN($N301))),(COLUMNS($V301:W301)-1)*LEN($N301)+1,LEN($N301)))</f>
        <v>documentary</v>
      </c>
      <c r="S301" s="11">
        <f t="shared" si="18"/>
        <v>40469.225231481483</v>
      </c>
      <c r="T301" s="11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1.0172264</v>
      </c>
      <c r="P302" s="6">
        <f t="shared" si="17"/>
        <v>85.337785234899329</v>
      </c>
      <c r="Q302" t="str">
        <f>TRIM(MID(SUBSTITUTE($N302,"/",REPT(" ",LEN($N302))),(COLUMNS($V302:V302)-1)*LEN($N302)+1,LEN($N302)))</f>
        <v>film &amp; video</v>
      </c>
      <c r="R302" t="str">
        <f>TRIM(MID(SUBSTITUTE($N302,"/",REPT(" ",LEN($N302))),(COLUMNS($V302:W302)-1)*LEN($N302)+1,LEN($N302)))</f>
        <v>documentary</v>
      </c>
      <c r="S302" s="11">
        <f t="shared" si="18"/>
        <v>40626.959930555553</v>
      </c>
      <c r="T302" s="11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1.1873499999999999</v>
      </c>
      <c r="P303" s="6">
        <f t="shared" si="17"/>
        <v>61.496215139442228</v>
      </c>
      <c r="Q303" t="str">
        <f>TRIM(MID(SUBSTITUTE($N303,"/",REPT(" ",LEN($N303))),(COLUMNS($V303:V303)-1)*LEN($N303)+1,LEN($N303)))</f>
        <v>film &amp; video</v>
      </c>
      <c r="R303" t="str">
        <f>TRIM(MID(SUBSTITUTE($N303,"/",REPT(" ",LEN($N303))),(COLUMNS($V303:W303)-1)*LEN($N303)+1,LEN($N303)))</f>
        <v>documentary</v>
      </c>
      <c r="S303" s="11">
        <f t="shared" si="18"/>
        <v>41312.737673611111</v>
      </c>
      <c r="T303" s="11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1.0045999999999999</v>
      </c>
      <c r="P304" s="6">
        <f t="shared" si="17"/>
        <v>93.018518518518519</v>
      </c>
      <c r="Q304" t="str">
        <f>TRIM(MID(SUBSTITUTE($N304,"/",REPT(" ",LEN($N304))),(COLUMNS($V304:V304)-1)*LEN($N304)+1,LEN($N304)))</f>
        <v>film &amp; video</v>
      </c>
      <c r="R304" t="str">
        <f>TRIM(MID(SUBSTITUTE($N304,"/",REPT(" ",LEN($N304))),(COLUMNS($V304:W304)-1)*LEN($N304)+1,LEN($N304)))</f>
        <v>documentary</v>
      </c>
      <c r="S304" s="11">
        <f t="shared" si="18"/>
        <v>40933.856921296298</v>
      </c>
      <c r="T304" s="11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1.3746666666666667</v>
      </c>
      <c r="P305" s="6">
        <f t="shared" si="17"/>
        <v>50.292682926829265</v>
      </c>
      <c r="Q305" t="str">
        <f>TRIM(MID(SUBSTITUTE($N305,"/",REPT(" ",LEN($N305))),(COLUMNS($V305:V305)-1)*LEN($N305)+1,LEN($N305)))</f>
        <v>film &amp; video</v>
      </c>
      <c r="R305" t="str">
        <f>TRIM(MID(SUBSTITUTE($N305,"/",REPT(" ",LEN($N305))),(COLUMNS($V305:W305)-1)*LEN($N305)+1,LEN($N305)))</f>
        <v>documentary</v>
      </c>
      <c r="S305" s="11">
        <f t="shared" si="18"/>
        <v>41032.071134259262</v>
      </c>
      <c r="T305" s="11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2.3164705882352941</v>
      </c>
      <c r="P306" s="6">
        <f t="shared" si="17"/>
        <v>106.43243243243244</v>
      </c>
      <c r="Q306" t="str">
        <f>TRIM(MID(SUBSTITUTE($N306,"/",REPT(" ",LEN($N306))),(COLUMNS($V306:V306)-1)*LEN($N306)+1,LEN($N306)))</f>
        <v>film &amp; video</v>
      </c>
      <c r="R306" t="str">
        <f>TRIM(MID(SUBSTITUTE($N306,"/",REPT(" ",LEN($N306))),(COLUMNS($V306:W306)-1)*LEN($N306)+1,LEN($N306)))</f>
        <v>documentary</v>
      </c>
      <c r="S306" s="11">
        <f t="shared" si="18"/>
        <v>41114.094872685186</v>
      </c>
      <c r="T306" s="11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1.3033333333333332</v>
      </c>
      <c r="P307" s="6">
        <f t="shared" si="17"/>
        <v>51.719576719576722</v>
      </c>
      <c r="Q307" t="str">
        <f>TRIM(MID(SUBSTITUTE($N307,"/",REPT(" ",LEN($N307))),(COLUMNS($V307:V307)-1)*LEN($N307)+1,LEN($N307)))</f>
        <v>film &amp; video</v>
      </c>
      <c r="R307" t="str">
        <f>TRIM(MID(SUBSTITUTE($N307,"/",REPT(" ",LEN($N307))),(COLUMNS($V307:W307)-1)*LEN($N307)+1,LEN($N307)))</f>
        <v>documentary</v>
      </c>
      <c r="S307" s="11">
        <f t="shared" si="18"/>
        <v>40948.630196759259</v>
      </c>
      <c r="T307" s="11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2.9289999999999998</v>
      </c>
      <c r="P308" s="6">
        <f t="shared" si="17"/>
        <v>36.612499999999997</v>
      </c>
      <c r="Q308" t="str">
        <f>TRIM(MID(SUBSTITUTE($N308,"/",REPT(" ",LEN($N308))),(COLUMNS($V308:V308)-1)*LEN($N308)+1,LEN($N308)))</f>
        <v>film &amp; video</v>
      </c>
      <c r="R308" t="str">
        <f>TRIM(MID(SUBSTITUTE($N308,"/",REPT(" ",LEN($N308))),(COLUMNS($V308:W308)-1)*LEN($N308)+1,LEN($N308)))</f>
        <v>documentary</v>
      </c>
      <c r="S308" s="11">
        <f t="shared" si="18"/>
        <v>41333.837187500001</v>
      </c>
      <c r="T308" s="11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1.1131818181818183</v>
      </c>
      <c r="P309" s="6">
        <f t="shared" si="17"/>
        <v>42.517361111111114</v>
      </c>
      <c r="Q309" t="str">
        <f>TRIM(MID(SUBSTITUTE($N309,"/",REPT(" ",LEN($N309))),(COLUMNS($V309:V309)-1)*LEN($N309)+1,LEN($N309)))</f>
        <v>film &amp; video</v>
      </c>
      <c r="R309" t="str">
        <f>TRIM(MID(SUBSTITUTE($N309,"/",REPT(" ",LEN($N309))),(COLUMNS($V309:W309)-1)*LEN($N309)+1,LEN($N309)))</f>
        <v>documentary</v>
      </c>
      <c r="S309" s="11">
        <f t="shared" si="18"/>
        <v>41282.944456018515</v>
      </c>
      <c r="T309" s="11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1.0556666666666668</v>
      </c>
      <c r="P310" s="6">
        <f t="shared" si="17"/>
        <v>62.712871287128714</v>
      </c>
      <c r="Q310" t="str">
        <f>TRIM(MID(SUBSTITUTE($N310,"/",REPT(" ",LEN($N310))),(COLUMNS($V310:V310)-1)*LEN($N310)+1,LEN($N310)))</f>
        <v>film &amp; video</v>
      </c>
      <c r="R310" t="str">
        <f>TRIM(MID(SUBSTITUTE($N310,"/",REPT(" ",LEN($N310))),(COLUMNS($V310:W310)-1)*LEN($N310)+1,LEN($N310)))</f>
        <v>documentary</v>
      </c>
      <c r="S310" s="11">
        <f t="shared" si="18"/>
        <v>40567.694560185184</v>
      </c>
      <c r="T310" s="11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1.1894444444444445</v>
      </c>
      <c r="P311" s="6">
        <f t="shared" si="17"/>
        <v>89.957983193277315</v>
      </c>
      <c r="Q311" t="str">
        <f>TRIM(MID(SUBSTITUTE($N311,"/",REPT(" ",LEN($N311))),(COLUMNS($V311:V311)-1)*LEN($N311)+1,LEN($N311)))</f>
        <v>film &amp; video</v>
      </c>
      <c r="R311" t="str">
        <f>TRIM(MID(SUBSTITUTE($N311,"/",REPT(" ",LEN($N311))),(COLUMNS($V311:W311)-1)*LEN($N311)+1,LEN($N311)))</f>
        <v>documentary</v>
      </c>
      <c r="S311" s="11">
        <f t="shared" si="18"/>
        <v>41134.751550925925</v>
      </c>
      <c r="T311" s="11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1.04129</v>
      </c>
      <c r="P312" s="6">
        <f t="shared" si="17"/>
        <v>28.924722222222222</v>
      </c>
      <c r="Q312" t="str">
        <f>TRIM(MID(SUBSTITUTE($N312,"/",REPT(" ",LEN($N312))),(COLUMNS($V312:V312)-1)*LEN($N312)+1,LEN($N312)))</f>
        <v>film &amp; video</v>
      </c>
      <c r="R312" t="str">
        <f>TRIM(MID(SUBSTITUTE($N312,"/",REPT(" ",LEN($N312))),(COLUMNS($V312:W312)-1)*LEN($N312)+1,LEN($N312)))</f>
        <v>documentary</v>
      </c>
      <c r="S312" s="11">
        <f t="shared" si="18"/>
        <v>40821.183136574073</v>
      </c>
      <c r="T312" s="11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1.0410165</v>
      </c>
      <c r="P313" s="6">
        <f t="shared" si="17"/>
        <v>138.8022</v>
      </c>
      <c r="Q313" t="str">
        <f>TRIM(MID(SUBSTITUTE($N313,"/",REPT(" ",LEN($N313))),(COLUMNS($V313:V313)-1)*LEN($N313)+1,LEN($N313)))</f>
        <v>film &amp; video</v>
      </c>
      <c r="R313" t="str">
        <f>TRIM(MID(SUBSTITUTE($N313,"/",REPT(" ",LEN($N313))),(COLUMNS($V313:W313)-1)*LEN($N313)+1,LEN($N313)))</f>
        <v>documentary</v>
      </c>
      <c r="S313" s="11">
        <f t="shared" si="18"/>
        <v>40868.219814814816</v>
      </c>
      <c r="T313" s="11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1.1187499999999999</v>
      </c>
      <c r="P314" s="6">
        <f t="shared" si="17"/>
        <v>61.301369863013697</v>
      </c>
      <c r="Q314" t="str">
        <f>TRIM(MID(SUBSTITUTE($N314,"/",REPT(" ",LEN($N314))),(COLUMNS($V314:V314)-1)*LEN($N314)+1,LEN($N314)))</f>
        <v>film &amp; video</v>
      </c>
      <c r="R314" t="str">
        <f>TRIM(MID(SUBSTITUTE($N314,"/",REPT(" ",LEN($N314))),(COLUMNS($V314:W314)-1)*LEN($N314)+1,LEN($N314)))</f>
        <v>documentary</v>
      </c>
      <c r="S314" s="11">
        <f t="shared" si="18"/>
        <v>41348.877685185187</v>
      </c>
      <c r="T314" s="11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1.0473529411764706</v>
      </c>
      <c r="P315" s="6">
        <f t="shared" si="17"/>
        <v>80.202702702702709</v>
      </c>
      <c r="Q315" t="str">
        <f>TRIM(MID(SUBSTITUTE($N315,"/",REPT(" ",LEN($N315))),(COLUMNS($V315:V315)-1)*LEN($N315)+1,LEN($N315)))</f>
        <v>film &amp; video</v>
      </c>
      <c r="R315" t="str">
        <f>TRIM(MID(SUBSTITUTE($N315,"/",REPT(" ",LEN($N315))),(COLUMNS($V315:W315)-1)*LEN($N315)+1,LEN($N315)))</f>
        <v>documentary</v>
      </c>
      <c r="S315" s="11">
        <f t="shared" si="18"/>
        <v>40357.227939814817</v>
      </c>
      <c r="T315" s="11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3.8515000000000001</v>
      </c>
      <c r="P316" s="6">
        <f t="shared" si="17"/>
        <v>32.095833333333331</v>
      </c>
      <c r="Q316" t="str">
        <f>TRIM(MID(SUBSTITUTE($N316,"/",REPT(" ",LEN($N316))),(COLUMNS($V316:V316)-1)*LEN($N316)+1,LEN($N316)))</f>
        <v>film &amp; video</v>
      </c>
      <c r="R316" t="str">
        <f>TRIM(MID(SUBSTITUTE($N316,"/",REPT(" ",LEN($N316))),(COLUMNS($V316:W316)-1)*LEN($N316)+1,LEN($N316)))</f>
        <v>documentary</v>
      </c>
      <c r="S316" s="11">
        <f t="shared" si="18"/>
        <v>41304.833194444444</v>
      </c>
      <c r="T316" s="11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1.01248</v>
      </c>
      <c r="P317" s="6">
        <f t="shared" si="17"/>
        <v>200.88888888888889</v>
      </c>
      <c r="Q317" t="str">
        <f>TRIM(MID(SUBSTITUTE($N317,"/",REPT(" ",LEN($N317))),(COLUMNS($V317:V317)-1)*LEN($N317)+1,LEN($N317)))</f>
        <v>film &amp; video</v>
      </c>
      <c r="R317" t="str">
        <f>TRIM(MID(SUBSTITUTE($N317,"/",REPT(" ",LEN($N317))),(COLUMNS($V317:W317)-1)*LEN($N317)+1,LEN($N317)))</f>
        <v>documentary</v>
      </c>
      <c r="S317" s="11">
        <f t="shared" si="18"/>
        <v>41113.77238425926</v>
      </c>
      <c r="T317" s="11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1.1377333333333333</v>
      </c>
      <c r="P318" s="6">
        <f t="shared" si="17"/>
        <v>108.01265822784811</v>
      </c>
      <c r="Q318" t="str">
        <f>TRIM(MID(SUBSTITUTE($N318,"/",REPT(" ",LEN($N318))),(COLUMNS($V318:V318)-1)*LEN($N318)+1,LEN($N318)))</f>
        <v>film &amp; video</v>
      </c>
      <c r="R318" t="str">
        <f>TRIM(MID(SUBSTITUTE($N318,"/",REPT(" ",LEN($N318))),(COLUMNS($V318:W318)-1)*LEN($N318)+1,LEN($N318)))</f>
        <v>documentary</v>
      </c>
      <c r="S318" s="11">
        <f t="shared" si="18"/>
        <v>41950.923576388886</v>
      </c>
      <c r="T318" s="11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1.0080333333333333</v>
      </c>
      <c r="P319" s="6">
        <f t="shared" si="17"/>
        <v>95.699367088607602</v>
      </c>
      <c r="Q319" t="str">
        <f>TRIM(MID(SUBSTITUTE($N319,"/",REPT(" ",LEN($N319))),(COLUMNS($V319:V319)-1)*LEN($N319)+1,LEN($N319)))</f>
        <v>film &amp; video</v>
      </c>
      <c r="R319" t="str">
        <f>TRIM(MID(SUBSTITUTE($N319,"/",REPT(" ",LEN($N319))),(COLUMNS($V319:W319)-1)*LEN($N319)+1,LEN($N319)))</f>
        <v>documentary</v>
      </c>
      <c r="S319" s="11">
        <f t="shared" si="18"/>
        <v>41589.676886574074</v>
      </c>
      <c r="T319" s="11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2.8332000000000002</v>
      </c>
      <c r="P320" s="6">
        <f t="shared" si="17"/>
        <v>49.880281690140848</v>
      </c>
      <c r="Q320" t="str">
        <f>TRIM(MID(SUBSTITUTE($N320,"/",REPT(" ",LEN($N320))),(COLUMNS($V320:V320)-1)*LEN($N320)+1,LEN($N320)))</f>
        <v>film &amp; video</v>
      </c>
      <c r="R320" t="str">
        <f>TRIM(MID(SUBSTITUTE($N320,"/",REPT(" ",LEN($N320))),(COLUMNS($V320:W320)-1)*LEN($N320)+1,LEN($N320)))</f>
        <v>documentary</v>
      </c>
      <c r="S320" s="11">
        <f t="shared" si="18"/>
        <v>41330.038784722223</v>
      </c>
      <c r="T320" s="11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1.1268</v>
      </c>
      <c r="P321" s="6">
        <f t="shared" si="17"/>
        <v>110.47058823529412</v>
      </c>
      <c r="Q321" t="str">
        <f>TRIM(MID(SUBSTITUTE($N321,"/",REPT(" ",LEN($N321))),(COLUMNS($V321:V321)-1)*LEN($N321)+1,LEN($N321)))</f>
        <v>film &amp; video</v>
      </c>
      <c r="R321" t="str">
        <f>TRIM(MID(SUBSTITUTE($N321,"/",REPT(" ",LEN($N321))),(COLUMNS($V321:W321)-1)*LEN($N321)+1,LEN($N321)))</f>
        <v>documentary</v>
      </c>
      <c r="S321" s="11">
        <f t="shared" si="18"/>
        <v>40123.83829861111</v>
      </c>
      <c r="T321" s="11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1.0658000000000001</v>
      </c>
      <c r="P322" s="6">
        <f t="shared" si="17"/>
        <v>134.91139240506328</v>
      </c>
      <c r="Q322" t="str">
        <f>TRIM(MID(SUBSTITUTE($N322,"/",REPT(" ",LEN($N322))),(COLUMNS($V322:V322)-1)*LEN($N322)+1,LEN($N322)))</f>
        <v>film &amp; video</v>
      </c>
      <c r="R322" t="str">
        <f>TRIM(MID(SUBSTITUTE($N322,"/",REPT(" ",LEN($N322))),(COLUMNS($V322:W322)-1)*LEN($N322)+1,LEN($N322)))</f>
        <v>documentary</v>
      </c>
      <c r="S322" s="11">
        <f t="shared" si="18"/>
        <v>42331.551307870366</v>
      </c>
      <c r="T322" s="11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</f>
        <v>1.0266285714285714</v>
      </c>
      <c r="P323" s="6">
        <f t="shared" ref="P323:P386" si="21">AVERAGE(E323/L323)</f>
        <v>106.62314540059347</v>
      </c>
      <c r="Q323" t="str">
        <f>TRIM(MID(SUBSTITUTE($N323,"/",REPT(" ",LEN($N323))),(COLUMNS($V323:V323)-1)*LEN($N323)+1,LEN($N323)))</f>
        <v>film &amp; video</v>
      </c>
      <c r="R323" t="str">
        <f>TRIM(MID(SUBSTITUTE($N323,"/",REPT(" ",LEN($N323))),(COLUMNS($V323:W323)-1)*LEN($N323)+1,LEN($N323)))</f>
        <v>documentary</v>
      </c>
      <c r="S323" s="11">
        <f t="shared" ref="S323:S386" si="22">(((J323/60/60)/24)+DATE(1970,1,1))</f>
        <v>42647.446597222224</v>
      </c>
      <c r="T323" s="11">
        <f t="shared" ref="T323:T386" si="23">(((I323/60/60)/24)+DATE(1970,1,1))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1.0791200000000001</v>
      </c>
      <c r="P324" s="6">
        <f t="shared" si="21"/>
        <v>145.04301075268816</v>
      </c>
      <c r="Q324" t="str">
        <f>TRIM(MID(SUBSTITUTE($N324,"/",REPT(" ",LEN($N324))),(COLUMNS($V324:V324)-1)*LEN($N324)+1,LEN($N324)))</f>
        <v>film &amp; video</v>
      </c>
      <c r="R324" t="str">
        <f>TRIM(MID(SUBSTITUTE($N324,"/",REPT(" ",LEN($N324))),(COLUMNS($V324:W324)-1)*LEN($N324)+1,LEN($N324)))</f>
        <v>documentary</v>
      </c>
      <c r="S324" s="11">
        <f t="shared" si="22"/>
        <v>42473.57</v>
      </c>
      <c r="T324" s="11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1.2307407407407407</v>
      </c>
      <c r="P325" s="6">
        <f t="shared" si="21"/>
        <v>114.58620689655173</v>
      </c>
      <c r="Q325" t="str">
        <f>TRIM(MID(SUBSTITUTE($N325,"/",REPT(" ",LEN($N325))),(COLUMNS($V325:V325)-1)*LEN($N325)+1,LEN($N325)))</f>
        <v>film &amp; video</v>
      </c>
      <c r="R325" t="str">
        <f>TRIM(MID(SUBSTITUTE($N325,"/",REPT(" ",LEN($N325))),(COLUMNS($V325:W325)-1)*LEN($N325)+1,LEN($N325)))</f>
        <v>documentary</v>
      </c>
      <c r="S325" s="11">
        <f t="shared" si="22"/>
        <v>42697.32136574074</v>
      </c>
      <c r="T325" s="11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1.016</v>
      </c>
      <c r="P326" s="6">
        <f t="shared" si="21"/>
        <v>105.3170731707317</v>
      </c>
      <c r="Q326" t="str">
        <f>TRIM(MID(SUBSTITUTE($N326,"/",REPT(" ",LEN($N326))),(COLUMNS($V326:V326)-1)*LEN($N326)+1,LEN($N326)))</f>
        <v>film &amp; video</v>
      </c>
      <c r="R326" t="str">
        <f>TRIM(MID(SUBSTITUTE($N326,"/",REPT(" ",LEN($N326))),(COLUMNS($V326:W326)-1)*LEN($N326)+1,LEN($N326)))</f>
        <v>documentary</v>
      </c>
      <c r="S326" s="11">
        <f t="shared" si="22"/>
        <v>42184.626250000001</v>
      </c>
      <c r="T326" s="11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1.04396</v>
      </c>
      <c r="P327" s="6">
        <f t="shared" si="21"/>
        <v>70.921195652173907</v>
      </c>
      <c r="Q327" t="str">
        <f>TRIM(MID(SUBSTITUTE($N327,"/",REPT(" ",LEN($N327))),(COLUMNS($V327:V327)-1)*LEN($N327)+1,LEN($N327)))</f>
        <v>film &amp; video</v>
      </c>
      <c r="R327" t="str">
        <f>TRIM(MID(SUBSTITUTE($N327,"/",REPT(" ",LEN($N327))),(COLUMNS($V327:W327)-1)*LEN($N327)+1,LEN($N327)))</f>
        <v>documentary</v>
      </c>
      <c r="S327" s="11">
        <f t="shared" si="22"/>
        <v>42689.187881944439</v>
      </c>
      <c r="T327" s="11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1.1292973333333334</v>
      </c>
      <c r="P328" s="6">
        <f t="shared" si="21"/>
        <v>147.17167680278018</v>
      </c>
      <c r="Q328" t="str">
        <f>TRIM(MID(SUBSTITUTE($N328,"/",REPT(" ",LEN($N328))),(COLUMNS($V328:V328)-1)*LEN($N328)+1,LEN($N328)))</f>
        <v>film &amp; video</v>
      </c>
      <c r="R328" t="str">
        <f>TRIM(MID(SUBSTITUTE($N328,"/",REPT(" ",LEN($N328))),(COLUMNS($V328:W328)-1)*LEN($N328)+1,LEN($N328)))</f>
        <v>documentary</v>
      </c>
      <c r="S328" s="11">
        <f t="shared" si="22"/>
        <v>42775.314884259264</v>
      </c>
      <c r="T328" s="11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1.3640000000000001</v>
      </c>
      <c r="P329" s="6">
        <f t="shared" si="21"/>
        <v>160.47058823529412</v>
      </c>
      <c r="Q329" t="str">
        <f>TRIM(MID(SUBSTITUTE($N329,"/",REPT(" ",LEN($N329))),(COLUMNS($V329:V329)-1)*LEN($N329)+1,LEN($N329)))</f>
        <v>film &amp; video</v>
      </c>
      <c r="R329" t="str">
        <f>TRIM(MID(SUBSTITUTE($N329,"/",REPT(" ",LEN($N329))),(COLUMNS($V329:W329)-1)*LEN($N329)+1,LEN($N329)))</f>
        <v>documentary</v>
      </c>
      <c r="S329" s="11">
        <f t="shared" si="22"/>
        <v>42058.235289351855</v>
      </c>
      <c r="T329" s="11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1.036144</v>
      </c>
      <c r="P330" s="6">
        <f t="shared" si="21"/>
        <v>156.04578313253012</v>
      </c>
      <c r="Q330" t="str">
        <f>TRIM(MID(SUBSTITUTE($N330,"/",REPT(" ",LEN($N330))),(COLUMNS($V330:V330)-1)*LEN($N330)+1,LEN($N330)))</f>
        <v>film &amp; video</v>
      </c>
      <c r="R330" t="str">
        <f>TRIM(MID(SUBSTITUTE($N330,"/",REPT(" ",LEN($N330))),(COLUMNS($V330:W330)-1)*LEN($N330)+1,LEN($N330)))</f>
        <v>documentary</v>
      </c>
      <c r="S330" s="11">
        <f t="shared" si="22"/>
        <v>42278.946620370371</v>
      </c>
      <c r="T330" s="11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1.0549999999999999</v>
      </c>
      <c r="P331" s="6">
        <f t="shared" si="21"/>
        <v>63.17365269461078</v>
      </c>
      <c r="Q331" t="str">
        <f>TRIM(MID(SUBSTITUTE($N331,"/",REPT(" ",LEN($N331))),(COLUMNS($V331:V331)-1)*LEN($N331)+1,LEN($N331)))</f>
        <v>film &amp; video</v>
      </c>
      <c r="R331" t="str">
        <f>TRIM(MID(SUBSTITUTE($N331,"/",REPT(" ",LEN($N331))),(COLUMNS($V331:W331)-1)*LEN($N331)+1,LEN($N331)))</f>
        <v>documentary</v>
      </c>
      <c r="S331" s="11">
        <f t="shared" si="22"/>
        <v>42291.46674768519</v>
      </c>
      <c r="T331" s="11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1.0182857142857142</v>
      </c>
      <c r="P332" s="6">
        <f t="shared" si="21"/>
        <v>104.82352941176471</v>
      </c>
      <c r="Q332" t="str">
        <f>TRIM(MID(SUBSTITUTE($N332,"/",REPT(" ",LEN($N332))),(COLUMNS($V332:V332)-1)*LEN($N332)+1,LEN($N332)))</f>
        <v>film &amp; video</v>
      </c>
      <c r="R332" t="str">
        <f>TRIM(MID(SUBSTITUTE($N332,"/",REPT(" ",LEN($N332))),(COLUMNS($V332:W332)-1)*LEN($N332)+1,LEN($N332)))</f>
        <v>documentary</v>
      </c>
      <c r="S332" s="11">
        <f t="shared" si="22"/>
        <v>41379.515775462962</v>
      </c>
      <c r="T332" s="11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1.0660499999999999</v>
      </c>
      <c r="P333" s="6">
        <f t="shared" si="21"/>
        <v>97.356164383561648</v>
      </c>
      <c r="Q333" t="str">
        <f>TRIM(MID(SUBSTITUTE($N333,"/",REPT(" ",LEN($N333))),(COLUMNS($V333:V333)-1)*LEN($N333)+1,LEN($N333)))</f>
        <v>film &amp; video</v>
      </c>
      <c r="R333" t="str">
        <f>TRIM(MID(SUBSTITUTE($N333,"/",REPT(" ",LEN($N333))),(COLUMNS($V333:W333)-1)*LEN($N333)+1,LEN($N333)))</f>
        <v>documentary</v>
      </c>
      <c r="S333" s="11">
        <f t="shared" si="22"/>
        <v>42507.581412037034</v>
      </c>
      <c r="T333" s="11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1.13015</v>
      </c>
      <c r="P334" s="6">
        <f t="shared" si="21"/>
        <v>203.63063063063063</v>
      </c>
      <c r="Q334" t="str">
        <f>TRIM(MID(SUBSTITUTE($N334,"/",REPT(" ",LEN($N334))),(COLUMNS($V334:V334)-1)*LEN($N334)+1,LEN($N334)))</f>
        <v>film &amp; video</v>
      </c>
      <c r="R334" t="str">
        <f>TRIM(MID(SUBSTITUTE($N334,"/",REPT(" ",LEN($N334))),(COLUMNS($V334:W334)-1)*LEN($N334)+1,LEN($N334)))</f>
        <v>documentary</v>
      </c>
      <c r="S334" s="11">
        <f t="shared" si="22"/>
        <v>42263.680289351847</v>
      </c>
      <c r="T334" s="11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1.252275</v>
      </c>
      <c r="P335" s="6">
        <f t="shared" si="21"/>
        <v>188.31203007518798</v>
      </c>
      <c r="Q335" t="str">
        <f>TRIM(MID(SUBSTITUTE($N335,"/",REPT(" ",LEN($N335))),(COLUMNS($V335:V335)-1)*LEN($N335)+1,LEN($N335)))</f>
        <v>film &amp; video</v>
      </c>
      <c r="R335" t="str">
        <f>TRIM(MID(SUBSTITUTE($N335,"/",REPT(" ",LEN($N335))),(COLUMNS($V335:W335)-1)*LEN($N335)+1,LEN($N335)))</f>
        <v>documentary</v>
      </c>
      <c r="S335" s="11">
        <f t="shared" si="22"/>
        <v>42437.636469907404</v>
      </c>
      <c r="T335" s="11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1.0119</v>
      </c>
      <c r="P336" s="6">
        <f t="shared" si="21"/>
        <v>146.65217391304347</v>
      </c>
      <c r="Q336" t="str">
        <f>TRIM(MID(SUBSTITUTE($N336,"/",REPT(" ",LEN($N336))),(COLUMNS($V336:V336)-1)*LEN($N336)+1,LEN($N336)))</f>
        <v>film &amp; video</v>
      </c>
      <c r="R336" t="str">
        <f>TRIM(MID(SUBSTITUTE($N336,"/",REPT(" ",LEN($N336))),(COLUMNS($V336:W336)-1)*LEN($N336)+1,LEN($N336)))</f>
        <v>documentary</v>
      </c>
      <c r="S336" s="11">
        <f t="shared" si="22"/>
        <v>42101.682372685187</v>
      </c>
      <c r="T336" s="11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1.0276470588235294</v>
      </c>
      <c r="P337" s="6">
        <f t="shared" si="21"/>
        <v>109.1875</v>
      </c>
      <c r="Q337" t="str">
        <f>TRIM(MID(SUBSTITUTE($N337,"/",REPT(" ",LEN($N337))),(COLUMNS($V337:V337)-1)*LEN($N337)+1,LEN($N337)))</f>
        <v>film &amp; video</v>
      </c>
      <c r="R337" t="str">
        <f>TRIM(MID(SUBSTITUTE($N337,"/",REPT(" ",LEN($N337))),(COLUMNS($V337:W337)-1)*LEN($N337)+1,LEN($N337)))</f>
        <v>documentary</v>
      </c>
      <c r="S337" s="11">
        <f t="shared" si="22"/>
        <v>42101.737442129626</v>
      </c>
      <c r="T337" s="11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1.1683911999999999</v>
      </c>
      <c r="P338" s="6">
        <f t="shared" si="21"/>
        <v>59.249046653144013</v>
      </c>
      <c r="Q338" t="str">
        <f>TRIM(MID(SUBSTITUTE($N338,"/",REPT(" ",LEN($N338))),(COLUMNS($V338:V338)-1)*LEN($N338)+1,LEN($N338)))</f>
        <v>film &amp; video</v>
      </c>
      <c r="R338" t="str">
        <f>TRIM(MID(SUBSTITUTE($N338,"/",REPT(" ",LEN($N338))),(COLUMNS($V338:W338)-1)*LEN($N338)+1,LEN($N338)))</f>
        <v>documentary</v>
      </c>
      <c r="S338" s="11">
        <f t="shared" si="22"/>
        <v>42291.596273148149</v>
      </c>
      <c r="T338" s="11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1.0116833333333335</v>
      </c>
      <c r="P339" s="6">
        <f t="shared" si="21"/>
        <v>97.904838709677421</v>
      </c>
      <c r="Q339" t="str">
        <f>TRIM(MID(SUBSTITUTE($N339,"/",REPT(" ",LEN($N339))),(COLUMNS($V339:V339)-1)*LEN($N339)+1,LEN($N339)))</f>
        <v>film &amp; video</v>
      </c>
      <c r="R339" t="str">
        <f>TRIM(MID(SUBSTITUTE($N339,"/",REPT(" ",LEN($N339))),(COLUMNS($V339:W339)-1)*LEN($N339)+1,LEN($N339)))</f>
        <v>documentary</v>
      </c>
      <c r="S339" s="11">
        <f t="shared" si="22"/>
        <v>42047.128564814819</v>
      </c>
      <c r="T339" s="11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1.1013360000000001</v>
      </c>
      <c r="P340" s="6">
        <f t="shared" si="21"/>
        <v>70.000169491525426</v>
      </c>
      <c r="Q340" t="str">
        <f>TRIM(MID(SUBSTITUTE($N340,"/",REPT(" ",LEN($N340))),(COLUMNS($V340:V340)-1)*LEN($N340)+1,LEN($N340)))</f>
        <v>film &amp; video</v>
      </c>
      <c r="R340" t="str">
        <f>TRIM(MID(SUBSTITUTE($N340,"/",REPT(" ",LEN($N340))),(COLUMNS($V340:W340)-1)*LEN($N340)+1,LEN($N340)))</f>
        <v>documentary</v>
      </c>
      <c r="S340" s="11">
        <f t="shared" si="22"/>
        <v>42559.755671296298</v>
      </c>
      <c r="T340" s="11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1.0808333333333333</v>
      </c>
      <c r="P341" s="6">
        <f t="shared" si="21"/>
        <v>72.865168539325836</v>
      </c>
      <c r="Q341" t="str">
        <f>TRIM(MID(SUBSTITUTE($N341,"/",REPT(" ",LEN($N341))),(COLUMNS($V341:V341)-1)*LEN($N341)+1,LEN($N341)))</f>
        <v>film &amp; video</v>
      </c>
      <c r="R341" t="str">
        <f>TRIM(MID(SUBSTITUTE($N341,"/",REPT(" ",LEN($N341))),(COLUMNS($V341:W341)-1)*LEN($N341)+1,LEN($N341)))</f>
        <v>documentary</v>
      </c>
      <c r="S341" s="11">
        <f t="shared" si="22"/>
        <v>42093.760046296295</v>
      </c>
      <c r="T341" s="11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1.2502285714285715</v>
      </c>
      <c r="P342" s="6">
        <f t="shared" si="21"/>
        <v>146.34782608695653</v>
      </c>
      <c r="Q342" t="str">
        <f>TRIM(MID(SUBSTITUTE($N342,"/",REPT(" ",LEN($N342))),(COLUMNS($V342:V342)-1)*LEN($N342)+1,LEN($N342)))</f>
        <v>film &amp; video</v>
      </c>
      <c r="R342" t="str">
        <f>TRIM(MID(SUBSTITUTE($N342,"/",REPT(" ",LEN($N342))),(COLUMNS($V342:W342)-1)*LEN($N342)+1,LEN($N342)))</f>
        <v>documentary</v>
      </c>
      <c r="S342" s="11">
        <f t="shared" si="22"/>
        <v>42772.669062500005</v>
      </c>
      <c r="T342" s="11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1.0671428571428572</v>
      </c>
      <c r="P343" s="6">
        <f t="shared" si="21"/>
        <v>67.909090909090907</v>
      </c>
      <c r="Q343" t="str">
        <f>TRIM(MID(SUBSTITUTE($N343,"/",REPT(" ",LEN($N343))),(COLUMNS($V343:V343)-1)*LEN($N343)+1,LEN($N343)))</f>
        <v>film &amp; video</v>
      </c>
      <c r="R343" t="str">
        <f>TRIM(MID(SUBSTITUTE($N343,"/",REPT(" ",LEN($N343))),(COLUMNS($V343:W343)-1)*LEN($N343)+1,LEN($N343)))</f>
        <v>documentary</v>
      </c>
      <c r="S343" s="11">
        <f t="shared" si="22"/>
        <v>41894.879606481481</v>
      </c>
      <c r="T343" s="11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1.0036639999999999</v>
      </c>
      <c r="P344" s="6">
        <f t="shared" si="21"/>
        <v>169.85083076923075</v>
      </c>
      <c r="Q344" t="str">
        <f>TRIM(MID(SUBSTITUTE($N344,"/",REPT(" ",LEN($N344))),(COLUMNS($V344:V344)-1)*LEN($N344)+1,LEN($N344)))</f>
        <v>film &amp; video</v>
      </c>
      <c r="R344" t="str">
        <f>TRIM(MID(SUBSTITUTE($N344,"/",REPT(" ",LEN($N344))),(COLUMNS($V344:W344)-1)*LEN($N344)+1,LEN($N344)))</f>
        <v>documentary</v>
      </c>
      <c r="S344" s="11">
        <f t="shared" si="22"/>
        <v>42459.780844907407</v>
      </c>
      <c r="T344" s="11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1.0202863333333334</v>
      </c>
      <c r="P345" s="6">
        <f t="shared" si="21"/>
        <v>58.413339694656486</v>
      </c>
      <c r="Q345" t="str">
        <f>TRIM(MID(SUBSTITUTE($N345,"/",REPT(" ",LEN($N345))),(COLUMNS($V345:V345)-1)*LEN($N345)+1,LEN($N345)))</f>
        <v>film &amp; video</v>
      </c>
      <c r="R345" t="str">
        <f>TRIM(MID(SUBSTITUTE($N345,"/",REPT(" ",LEN($N345))),(COLUMNS($V345:W345)-1)*LEN($N345)+1,LEN($N345)))</f>
        <v>documentary</v>
      </c>
      <c r="S345" s="11">
        <f t="shared" si="22"/>
        <v>41926.73778935185</v>
      </c>
      <c r="T345" s="11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1.0208358208955224</v>
      </c>
      <c r="P346" s="6">
        <f t="shared" si="21"/>
        <v>119.99298245614035</v>
      </c>
      <c r="Q346" t="str">
        <f>TRIM(MID(SUBSTITUTE($N346,"/",REPT(" ",LEN($N346))),(COLUMNS($V346:V346)-1)*LEN($N346)+1,LEN($N346)))</f>
        <v>film &amp; video</v>
      </c>
      <c r="R346" t="str">
        <f>TRIM(MID(SUBSTITUTE($N346,"/",REPT(" ",LEN($N346))),(COLUMNS($V346:W346)-1)*LEN($N346)+1,LEN($N346)))</f>
        <v>documentary</v>
      </c>
      <c r="S346" s="11">
        <f t="shared" si="22"/>
        <v>42111.970995370371</v>
      </c>
      <c r="T346" s="11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1.2327586206896552</v>
      </c>
      <c r="P347" s="6">
        <f t="shared" si="21"/>
        <v>99.860335195530723</v>
      </c>
      <c r="Q347" t="str">
        <f>TRIM(MID(SUBSTITUTE($N347,"/",REPT(" ",LEN($N347))),(COLUMNS($V347:V347)-1)*LEN($N347)+1,LEN($N347)))</f>
        <v>film &amp; video</v>
      </c>
      <c r="R347" t="str">
        <f>TRIM(MID(SUBSTITUTE($N347,"/",REPT(" ",LEN($N347))),(COLUMNS($V347:W347)-1)*LEN($N347)+1,LEN($N347)))</f>
        <v>documentary</v>
      </c>
      <c r="S347" s="11">
        <f t="shared" si="22"/>
        <v>42114.944328703699</v>
      </c>
      <c r="T347" s="11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1.7028880000000002</v>
      </c>
      <c r="P348" s="6">
        <f t="shared" si="21"/>
        <v>90.579148936170213</v>
      </c>
      <c r="Q348" t="str">
        <f>TRIM(MID(SUBSTITUTE($N348,"/",REPT(" ",LEN($N348))),(COLUMNS($V348:V348)-1)*LEN($N348)+1,LEN($N348)))</f>
        <v>film &amp; video</v>
      </c>
      <c r="R348" t="str">
        <f>TRIM(MID(SUBSTITUTE($N348,"/",REPT(" ",LEN($N348))),(COLUMNS($V348:W348)-1)*LEN($N348)+1,LEN($N348)))</f>
        <v>documentary</v>
      </c>
      <c r="S348" s="11">
        <f t="shared" si="22"/>
        <v>42261.500243055561</v>
      </c>
      <c r="T348" s="11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1.1159049999999999</v>
      </c>
      <c r="P349" s="6">
        <f t="shared" si="21"/>
        <v>117.77361477572559</v>
      </c>
      <c r="Q349" t="str">
        <f>TRIM(MID(SUBSTITUTE($N349,"/",REPT(" ",LEN($N349))),(COLUMNS($V349:V349)-1)*LEN($N349)+1,LEN($N349)))</f>
        <v>film &amp; video</v>
      </c>
      <c r="R349" t="str">
        <f>TRIM(MID(SUBSTITUTE($N349,"/",REPT(" ",LEN($N349))),(COLUMNS($V349:W349)-1)*LEN($N349)+1,LEN($N349)))</f>
        <v>documentary</v>
      </c>
      <c r="S349" s="11">
        <f t="shared" si="22"/>
        <v>42292.495474537034</v>
      </c>
      <c r="T349" s="11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1.03</v>
      </c>
      <c r="P350" s="6">
        <f t="shared" si="21"/>
        <v>86.554621848739501</v>
      </c>
      <c r="Q350" t="str">
        <f>TRIM(MID(SUBSTITUTE($N350,"/",REPT(" ",LEN($N350))),(COLUMNS($V350:V350)-1)*LEN($N350)+1,LEN($N350)))</f>
        <v>film &amp; video</v>
      </c>
      <c r="R350" t="str">
        <f>TRIM(MID(SUBSTITUTE($N350,"/",REPT(" ",LEN($N350))),(COLUMNS($V350:W350)-1)*LEN($N350)+1,LEN($N350)))</f>
        <v>documentary</v>
      </c>
      <c r="S350" s="11">
        <f t="shared" si="22"/>
        <v>42207.58699074074</v>
      </c>
      <c r="T350" s="11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1.0663570159857905</v>
      </c>
      <c r="P351" s="6">
        <f t="shared" si="21"/>
        <v>71.899281437125751</v>
      </c>
      <c r="Q351" t="str">
        <f>TRIM(MID(SUBSTITUTE($N351,"/",REPT(" ",LEN($N351))),(COLUMNS($V351:V351)-1)*LEN($N351)+1,LEN($N351)))</f>
        <v>film &amp; video</v>
      </c>
      <c r="R351" t="str">
        <f>TRIM(MID(SUBSTITUTE($N351,"/",REPT(" ",LEN($N351))),(COLUMNS($V351:W351)-1)*LEN($N351)+1,LEN($N351)))</f>
        <v>documentary</v>
      </c>
      <c r="S351" s="11">
        <f t="shared" si="22"/>
        <v>42760.498935185184</v>
      </c>
      <c r="T351" s="11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1.1476</v>
      </c>
      <c r="P352" s="6">
        <f t="shared" si="21"/>
        <v>129.81900452488688</v>
      </c>
      <c r="Q352" t="str">
        <f>TRIM(MID(SUBSTITUTE($N352,"/",REPT(" ",LEN($N352))),(COLUMNS($V352:V352)-1)*LEN($N352)+1,LEN($N352)))</f>
        <v>film &amp; video</v>
      </c>
      <c r="R352" t="str">
        <f>TRIM(MID(SUBSTITUTE($N352,"/",REPT(" ",LEN($N352))),(COLUMNS($V352:W352)-1)*LEN($N352)+1,LEN($N352)))</f>
        <v>documentary</v>
      </c>
      <c r="S352" s="11">
        <f t="shared" si="22"/>
        <v>42586.066076388888</v>
      </c>
      <c r="T352" s="11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1.2734117647058822</v>
      </c>
      <c r="P353" s="6">
        <f t="shared" si="21"/>
        <v>44.912863070539416</v>
      </c>
      <c r="Q353" t="str">
        <f>TRIM(MID(SUBSTITUTE($N353,"/",REPT(" ",LEN($N353))),(COLUMNS($V353:V353)-1)*LEN($N353)+1,LEN($N353)))</f>
        <v>film &amp; video</v>
      </c>
      <c r="R353" t="str">
        <f>TRIM(MID(SUBSTITUTE($N353,"/",REPT(" ",LEN($N353))),(COLUMNS($V353:W353)-1)*LEN($N353)+1,LEN($N353)))</f>
        <v>documentary</v>
      </c>
      <c r="S353" s="11">
        <f t="shared" si="22"/>
        <v>42427.964745370366</v>
      </c>
      <c r="T353" s="11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1.1656</v>
      </c>
      <c r="P354" s="6">
        <f t="shared" si="21"/>
        <v>40.755244755244753</v>
      </c>
      <c r="Q354" t="str">
        <f>TRIM(MID(SUBSTITUTE($N354,"/",REPT(" ",LEN($N354))),(COLUMNS($V354:V354)-1)*LEN($N354)+1,LEN($N354)))</f>
        <v>film &amp; video</v>
      </c>
      <c r="R354" t="str">
        <f>TRIM(MID(SUBSTITUTE($N354,"/",REPT(" ",LEN($N354))),(COLUMNS($V354:W354)-1)*LEN($N354)+1,LEN($N354)))</f>
        <v>documentary</v>
      </c>
      <c r="S354" s="11">
        <f t="shared" si="22"/>
        <v>41890.167453703703</v>
      </c>
      <c r="T354" s="11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1.0861819426615318</v>
      </c>
      <c r="P355" s="6">
        <f t="shared" si="21"/>
        <v>103.52394779771615</v>
      </c>
      <c r="Q355" t="str">
        <f>TRIM(MID(SUBSTITUTE($N355,"/",REPT(" ",LEN($N355))),(COLUMNS($V355:V355)-1)*LEN($N355)+1,LEN($N355)))</f>
        <v>film &amp; video</v>
      </c>
      <c r="R355" t="str">
        <f>TRIM(MID(SUBSTITUTE($N355,"/",REPT(" ",LEN($N355))),(COLUMNS($V355:W355)-1)*LEN($N355)+1,LEN($N355)))</f>
        <v>documentary</v>
      </c>
      <c r="S355" s="11">
        <f t="shared" si="22"/>
        <v>42297.791886574079</v>
      </c>
      <c r="T355" s="11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1.0394285714285714</v>
      </c>
      <c r="P356" s="6">
        <f t="shared" si="21"/>
        <v>125.44827586206897</v>
      </c>
      <c r="Q356" t="str">
        <f>TRIM(MID(SUBSTITUTE($N356,"/",REPT(" ",LEN($N356))),(COLUMNS($V356:V356)-1)*LEN($N356)+1,LEN($N356)))</f>
        <v>film &amp; video</v>
      </c>
      <c r="R356" t="str">
        <f>TRIM(MID(SUBSTITUTE($N356,"/",REPT(" ",LEN($N356))),(COLUMNS($V356:W356)-1)*LEN($N356)+1,LEN($N356)))</f>
        <v>documentary</v>
      </c>
      <c r="S356" s="11">
        <f t="shared" si="22"/>
        <v>42438.827789351853</v>
      </c>
      <c r="T356" s="11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1.1625714285714286</v>
      </c>
      <c r="P357" s="6">
        <f t="shared" si="21"/>
        <v>246.60606060606059</v>
      </c>
      <c r="Q357" t="str">
        <f>TRIM(MID(SUBSTITUTE($N357,"/",REPT(" ",LEN($N357))),(COLUMNS($V357:V357)-1)*LEN($N357)+1,LEN($N357)))</f>
        <v>film &amp; video</v>
      </c>
      <c r="R357" t="str">
        <f>TRIM(MID(SUBSTITUTE($N357,"/",REPT(" ",LEN($N357))),(COLUMNS($V357:W357)-1)*LEN($N357)+1,LEN($N357)))</f>
        <v>documentary</v>
      </c>
      <c r="S357" s="11">
        <f t="shared" si="22"/>
        <v>41943.293912037036</v>
      </c>
      <c r="T357" s="11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1.0269239999999999</v>
      </c>
      <c r="P358" s="6">
        <f t="shared" si="21"/>
        <v>79.401340206185566</v>
      </c>
      <c r="Q358" t="str">
        <f>TRIM(MID(SUBSTITUTE($N358,"/",REPT(" ",LEN($N358))),(COLUMNS($V358:V358)-1)*LEN($N358)+1,LEN($N358)))</f>
        <v>film &amp; video</v>
      </c>
      <c r="R358" t="str">
        <f>TRIM(MID(SUBSTITUTE($N358,"/",REPT(" ",LEN($N358))),(COLUMNS($V358:W358)-1)*LEN($N358)+1,LEN($N358)))</f>
        <v>documentary</v>
      </c>
      <c r="S358" s="11">
        <f t="shared" si="22"/>
        <v>42415.803159722222</v>
      </c>
      <c r="T358" s="11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1.74</v>
      </c>
      <c r="P359" s="6">
        <f t="shared" si="21"/>
        <v>86.138613861386133</v>
      </c>
      <c r="Q359" t="str">
        <f>TRIM(MID(SUBSTITUTE($N359,"/",REPT(" ",LEN($N359))),(COLUMNS($V359:V359)-1)*LEN($N359)+1,LEN($N359)))</f>
        <v>film &amp; video</v>
      </c>
      <c r="R359" t="str">
        <f>TRIM(MID(SUBSTITUTE($N359,"/",REPT(" ",LEN($N359))),(COLUMNS($V359:W359)-1)*LEN($N359)+1,LEN($N359)))</f>
        <v>documentary</v>
      </c>
      <c r="S359" s="11">
        <f t="shared" si="22"/>
        <v>42078.222187499996</v>
      </c>
      <c r="T359" s="11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1.03088</v>
      </c>
      <c r="P360" s="6">
        <f t="shared" si="21"/>
        <v>193.04868913857678</v>
      </c>
      <c r="Q360" t="str">
        <f>TRIM(MID(SUBSTITUTE($N360,"/",REPT(" ",LEN($N360))),(COLUMNS($V360:V360)-1)*LEN($N360)+1,LEN($N360)))</f>
        <v>film &amp; video</v>
      </c>
      <c r="R360" t="str">
        <f>TRIM(MID(SUBSTITUTE($N360,"/",REPT(" ",LEN($N360))),(COLUMNS($V360:W360)-1)*LEN($N360)+1,LEN($N360)))</f>
        <v>documentary</v>
      </c>
      <c r="S360" s="11">
        <f t="shared" si="22"/>
        <v>42507.860196759255</v>
      </c>
      <c r="T360" s="11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1.0485537190082646</v>
      </c>
      <c r="P361" s="6">
        <f t="shared" si="21"/>
        <v>84.023178807947019</v>
      </c>
      <c r="Q361" t="str">
        <f>TRIM(MID(SUBSTITUTE($N361,"/",REPT(" ",LEN($N361))),(COLUMNS($V361:V361)-1)*LEN($N361)+1,LEN($N361)))</f>
        <v>film &amp; video</v>
      </c>
      <c r="R361" t="str">
        <f>TRIM(MID(SUBSTITUTE($N361,"/",REPT(" ",LEN($N361))),(COLUMNS($V361:W361)-1)*LEN($N361)+1,LEN($N361)))</f>
        <v>documentary</v>
      </c>
      <c r="S361" s="11">
        <f t="shared" si="22"/>
        <v>41935.070486111108</v>
      </c>
      <c r="T361" s="11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1.0137499999999999</v>
      </c>
      <c r="P362" s="6">
        <f t="shared" si="21"/>
        <v>139.82758620689654</v>
      </c>
      <c r="Q362" t="str">
        <f>TRIM(MID(SUBSTITUTE($N362,"/",REPT(" ",LEN($N362))),(COLUMNS($V362:V362)-1)*LEN($N362)+1,LEN($N362)))</f>
        <v>film &amp; video</v>
      </c>
      <c r="R362" t="str">
        <f>TRIM(MID(SUBSTITUTE($N362,"/",REPT(" ",LEN($N362))),(COLUMNS($V362:W362)-1)*LEN($N362)+1,LEN($N362)))</f>
        <v>documentary</v>
      </c>
      <c r="S362" s="11">
        <f t="shared" si="22"/>
        <v>42163.897916666669</v>
      </c>
      <c r="T362" s="11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1.1107699999999998</v>
      </c>
      <c r="P363" s="6">
        <f t="shared" si="21"/>
        <v>109.82189265536722</v>
      </c>
      <c r="Q363" t="str">
        <f>TRIM(MID(SUBSTITUTE($N363,"/",REPT(" ",LEN($N363))),(COLUMNS($V363:V363)-1)*LEN($N363)+1,LEN($N363)))</f>
        <v>film &amp; video</v>
      </c>
      <c r="R363" t="str">
        <f>TRIM(MID(SUBSTITUTE($N363,"/",REPT(" ",LEN($N363))),(COLUMNS($V363:W363)-1)*LEN($N363)+1,LEN($N363)))</f>
        <v>documentary</v>
      </c>
      <c r="S363" s="11">
        <f t="shared" si="22"/>
        <v>41936.001226851848</v>
      </c>
      <c r="T363" s="11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1.2415933781686497</v>
      </c>
      <c r="P364" s="6">
        <f t="shared" si="21"/>
        <v>139.53488372093022</v>
      </c>
      <c r="Q364" t="str">
        <f>TRIM(MID(SUBSTITUTE($N364,"/",REPT(" ",LEN($N364))),(COLUMNS($V364:V364)-1)*LEN($N364)+1,LEN($N364)))</f>
        <v>film &amp; video</v>
      </c>
      <c r="R364" t="str">
        <f>TRIM(MID(SUBSTITUTE($N364,"/",REPT(" ",LEN($N364))),(COLUMNS($V364:W364)-1)*LEN($N364)+1,LEN($N364)))</f>
        <v>documentary</v>
      </c>
      <c r="S364" s="11">
        <f t="shared" si="22"/>
        <v>41837.210543981484</v>
      </c>
      <c r="T364" s="11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1.0133333333333334</v>
      </c>
      <c r="P365" s="6">
        <f t="shared" si="21"/>
        <v>347.84615384615387</v>
      </c>
      <c r="Q365" t="str">
        <f>TRIM(MID(SUBSTITUTE($N365,"/",REPT(" ",LEN($N365))),(COLUMNS($V365:V365)-1)*LEN($N365)+1,LEN($N365)))</f>
        <v>film &amp; video</v>
      </c>
      <c r="R365" t="str">
        <f>TRIM(MID(SUBSTITUTE($N365,"/",REPT(" ",LEN($N365))),(COLUMNS($V365:W365)-1)*LEN($N365)+1,LEN($N365)))</f>
        <v>documentary</v>
      </c>
      <c r="S365" s="11">
        <f t="shared" si="22"/>
        <v>40255.744629629626</v>
      </c>
      <c r="T365" s="11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1.1016142857142857</v>
      </c>
      <c r="P366" s="6">
        <f t="shared" si="21"/>
        <v>68.24159292035398</v>
      </c>
      <c r="Q366" t="str">
        <f>TRIM(MID(SUBSTITUTE($N366,"/",REPT(" ",LEN($N366))),(COLUMNS($V366:V366)-1)*LEN($N366)+1,LEN($N366)))</f>
        <v>film &amp; video</v>
      </c>
      <c r="R366" t="str">
        <f>TRIM(MID(SUBSTITUTE($N366,"/",REPT(" ",LEN($N366))),(COLUMNS($V366:W366)-1)*LEN($N366)+1,LEN($N366)))</f>
        <v>documentary</v>
      </c>
      <c r="S366" s="11">
        <f t="shared" si="22"/>
        <v>41780.859629629631</v>
      </c>
      <c r="T366" s="11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1.0397333333333334</v>
      </c>
      <c r="P367" s="6">
        <f t="shared" si="21"/>
        <v>239.93846153846152</v>
      </c>
      <c r="Q367" t="str">
        <f>TRIM(MID(SUBSTITUTE($N367,"/",REPT(" ",LEN($N367))),(COLUMNS($V367:V367)-1)*LEN($N367)+1,LEN($N367)))</f>
        <v>film &amp; video</v>
      </c>
      <c r="R367" t="str">
        <f>TRIM(MID(SUBSTITUTE($N367,"/",REPT(" ",LEN($N367))),(COLUMNS($V367:W367)-1)*LEN($N367)+1,LEN($N367)))</f>
        <v>documentary</v>
      </c>
      <c r="S367" s="11">
        <f t="shared" si="22"/>
        <v>41668.606469907405</v>
      </c>
      <c r="T367" s="11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1.013157894736842</v>
      </c>
      <c r="P368" s="6">
        <f t="shared" si="21"/>
        <v>287.31343283582089</v>
      </c>
      <c r="Q368" t="str">
        <f>TRIM(MID(SUBSTITUTE($N368,"/",REPT(" ",LEN($N368))),(COLUMNS($V368:V368)-1)*LEN($N368)+1,LEN($N368)))</f>
        <v>film &amp; video</v>
      </c>
      <c r="R368" t="str">
        <f>TRIM(MID(SUBSTITUTE($N368,"/",REPT(" ",LEN($N368))),(COLUMNS($V368:W368)-1)*LEN($N368)+1,LEN($N368)))</f>
        <v>documentary</v>
      </c>
      <c r="S368" s="11">
        <f t="shared" si="22"/>
        <v>41019.793032407404</v>
      </c>
      <c r="T368" s="11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1.033501</v>
      </c>
      <c r="P369" s="6">
        <f t="shared" si="21"/>
        <v>86.84882352941176</v>
      </c>
      <c r="Q369" t="str">
        <f>TRIM(MID(SUBSTITUTE($N369,"/",REPT(" ",LEN($N369))),(COLUMNS($V369:V369)-1)*LEN($N369)+1,LEN($N369)))</f>
        <v>film &amp; video</v>
      </c>
      <c r="R369" t="str">
        <f>TRIM(MID(SUBSTITUTE($N369,"/",REPT(" ",LEN($N369))),(COLUMNS($V369:W369)-1)*LEN($N369)+1,LEN($N369)))</f>
        <v>documentary</v>
      </c>
      <c r="S369" s="11">
        <f t="shared" si="22"/>
        <v>41355.577291666668</v>
      </c>
      <c r="T369" s="11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1.04112</v>
      </c>
      <c r="P370" s="6">
        <f t="shared" si="21"/>
        <v>81.84905660377359</v>
      </c>
      <c r="Q370" t="str">
        <f>TRIM(MID(SUBSTITUTE($N370,"/",REPT(" ",LEN($N370))),(COLUMNS($V370:V370)-1)*LEN($N370)+1,LEN($N370)))</f>
        <v>film &amp; video</v>
      </c>
      <c r="R370" t="str">
        <f>TRIM(MID(SUBSTITUTE($N370,"/",REPT(" ",LEN($N370))),(COLUMNS($V370:W370)-1)*LEN($N370)+1,LEN($N370)))</f>
        <v>documentary</v>
      </c>
      <c r="S370" s="11">
        <f t="shared" si="22"/>
        <v>42043.605578703704</v>
      </c>
      <c r="T370" s="11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1.1015569230769231</v>
      </c>
      <c r="P371" s="6">
        <f t="shared" si="21"/>
        <v>42.874970059880241</v>
      </c>
      <c r="Q371" t="str">
        <f>TRIM(MID(SUBSTITUTE($N371,"/",REPT(" ",LEN($N371))),(COLUMNS($V371:V371)-1)*LEN($N371)+1,LEN($N371)))</f>
        <v>film &amp; video</v>
      </c>
      <c r="R371" t="str">
        <f>TRIM(MID(SUBSTITUTE($N371,"/",REPT(" ",LEN($N371))),(COLUMNS($V371:W371)-1)*LEN($N371)+1,LEN($N371)))</f>
        <v>documentary</v>
      </c>
      <c r="S371" s="11">
        <f t="shared" si="22"/>
        <v>40893.551724537036</v>
      </c>
      <c r="T371" s="11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1.2202</v>
      </c>
      <c r="P372" s="6">
        <f t="shared" si="21"/>
        <v>709.41860465116281</v>
      </c>
      <c r="Q372" t="str">
        <f>TRIM(MID(SUBSTITUTE($N372,"/",REPT(" ",LEN($N372))),(COLUMNS($V372:V372)-1)*LEN($N372)+1,LEN($N372)))</f>
        <v>film &amp; video</v>
      </c>
      <c r="R372" t="str">
        <f>TRIM(MID(SUBSTITUTE($N372,"/",REPT(" ",LEN($N372))),(COLUMNS($V372:W372)-1)*LEN($N372)+1,LEN($N372)))</f>
        <v>documentary</v>
      </c>
      <c r="S372" s="11">
        <f t="shared" si="22"/>
        <v>42711.795138888891</v>
      </c>
      <c r="T372" s="11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1.1416866666666667</v>
      </c>
      <c r="P373" s="6">
        <f t="shared" si="21"/>
        <v>161.25517890772127</v>
      </c>
      <c r="Q373" t="str">
        <f>TRIM(MID(SUBSTITUTE($N373,"/",REPT(" ",LEN($N373))),(COLUMNS($V373:V373)-1)*LEN($N373)+1,LEN($N373)))</f>
        <v>film &amp; video</v>
      </c>
      <c r="R373" t="str">
        <f>TRIM(MID(SUBSTITUTE($N373,"/",REPT(" ",LEN($N373))),(COLUMNS($V373:W373)-1)*LEN($N373)+1,LEN($N373)))</f>
        <v>documentary</v>
      </c>
      <c r="S373" s="11">
        <f t="shared" si="22"/>
        <v>41261.767812500002</v>
      </c>
      <c r="T373" s="11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1.2533333333333334</v>
      </c>
      <c r="P374" s="6">
        <f t="shared" si="21"/>
        <v>41.777777777777779</v>
      </c>
      <c r="Q374" t="str">
        <f>TRIM(MID(SUBSTITUTE($N374,"/",REPT(" ",LEN($N374))),(COLUMNS($V374:V374)-1)*LEN($N374)+1,LEN($N374)))</f>
        <v>film &amp; video</v>
      </c>
      <c r="R374" t="str">
        <f>TRIM(MID(SUBSTITUTE($N374,"/",REPT(" ",LEN($N374))),(COLUMNS($V374:W374)-1)*LEN($N374)+1,LEN($N374)))</f>
        <v>documentary</v>
      </c>
      <c r="S374" s="11">
        <f t="shared" si="22"/>
        <v>42425.576898148152</v>
      </c>
      <c r="T374" s="11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1.0666666666666667</v>
      </c>
      <c r="P375" s="6">
        <f t="shared" si="21"/>
        <v>89.887640449438209</v>
      </c>
      <c r="Q375" t="str">
        <f>TRIM(MID(SUBSTITUTE($N375,"/",REPT(" ",LEN($N375))),(COLUMNS($V375:V375)-1)*LEN($N375)+1,LEN($N375)))</f>
        <v>film &amp; video</v>
      </c>
      <c r="R375" t="str">
        <f>TRIM(MID(SUBSTITUTE($N375,"/",REPT(" ",LEN($N375))),(COLUMNS($V375:W375)-1)*LEN($N375)+1,LEN($N375)))</f>
        <v>documentary</v>
      </c>
      <c r="S375" s="11">
        <f t="shared" si="22"/>
        <v>41078.91201388889</v>
      </c>
      <c r="T375" s="11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1.3065</v>
      </c>
      <c r="P376" s="6">
        <f t="shared" si="21"/>
        <v>45.051724137931032</v>
      </c>
      <c r="Q376" t="str">
        <f>TRIM(MID(SUBSTITUTE($N376,"/",REPT(" ",LEN($N376))),(COLUMNS($V376:V376)-1)*LEN($N376)+1,LEN($N376)))</f>
        <v>film &amp; video</v>
      </c>
      <c r="R376" t="str">
        <f>TRIM(MID(SUBSTITUTE($N376,"/",REPT(" ",LEN($N376))),(COLUMNS($V376:W376)-1)*LEN($N376)+1,LEN($N376)))</f>
        <v>documentary</v>
      </c>
      <c r="S376" s="11">
        <f t="shared" si="22"/>
        <v>40757.889247685183</v>
      </c>
      <c r="T376" s="11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1.2</v>
      </c>
      <c r="P377" s="6">
        <f t="shared" si="21"/>
        <v>42.857142857142854</v>
      </c>
      <c r="Q377" t="str">
        <f>TRIM(MID(SUBSTITUTE($N377,"/",REPT(" ",LEN($N377))),(COLUMNS($V377:V377)-1)*LEN($N377)+1,LEN($N377)))</f>
        <v>film &amp; video</v>
      </c>
      <c r="R377" t="str">
        <f>TRIM(MID(SUBSTITUTE($N377,"/",REPT(" ",LEN($N377))),(COLUMNS($V377:W377)-1)*LEN($N377)+1,LEN($N377)))</f>
        <v>documentary</v>
      </c>
      <c r="S377" s="11">
        <f t="shared" si="22"/>
        <v>41657.985081018516</v>
      </c>
      <c r="T377" s="11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1.0595918367346939</v>
      </c>
      <c r="P378" s="6">
        <f t="shared" si="21"/>
        <v>54.083333333333336</v>
      </c>
      <c r="Q378" t="str">
        <f>TRIM(MID(SUBSTITUTE($N378,"/",REPT(" ",LEN($N378))),(COLUMNS($V378:V378)-1)*LEN($N378)+1,LEN($N378)))</f>
        <v>film &amp; video</v>
      </c>
      <c r="R378" t="str">
        <f>TRIM(MID(SUBSTITUTE($N378,"/",REPT(" ",LEN($N378))),(COLUMNS($V378:W378)-1)*LEN($N378)+1,LEN($N378)))</f>
        <v>documentary</v>
      </c>
      <c r="S378" s="11">
        <f t="shared" si="22"/>
        <v>42576.452731481477</v>
      </c>
      <c r="T378" s="11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1.1439999999999999</v>
      </c>
      <c r="P379" s="6">
        <f t="shared" si="21"/>
        <v>103.21804511278195</v>
      </c>
      <c r="Q379" t="str">
        <f>TRIM(MID(SUBSTITUTE($N379,"/",REPT(" ",LEN($N379))),(COLUMNS($V379:V379)-1)*LEN($N379)+1,LEN($N379)))</f>
        <v>film &amp; video</v>
      </c>
      <c r="R379" t="str">
        <f>TRIM(MID(SUBSTITUTE($N379,"/",REPT(" ",LEN($N379))),(COLUMNS($V379:W379)-1)*LEN($N379)+1,LEN($N379)))</f>
        <v>documentary</v>
      </c>
      <c r="S379" s="11">
        <f t="shared" si="22"/>
        <v>42292.250787037032</v>
      </c>
      <c r="T379" s="11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1.1176666666666666</v>
      </c>
      <c r="P380" s="6">
        <f t="shared" si="21"/>
        <v>40.397590361445786</v>
      </c>
      <c r="Q380" t="str">
        <f>TRIM(MID(SUBSTITUTE($N380,"/",REPT(" ",LEN($N380))),(COLUMNS($V380:V380)-1)*LEN($N380)+1,LEN($N380)))</f>
        <v>film &amp; video</v>
      </c>
      <c r="R380" t="str">
        <f>TRIM(MID(SUBSTITUTE($N380,"/",REPT(" ",LEN($N380))),(COLUMNS($V380:W380)-1)*LEN($N380)+1,LEN($N380)))</f>
        <v>documentary</v>
      </c>
      <c r="S380" s="11">
        <f t="shared" si="22"/>
        <v>42370.571851851855</v>
      </c>
      <c r="T380" s="11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1.1608000000000001</v>
      </c>
      <c r="P381" s="6">
        <f t="shared" si="21"/>
        <v>116.85906040268456</v>
      </c>
      <c r="Q381" t="str">
        <f>TRIM(MID(SUBSTITUTE($N381,"/",REPT(" ",LEN($N381))),(COLUMNS($V381:V381)-1)*LEN($N381)+1,LEN($N381)))</f>
        <v>film &amp; video</v>
      </c>
      <c r="R381" t="str">
        <f>TRIM(MID(SUBSTITUTE($N381,"/",REPT(" ",LEN($N381))),(COLUMNS($V381:W381)-1)*LEN($N381)+1,LEN($N381)))</f>
        <v>documentary</v>
      </c>
      <c r="S381" s="11">
        <f t="shared" si="22"/>
        <v>40987.688333333332</v>
      </c>
      <c r="T381" s="11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1.415</v>
      </c>
      <c r="P382" s="6">
        <f t="shared" si="21"/>
        <v>115.51020408163265</v>
      </c>
      <c r="Q382" t="str">
        <f>TRIM(MID(SUBSTITUTE($N382,"/",REPT(" ",LEN($N382))),(COLUMNS($V382:V382)-1)*LEN($N382)+1,LEN($N382)))</f>
        <v>film &amp; video</v>
      </c>
      <c r="R382" t="str">
        <f>TRIM(MID(SUBSTITUTE($N382,"/",REPT(" ",LEN($N382))),(COLUMNS($V382:W382)-1)*LEN($N382)+1,LEN($N382)))</f>
        <v>documentary</v>
      </c>
      <c r="S382" s="11">
        <f t="shared" si="22"/>
        <v>42367.719814814816</v>
      </c>
      <c r="T382" s="11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1.0472999999999999</v>
      </c>
      <c r="P383" s="6">
        <f t="shared" si="21"/>
        <v>104.31274900398407</v>
      </c>
      <c r="Q383" t="str">
        <f>TRIM(MID(SUBSTITUTE($N383,"/",REPT(" ",LEN($N383))),(COLUMNS($V383:V383)-1)*LEN($N383)+1,LEN($N383)))</f>
        <v>film &amp; video</v>
      </c>
      <c r="R383" t="str">
        <f>TRIM(MID(SUBSTITUTE($N383,"/",REPT(" ",LEN($N383))),(COLUMNS($V383:W383)-1)*LEN($N383)+1,LEN($N383)))</f>
        <v>documentary</v>
      </c>
      <c r="S383" s="11">
        <f t="shared" si="22"/>
        <v>41085.698113425926</v>
      </c>
      <c r="T383" s="11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2.5583333333333331</v>
      </c>
      <c r="P384" s="6">
        <f t="shared" si="21"/>
        <v>69.772727272727266</v>
      </c>
      <c r="Q384" t="str">
        <f>TRIM(MID(SUBSTITUTE($N384,"/",REPT(" ",LEN($N384))),(COLUMNS($V384:V384)-1)*LEN($N384)+1,LEN($N384)))</f>
        <v>film &amp; video</v>
      </c>
      <c r="R384" t="str">
        <f>TRIM(MID(SUBSTITUTE($N384,"/",REPT(" ",LEN($N384))),(COLUMNS($V384:W384)-1)*LEN($N384)+1,LEN($N384)))</f>
        <v>documentary</v>
      </c>
      <c r="S384" s="11">
        <f t="shared" si="22"/>
        <v>41144.709490740745</v>
      </c>
      <c r="T384" s="11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2.0670670670670672</v>
      </c>
      <c r="P385" s="6">
        <f t="shared" si="21"/>
        <v>43.020833333333336</v>
      </c>
      <c r="Q385" t="str">
        <f>TRIM(MID(SUBSTITUTE($N385,"/",REPT(" ",LEN($N385))),(COLUMNS($V385:V385)-1)*LEN($N385)+1,LEN($N385)))</f>
        <v>film &amp; video</v>
      </c>
      <c r="R385" t="str">
        <f>TRIM(MID(SUBSTITUTE($N385,"/",REPT(" ",LEN($N385))),(COLUMNS($V385:W385)-1)*LEN($N385)+1,LEN($N385)))</f>
        <v>documentary</v>
      </c>
      <c r="S385" s="11">
        <f t="shared" si="22"/>
        <v>41755.117581018516</v>
      </c>
      <c r="T385" s="11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1.1210500000000001</v>
      </c>
      <c r="P386" s="6">
        <f t="shared" si="21"/>
        <v>58.540469973890339</v>
      </c>
      <c r="Q386" t="str">
        <f>TRIM(MID(SUBSTITUTE($N386,"/",REPT(" ",LEN($N386))),(COLUMNS($V386:V386)-1)*LEN($N386)+1,LEN($N386)))</f>
        <v>film &amp; video</v>
      </c>
      <c r="R386" t="str">
        <f>TRIM(MID(SUBSTITUTE($N386,"/",REPT(" ",LEN($N386))),(COLUMNS($V386:W386)-1)*LEN($N386)+1,LEN($N386)))</f>
        <v>documentary</v>
      </c>
      <c r="S386" s="11">
        <f t="shared" si="22"/>
        <v>41980.781793981485</v>
      </c>
      <c r="T386" s="11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</f>
        <v>1.05982</v>
      </c>
      <c r="P387" s="6">
        <f t="shared" ref="P387:P450" si="25">AVERAGE(E387/L387)</f>
        <v>111.79535864978902</v>
      </c>
      <c r="Q387" t="str">
        <f>TRIM(MID(SUBSTITUTE($N387,"/",REPT(" ",LEN($N387))),(COLUMNS($V387:V387)-1)*LEN($N387)+1,LEN($N387)))</f>
        <v>film &amp; video</v>
      </c>
      <c r="R387" t="str">
        <f>TRIM(MID(SUBSTITUTE($N387,"/",REPT(" ",LEN($N387))),(COLUMNS($V387:W387)-1)*LEN($N387)+1,LEN($N387)))</f>
        <v>documentary</v>
      </c>
      <c r="S387" s="11">
        <f t="shared" ref="S387:S450" si="26">(((J387/60/60)/24)+DATE(1970,1,1))</f>
        <v>41934.584502314814</v>
      </c>
      <c r="T387" s="11">
        <f t="shared" ref="T387:T450" si="27">(((I387/60/60)/24)+DATE(1970,1,1))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1.0016666666666667</v>
      </c>
      <c r="P388" s="6">
        <f t="shared" si="25"/>
        <v>46.230769230769234</v>
      </c>
      <c r="Q388" t="str">
        <f>TRIM(MID(SUBSTITUTE($N388,"/",REPT(" ",LEN($N388))),(COLUMNS($V388:V388)-1)*LEN($N388)+1,LEN($N388)))</f>
        <v>film &amp; video</v>
      </c>
      <c r="R388" t="str">
        <f>TRIM(MID(SUBSTITUTE($N388,"/",REPT(" ",LEN($N388))),(COLUMNS($V388:W388)-1)*LEN($N388)+1,LEN($N388)))</f>
        <v>documentary</v>
      </c>
      <c r="S388" s="11">
        <f t="shared" si="26"/>
        <v>42211.951284722221</v>
      </c>
      <c r="T388" s="11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2.1398947368421051</v>
      </c>
      <c r="P389" s="6">
        <f t="shared" si="25"/>
        <v>144.69039145907473</v>
      </c>
      <c r="Q389" t="str">
        <f>TRIM(MID(SUBSTITUTE($N389,"/",REPT(" ",LEN($N389))),(COLUMNS($V389:V389)-1)*LEN($N389)+1,LEN($N389)))</f>
        <v>film &amp; video</v>
      </c>
      <c r="R389" t="str">
        <f>TRIM(MID(SUBSTITUTE($N389,"/",REPT(" ",LEN($N389))),(COLUMNS($V389:W389)-1)*LEN($N389)+1,LEN($N389)))</f>
        <v>documentary</v>
      </c>
      <c r="S389" s="11">
        <f t="shared" si="26"/>
        <v>42200.67659722222</v>
      </c>
      <c r="T389" s="11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1.2616000000000001</v>
      </c>
      <c r="P390" s="6">
        <f t="shared" si="25"/>
        <v>88.845070422535215</v>
      </c>
      <c r="Q390" t="str">
        <f>TRIM(MID(SUBSTITUTE($N390,"/",REPT(" ",LEN($N390))),(COLUMNS($V390:V390)-1)*LEN($N390)+1,LEN($N390)))</f>
        <v>film &amp; video</v>
      </c>
      <c r="R390" t="str">
        <f>TRIM(MID(SUBSTITUTE($N390,"/",REPT(" ",LEN($N390))),(COLUMNS($V390:W390)-1)*LEN($N390)+1,LEN($N390)))</f>
        <v>documentary</v>
      </c>
      <c r="S390" s="11">
        <f t="shared" si="26"/>
        <v>42549.076157407413</v>
      </c>
      <c r="T390" s="11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1.8153547058823529</v>
      </c>
      <c r="P391" s="6">
        <f t="shared" si="25"/>
        <v>81.75107284768211</v>
      </c>
      <c r="Q391" t="str">
        <f>TRIM(MID(SUBSTITUTE($N391,"/",REPT(" ",LEN($N391))),(COLUMNS($V391:V391)-1)*LEN($N391)+1,LEN($N391)))</f>
        <v>film &amp; video</v>
      </c>
      <c r="R391" t="str">
        <f>TRIM(MID(SUBSTITUTE($N391,"/",REPT(" ",LEN($N391))),(COLUMNS($V391:W391)-1)*LEN($N391)+1,LEN($N391)))</f>
        <v>documentary</v>
      </c>
      <c r="S391" s="11">
        <f t="shared" si="26"/>
        <v>41674.063078703701</v>
      </c>
      <c r="T391" s="11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</v>
      </c>
      <c r="P392" s="6">
        <f t="shared" si="25"/>
        <v>71.428571428571431</v>
      </c>
      <c r="Q392" t="str">
        <f>TRIM(MID(SUBSTITUTE($N392,"/",REPT(" ",LEN($N392))),(COLUMNS($V392:V392)-1)*LEN($N392)+1,LEN($N392)))</f>
        <v>film &amp; video</v>
      </c>
      <c r="R392" t="str">
        <f>TRIM(MID(SUBSTITUTE($N392,"/",REPT(" ",LEN($N392))),(COLUMNS($V392:W392)-1)*LEN($N392)+1,LEN($N392)))</f>
        <v>documentary</v>
      </c>
      <c r="S392" s="11">
        <f t="shared" si="26"/>
        <v>42112.036712962959</v>
      </c>
      <c r="T392" s="11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1.0061</v>
      </c>
      <c r="P393" s="6">
        <f t="shared" si="25"/>
        <v>104.25906735751295</v>
      </c>
      <c r="Q393" t="str">
        <f>TRIM(MID(SUBSTITUTE($N393,"/",REPT(" ",LEN($N393))),(COLUMNS($V393:V393)-1)*LEN($N393)+1,LEN($N393)))</f>
        <v>film &amp; video</v>
      </c>
      <c r="R393" t="str">
        <f>TRIM(MID(SUBSTITUTE($N393,"/",REPT(" ",LEN($N393))),(COLUMNS($V393:W393)-1)*LEN($N393)+1,LEN($N393)))</f>
        <v>documentary</v>
      </c>
      <c r="S393" s="11">
        <f t="shared" si="26"/>
        <v>40865.042256944449</v>
      </c>
      <c r="T393" s="11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1.009027027027027</v>
      </c>
      <c r="P394" s="6">
        <f t="shared" si="25"/>
        <v>90.616504854368927</v>
      </c>
      <c r="Q394" t="str">
        <f>TRIM(MID(SUBSTITUTE($N394,"/",REPT(" ",LEN($N394))),(COLUMNS($V394:V394)-1)*LEN($N394)+1,LEN($N394)))</f>
        <v>film &amp; video</v>
      </c>
      <c r="R394" t="str">
        <f>TRIM(MID(SUBSTITUTE($N394,"/",REPT(" ",LEN($N394))),(COLUMNS($V394:W394)-1)*LEN($N394)+1,LEN($N394)))</f>
        <v>documentary</v>
      </c>
      <c r="S394" s="11">
        <f t="shared" si="26"/>
        <v>40763.717256944445</v>
      </c>
      <c r="T394" s="11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1.10446</v>
      </c>
      <c r="P395" s="6">
        <f t="shared" si="25"/>
        <v>157.33048433048432</v>
      </c>
      <c r="Q395" t="str">
        <f>TRIM(MID(SUBSTITUTE($N395,"/",REPT(" ",LEN($N395))),(COLUMNS($V395:V395)-1)*LEN($N395)+1,LEN($N395)))</f>
        <v>film &amp; video</v>
      </c>
      <c r="R395" t="str">
        <f>TRIM(MID(SUBSTITUTE($N395,"/",REPT(" ",LEN($N395))),(COLUMNS($V395:W395)-1)*LEN($N395)+1,LEN($N395)))</f>
        <v>documentary</v>
      </c>
      <c r="S395" s="11">
        <f t="shared" si="26"/>
        <v>41526.708935185183</v>
      </c>
      <c r="T395" s="11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1.118936170212766</v>
      </c>
      <c r="P396" s="6">
        <f t="shared" si="25"/>
        <v>105.18</v>
      </c>
      <c r="Q396" t="str">
        <f>TRIM(MID(SUBSTITUTE($N396,"/",REPT(" ",LEN($N396))),(COLUMNS($V396:V396)-1)*LEN($N396)+1,LEN($N396)))</f>
        <v>film &amp; video</v>
      </c>
      <c r="R396" t="str">
        <f>TRIM(MID(SUBSTITUTE($N396,"/",REPT(" ",LEN($N396))),(COLUMNS($V396:W396)-1)*LEN($N396)+1,LEN($N396)))</f>
        <v>documentary</v>
      </c>
      <c r="S396" s="11">
        <f t="shared" si="26"/>
        <v>42417.818078703705</v>
      </c>
      <c r="T396" s="11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1.0804450000000001</v>
      </c>
      <c r="P397" s="6">
        <f t="shared" si="25"/>
        <v>58.719836956521746</v>
      </c>
      <c r="Q397" t="str">
        <f>TRIM(MID(SUBSTITUTE($N397,"/",REPT(" ",LEN($N397))),(COLUMNS($V397:V397)-1)*LEN($N397)+1,LEN($N397)))</f>
        <v>film &amp; video</v>
      </c>
      <c r="R397" t="str">
        <f>TRIM(MID(SUBSTITUTE($N397,"/",REPT(" ",LEN($N397))),(COLUMNS($V397:W397)-1)*LEN($N397)+1,LEN($N397)))</f>
        <v>documentary</v>
      </c>
      <c r="S397" s="11">
        <f t="shared" si="26"/>
        <v>40990.909259259257</v>
      </c>
      <c r="T397" s="11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1.0666666666666667</v>
      </c>
      <c r="P398" s="6">
        <f t="shared" si="25"/>
        <v>81.632653061224488</v>
      </c>
      <c r="Q398" t="str">
        <f>TRIM(MID(SUBSTITUTE($N398,"/",REPT(" ",LEN($N398))),(COLUMNS($V398:V398)-1)*LEN($N398)+1,LEN($N398)))</f>
        <v>film &amp; video</v>
      </c>
      <c r="R398" t="str">
        <f>TRIM(MID(SUBSTITUTE($N398,"/",REPT(" ",LEN($N398))),(COLUMNS($V398:W398)-1)*LEN($N398)+1,LEN($N398)))</f>
        <v>documentary</v>
      </c>
      <c r="S398" s="11">
        <f t="shared" si="26"/>
        <v>41082.564884259256</v>
      </c>
      <c r="T398" s="11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1.0390027322404372</v>
      </c>
      <c r="P399" s="6">
        <f t="shared" si="25"/>
        <v>56.460043668122275</v>
      </c>
      <c r="Q399" t="str">
        <f>TRIM(MID(SUBSTITUTE($N399,"/",REPT(" ",LEN($N399))),(COLUMNS($V399:V399)-1)*LEN($N399)+1,LEN($N399)))</f>
        <v>film &amp; video</v>
      </c>
      <c r="R399" t="str">
        <f>TRIM(MID(SUBSTITUTE($N399,"/",REPT(" ",LEN($N399))),(COLUMNS($V399:W399)-1)*LEN($N399)+1,LEN($N399)))</f>
        <v>documentary</v>
      </c>
      <c r="S399" s="11">
        <f t="shared" si="26"/>
        <v>40379.776435185187</v>
      </c>
      <c r="T399" s="11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1.2516</v>
      </c>
      <c r="P400" s="6">
        <f t="shared" si="25"/>
        <v>140.1044776119403</v>
      </c>
      <c r="Q400" t="str">
        <f>TRIM(MID(SUBSTITUTE($N400,"/",REPT(" ",LEN($N400))),(COLUMNS($V400:V400)-1)*LEN($N400)+1,LEN($N400)))</f>
        <v>film &amp; video</v>
      </c>
      <c r="R400" t="str">
        <f>TRIM(MID(SUBSTITUTE($N400,"/",REPT(" ",LEN($N400))),(COLUMNS($V400:W400)-1)*LEN($N400)+1,LEN($N400)))</f>
        <v>documentary</v>
      </c>
      <c r="S400" s="11">
        <f t="shared" si="26"/>
        <v>42078.793124999997</v>
      </c>
      <c r="T400" s="11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1.0680499999999999</v>
      </c>
      <c r="P401" s="6">
        <f t="shared" si="25"/>
        <v>224.85263157894738</v>
      </c>
      <c r="Q401" t="str">
        <f>TRIM(MID(SUBSTITUTE($N401,"/",REPT(" ",LEN($N401))),(COLUMNS($V401:V401)-1)*LEN($N401)+1,LEN($N401)))</f>
        <v>film &amp; video</v>
      </c>
      <c r="R401" t="str">
        <f>TRIM(MID(SUBSTITUTE($N401,"/",REPT(" ",LEN($N401))),(COLUMNS($V401:W401)-1)*LEN($N401)+1,LEN($N401)))</f>
        <v>documentary</v>
      </c>
      <c r="S401" s="11">
        <f t="shared" si="26"/>
        <v>42687.875775462962</v>
      </c>
      <c r="T401" s="11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1.1230249999999999</v>
      </c>
      <c r="P402" s="6">
        <f t="shared" si="25"/>
        <v>181.13306451612902</v>
      </c>
      <c r="Q402" t="str">
        <f>TRIM(MID(SUBSTITUTE($N402,"/",REPT(" ",LEN($N402))),(COLUMNS($V402:V402)-1)*LEN($N402)+1,LEN($N402)))</f>
        <v>film &amp; video</v>
      </c>
      <c r="R402" t="str">
        <f>TRIM(MID(SUBSTITUTE($N402,"/",REPT(" ",LEN($N402))),(COLUMNS($V402:W402)-1)*LEN($N402)+1,LEN($N402)))</f>
        <v>documentary</v>
      </c>
      <c r="S402" s="11">
        <f t="shared" si="26"/>
        <v>41745.635960648149</v>
      </c>
      <c r="T402" s="11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1.0381199999999999</v>
      </c>
      <c r="P403" s="6">
        <f t="shared" si="25"/>
        <v>711.04109589041093</v>
      </c>
      <c r="Q403" t="str">
        <f>TRIM(MID(SUBSTITUTE($N403,"/",REPT(" ",LEN($N403))),(COLUMNS($V403:V403)-1)*LEN($N403)+1,LEN($N403)))</f>
        <v>film &amp; video</v>
      </c>
      <c r="R403" t="str">
        <f>TRIM(MID(SUBSTITUTE($N403,"/",REPT(" ",LEN($N403))),(COLUMNS($V403:W403)-1)*LEN($N403)+1,LEN($N403)))</f>
        <v>documentary</v>
      </c>
      <c r="S403" s="11">
        <f t="shared" si="26"/>
        <v>40732.842245370368</v>
      </c>
      <c r="T403" s="11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1.4165000000000001</v>
      </c>
      <c r="P404" s="6">
        <f t="shared" si="25"/>
        <v>65.883720930232556</v>
      </c>
      <c r="Q404" t="str">
        <f>TRIM(MID(SUBSTITUTE($N404,"/",REPT(" ",LEN($N404))),(COLUMNS($V404:V404)-1)*LEN($N404)+1,LEN($N404)))</f>
        <v>film &amp; video</v>
      </c>
      <c r="R404" t="str">
        <f>TRIM(MID(SUBSTITUTE($N404,"/",REPT(" ",LEN($N404))),(COLUMNS($V404:W404)-1)*LEN($N404)+1,LEN($N404)))</f>
        <v>documentary</v>
      </c>
      <c r="S404" s="11">
        <f t="shared" si="26"/>
        <v>42292.539548611108</v>
      </c>
      <c r="T404" s="11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1.0526</v>
      </c>
      <c r="P405" s="6">
        <f t="shared" si="25"/>
        <v>75.185714285714283</v>
      </c>
      <c r="Q405" t="str">
        <f>TRIM(MID(SUBSTITUTE($N405,"/",REPT(" ",LEN($N405))),(COLUMNS($V405:V405)-1)*LEN($N405)+1,LEN($N405)))</f>
        <v>film &amp; video</v>
      </c>
      <c r="R405" t="str">
        <f>TRIM(MID(SUBSTITUTE($N405,"/",REPT(" ",LEN($N405))),(COLUMNS($V405:W405)-1)*LEN($N405)+1,LEN($N405)))</f>
        <v>documentary</v>
      </c>
      <c r="S405" s="11">
        <f t="shared" si="26"/>
        <v>40718.310659722221</v>
      </c>
      <c r="T405" s="11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1.0309142857142857</v>
      </c>
      <c r="P406" s="6">
        <f t="shared" si="25"/>
        <v>133.14391143911439</v>
      </c>
      <c r="Q406" t="str">
        <f>TRIM(MID(SUBSTITUTE($N406,"/",REPT(" ",LEN($N406))),(COLUMNS($V406:V406)-1)*LEN($N406)+1,LEN($N406)))</f>
        <v>film &amp; video</v>
      </c>
      <c r="R406" t="str">
        <f>TRIM(MID(SUBSTITUTE($N406,"/",REPT(" ",LEN($N406))),(COLUMNS($V406:W406)-1)*LEN($N406)+1,LEN($N406)))</f>
        <v>documentary</v>
      </c>
      <c r="S406" s="11">
        <f t="shared" si="26"/>
        <v>41646.628032407411</v>
      </c>
      <c r="T406" s="11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1.0765957446808512</v>
      </c>
      <c r="P407" s="6">
        <f t="shared" si="25"/>
        <v>55.2</v>
      </c>
      <c r="Q407" t="str">
        <f>TRIM(MID(SUBSTITUTE($N407,"/",REPT(" ",LEN($N407))),(COLUMNS($V407:V407)-1)*LEN($N407)+1,LEN($N407)))</f>
        <v>film &amp; video</v>
      </c>
      <c r="R407" t="str">
        <f>TRIM(MID(SUBSTITUTE($N407,"/",REPT(" ",LEN($N407))),(COLUMNS($V407:W407)-1)*LEN($N407)+1,LEN($N407)))</f>
        <v>documentary</v>
      </c>
      <c r="S407" s="11">
        <f t="shared" si="26"/>
        <v>41674.08494212963</v>
      </c>
      <c r="T407" s="11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1.0770464285714285</v>
      </c>
      <c r="P408" s="6">
        <f t="shared" si="25"/>
        <v>86.163714285714292</v>
      </c>
      <c r="Q408" t="str">
        <f>TRIM(MID(SUBSTITUTE($N408,"/",REPT(" ",LEN($N408))),(COLUMNS($V408:V408)-1)*LEN($N408)+1,LEN($N408)))</f>
        <v>film &amp; video</v>
      </c>
      <c r="R408" t="str">
        <f>TRIM(MID(SUBSTITUTE($N408,"/",REPT(" ",LEN($N408))),(COLUMNS($V408:W408)-1)*LEN($N408)+1,LEN($N408)))</f>
        <v>documentary</v>
      </c>
      <c r="S408" s="11">
        <f t="shared" si="26"/>
        <v>40638.162465277775</v>
      </c>
      <c r="T408" s="11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1.0155000000000001</v>
      </c>
      <c r="P409" s="6">
        <f t="shared" si="25"/>
        <v>92.318181818181813</v>
      </c>
      <c r="Q409" t="str">
        <f>TRIM(MID(SUBSTITUTE($N409,"/",REPT(" ",LEN($N409))),(COLUMNS($V409:V409)-1)*LEN($N409)+1,LEN($N409)))</f>
        <v>film &amp; video</v>
      </c>
      <c r="R409" t="str">
        <f>TRIM(MID(SUBSTITUTE($N409,"/",REPT(" ",LEN($N409))),(COLUMNS($V409:W409)-1)*LEN($N409)+1,LEN($N409)))</f>
        <v>documentary</v>
      </c>
      <c r="S409" s="11">
        <f t="shared" si="26"/>
        <v>40806.870949074073</v>
      </c>
      <c r="T409" s="11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1.0143766666666667</v>
      </c>
      <c r="P410" s="6">
        <f t="shared" si="25"/>
        <v>160.16473684210527</v>
      </c>
      <c r="Q410" t="str">
        <f>TRIM(MID(SUBSTITUTE($N410,"/",REPT(" ",LEN($N410))),(COLUMNS($V410:V410)-1)*LEN($N410)+1,LEN($N410)))</f>
        <v>film &amp; video</v>
      </c>
      <c r="R410" t="str">
        <f>TRIM(MID(SUBSTITUTE($N410,"/",REPT(" ",LEN($N410))),(COLUMNS($V410:W410)-1)*LEN($N410)+1,LEN($N410)))</f>
        <v>documentary</v>
      </c>
      <c r="S410" s="11">
        <f t="shared" si="26"/>
        <v>41543.735995370371</v>
      </c>
      <c r="T410" s="11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1.3680000000000001</v>
      </c>
      <c r="P411" s="6">
        <f t="shared" si="25"/>
        <v>45.6</v>
      </c>
      <c r="Q411" t="str">
        <f>TRIM(MID(SUBSTITUTE($N411,"/",REPT(" ",LEN($N411))),(COLUMNS($V411:V411)-1)*LEN($N411)+1,LEN($N411)))</f>
        <v>film &amp; video</v>
      </c>
      <c r="R411" t="str">
        <f>TRIM(MID(SUBSTITUTE($N411,"/",REPT(" ",LEN($N411))),(COLUMNS($V411:W411)-1)*LEN($N411)+1,LEN($N411)))</f>
        <v>documentary</v>
      </c>
      <c r="S411" s="11">
        <f t="shared" si="26"/>
        <v>42543.862777777773</v>
      </c>
      <c r="T411" s="11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1.2829999999999999</v>
      </c>
      <c r="P412" s="6">
        <f t="shared" si="25"/>
        <v>183.28571428571428</v>
      </c>
      <c r="Q412" t="str">
        <f>TRIM(MID(SUBSTITUTE($N412,"/",REPT(" ",LEN($N412))),(COLUMNS($V412:V412)-1)*LEN($N412)+1,LEN($N412)))</f>
        <v>film &amp; video</v>
      </c>
      <c r="R412" t="str">
        <f>TRIM(MID(SUBSTITUTE($N412,"/",REPT(" ",LEN($N412))),(COLUMNS($V412:W412)-1)*LEN($N412)+1,LEN($N412)))</f>
        <v>documentary</v>
      </c>
      <c r="S412" s="11">
        <f t="shared" si="26"/>
        <v>42113.981446759266</v>
      </c>
      <c r="T412" s="11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1.0105</v>
      </c>
      <c r="P413" s="6">
        <f t="shared" si="25"/>
        <v>125.78838174273859</v>
      </c>
      <c r="Q413" t="str">
        <f>TRIM(MID(SUBSTITUTE($N413,"/",REPT(" ",LEN($N413))),(COLUMNS($V413:V413)-1)*LEN($N413)+1,LEN($N413)))</f>
        <v>film &amp; video</v>
      </c>
      <c r="R413" t="str">
        <f>TRIM(MID(SUBSTITUTE($N413,"/",REPT(" ",LEN($N413))),(COLUMNS($V413:W413)-1)*LEN($N413)+1,LEN($N413)))</f>
        <v>documentary</v>
      </c>
      <c r="S413" s="11">
        <f t="shared" si="26"/>
        <v>41598.17597222222</v>
      </c>
      <c r="T413" s="11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1.2684</v>
      </c>
      <c r="P414" s="6">
        <f t="shared" si="25"/>
        <v>57.654545454545456</v>
      </c>
      <c r="Q414" t="str">
        <f>TRIM(MID(SUBSTITUTE($N414,"/",REPT(" ",LEN($N414))),(COLUMNS($V414:V414)-1)*LEN($N414)+1,LEN($N414)))</f>
        <v>film &amp; video</v>
      </c>
      <c r="R414" t="str">
        <f>TRIM(MID(SUBSTITUTE($N414,"/",REPT(" ",LEN($N414))),(COLUMNS($V414:W414)-1)*LEN($N414)+1,LEN($N414)))</f>
        <v>documentary</v>
      </c>
      <c r="S414" s="11">
        <f t="shared" si="26"/>
        <v>41099.742800925924</v>
      </c>
      <c r="T414" s="11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1.0508593749999999</v>
      </c>
      <c r="P415" s="6">
        <f t="shared" si="25"/>
        <v>78.660818713450297</v>
      </c>
      <c r="Q415" t="str">
        <f>TRIM(MID(SUBSTITUTE($N415,"/",REPT(" ",LEN($N415))),(COLUMNS($V415:V415)-1)*LEN($N415)+1,LEN($N415)))</f>
        <v>film &amp; video</v>
      </c>
      <c r="R415" t="str">
        <f>TRIM(MID(SUBSTITUTE($N415,"/",REPT(" ",LEN($N415))),(COLUMNS($V415:W415)-1)*LEN($N415)+1,LEN($N415)))</f>
        <v>documentary</v>
      </c>
      <c r="S415" s="11">
        <f t="shared" si="26"/>
        <v>41079.877442129626</v>
      </c>
      <c r="T415" s="11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1.0285405405405406</v>
      </c>
      <c r="P416" s="6">
        <f t="shared" si="25"/>
        <v>91.480769230769226</v>
      </c>
      <c r="Q416" t="str">
        <f>TRIM(MID(SUBSTITUTE($N416,"/",REPT(" ",LEN($N416))),(COLUMNS($V416:V416)-1)*LEN($N416)+1,LEN($N416)))</f>
        <v>film &amp; video</v>
      </c>
      <c r="R416" t="str">
        <f>TRIM(MID(SUBSTITUTE($N416,"/",REPT(" ",LEN($N416))),(COLUMNS($V416:W416)-1)*LEN($N416)+1,LEN($N416)))</f>
        <v>documentary</v>
      </c>
      <c r="S416" s="11">
        <f t="shared" si="26"/>
        <v>41529.063252314816</v>
      </c>
      <c r="T416" s="11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1.0214714285714286</v>
      </c>
      <c r="P417" s="6">
        <f t="shared" si="25"/>
        <v>68.09809523809524</v>
      </c>
      <c r="Q417" t="str">
        <f>TRIM(MID(SUBSTITUTE($N417,"/",REPT(" ",LEN($N417))),(COLUMNS($V417:V417)-1)*LEN($N417)+1,LEN($N417)))</f>
        <v>film &amp; video</v>
      </c>
      <c r="R417" t="str">
        <f>TRIM(MID(SUBSTITUTE($N417,"/",REPT(" ",LEN($N417))),(COLUMNS($V417:W417)-1)*LEN($N417)+1,LEN($N417)))</f>
        <v>documentary</v>
      </c>
      <c r="S417" s="11">
        <f t="shared" si="26"/>
        <v>41904.851875</v>
      </c>
      <c r="T417" s="11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1.2021700000000002</v>
      </c>
      <c r="P418" s="6">
        <f t="shared" si="25"/>
        <v>48.086800000000004</v>
      </c>
      <c r="Q418" t="str">
        <f>TRIM(MID(SUBSTITUTE($N418,"/",REPT(" ",LEN($N418))),(COLUMNS($V418:V418)-1)*LEN($N418)+1,LEN($N418)))</f>
        <v>film &amp; video</v>
      </c>
      <c r="R418" t="str">
        <f>TRIM(MID(SUBSTITUTE($N418,"/",REPT(" ",LEN($N418))),(COLUMNS($V418:W418)-1)*LEN($N418)+1,LEN($N418)))</f>
        <v>documentary</v>
      </c>
      <c r="S418" s="11">
        <f t="shared" si="26"/>
        <v>41648.396192129629</v>
      </c>
      <c r="T418" s="11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1.0024761904761905</v>
      </c>
      <c r="P419" s="6">
        <f t="shared" si="25"/>
        <v>202.42307692307693</v>
      </c>
      <c r="Q419" t="str">
        <f>TRIM(MID(SUBSTITUTE($N419,"/",REPT(" ",LEN($N419))),(COLUMNS($V419:V419)-1)*LEN($N419)+1,LEN($N419)))</f>
        <v>film &amp; video</v>
      </c>
      <c r="R419" t="str">
        <f>TRIM(MID(SUBSTITUTE($N419,"/",REPT(" ",LEN($N419))),(COLUMNS($V419:W419)-1)*LEN($N419)+1,LEN($N419)))</f>
        <v>documentary</v>
      </c>
      <c r="S419" s="11">
        <f t="shared" si="26"/>
        <v>41360.970601851855</v>
      </c>
      <c r="T419" s="11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1.0063392857142857</v>
      </c>
      <c r="P420" s="6">
        <f t="shared" si="25"/>
        <v>216.75</v>
      </c>
      <c r="Q420" t="str">
        <f>TRIM(MID(SUBSTITUTE($N420,"/",REPT(" ",LEN($N420))),(COLUMNS($V420:V420)-1)*LEN($N420)+1,LEN($N420)))</f>
        <v>film &amp; video</v>
      </c>
      <c r="R420" t="str">
        <f>TRIM(MID(SUBSTITUTE($N420,"/",REPT(" ",LEN($N420))),(COLUMNS($V420:W420)-1)*LEN($N420)+1,LEN($N420)))</f>
        <v>documentary</v>
      </c>
      <c r="S420" s="11">
        <f t="shared" si="26"/>
        <v>42178.282372685186</v>
      </c>
      <c r="T420" s="11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1.004375</v>
      </c>
      <c r="P421" s="6">
        <f t="shared" si="25"/>
        <v>110.06849315068493</v>
      </c>
      <c r="Q421" t="str">
        <f>TRIM(MID(SUBSTITUTE($N421,"/",REPT(" ",LEN($N421))),(COLUMNS($V421:V421)-1)*LEN($N421)+1,LEN($N421)))</f>
        <v>film &amp; video</v>
      </c>
      <c r="R421" t="str">
        <f>TRIM(MID(SUBSTITUTE($N421,"/",REPT(" ",LEN($N421))),(COLUMNS($V421:W421)-1)*LEN($N421)+1,LEN($N421)))</f>
        <v>documentary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4.3939393939393936E-3</v>
      </c>
      <c r="P422" s="6">
        <f t="shared" si="25"/>
        <v>4.833333333333333</v>
      </c>
      <c r="Q422" t="str">
        <f>TRIM(MID(SUBSTITUTE($N422,"/",REPT(" ",LEN($N422))),(COLUMNS($V422:V422)-1)*LEN($N422)+1,LEN($N422)))</f>
        <v>film &amp; video</v>
      </c>
      <c r="R422" t="str">
        <f>TRIM(MID(SUBSTITUTE($N422,"/",REPT(" ",LEN($N422))),(COLUMNS($V422:W422)-1)*LEN($N422)+1,LEN($N422)))</f>
        <v>animation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2.0066666666666667E-2</v>
      </c>
      <c r="P423" s="6">
        <f t="shared" si="25"/>
        <v>50.166666666666664</v>
      </c>
      <c r="Q423" t="str">
        <f>TRIM(MID(SUBSTITUTE($N423,"/",REPT(" ",LEN($N423))),(COLUMNS($V423:V423)-1)*LEN($N423)+1,LEN($N423)))</f>
        <v>film &amp; video</v>
      </c>
      <c r="R423" t="str">
        <f>TRIM(MID(SUBSTITUTE($N423,"/",REPT(" ",LEN($N423))),(COLUMNS($V423:W423)-1)*LEN($N423)+1,LEN($N423)))</f>
        <v>animation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1.0749999999999999E-2</v>
      </c>
      <c r="P424" s="6">
        <f t="shared" si="25"/>
        <v>35.833333333333336</v>
      </c>
      <c r="Q424" t="str">
        <f>TRIM(MID(SUBSTITUTE($N424,"/",REPT(" ",LEN($N424))),(COLUMNS($V424:V424)-1)*LEN($N424)+1,LEN($N424)))</f>
        <v>film &amp; video</v>
      </c>
      <c r="R424" t="str">
        <f>TRIM(MID(SUBSTITUTE($N424,"/",REPT(" ",LEN($N424))),(COLUMNS($V424:W424)-1)*LEN($N424)+1,LEN($N424)))</f>
        <v>animation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7.6499999999999997E-3</v>
      </c>
      <c r="P425" s="6">
        <f t="shared" si="25"/>
        <v>11.76923076923077</v>
      </c>
      <c r="Q425" t="str">
        <f>TRIM(MID(SUBSTITUTE($N425,"/",REPT(" ",LEN($N425))),(COLUMNS($V425:V425)-1)*LEN($N425)+1,LEN($N425)))</f>
        <v>film &amp; video</v>
      </c>
      <c r="R425" t="str">
        <f>TRIM(MID(SUBSTITUTE($N425,"/",REPT(" ",LEN($N425))),(COLUMNS($V425:W425)-1)*LEN($N425)+1,LEN($N425)))</f>
        <v>animation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6.7966666666666675E-2</v>
      </c>
      <c r="P426" s="6">
        <f t="shared" si="25"/>
        <v>40.78</v>
      </c>
      <c r="Q426" t="str">
        <f>TRIM(MID(SUBSTITUTE($N426,"/",REPT(" ",LEN($N426))),(COLUMNS($V426:V426)-1)*LEN($N426)+1,LEN($N426)))</f>
        <v>film &amp; video</v>
      </c>
      <c r="R426" t="str">
        <f>TRIM(MID(SUBSTITUTE($N426,"/",REPT(" ",LEN($N426))),(COLUMNS($V426:W426)-1)*LEN($N426)+1,LEN($N426)))</f>
        <v>animation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1.2E-4</v>
      </c>
      <c r="P427" s="6">
        <f t="shared" si="25"/>
        <v>3</v>
      </c>
      <c r="Q427" t="str">
        <f>TRIM(MID(SUBSTITUTE($N427,"/",REPT(" ",LEN($N427))),(COLUMNS($V427:V427)-1)*LEN($N427)+1,LEN($N427)))</f>
        <v>film &amp; video</v>
      </c>
      <c r="R427" t="str">
        <f>TRIM(MID(SUBSTITUTE($N427,"/",REPT(" ",LEN($N427))),(COLUMNS($V427:W427)-1)*LEN($N427)+1,LEN($N427)))</f>
        <v>animation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1.3299999999999999E-2</v>
      </c>
      <c r="P428" s="6">
        <f t="shared" si="25"/>
        <v>16.625</v>
      </c>
      <c r="Q428" t="str">
        <f>TRIM(MID(SUBSTITUTE($N428,"/",REPT(" ",LEN($N428))),(COLUMNS($V428:V428)-1)*LEN($N428)+1,LEN($N428)))</f>
        <v>film &amp; video</v>
      </c>
      <c r="R428" t="str">
        <f>TRIM(MID(SUBSTITUTE($N428,"/",REPT(" ",LEN($N428))),(COLUMNS($V428:W428)-1)*LEN($N428)+1,LEN($N428)))</f>
        <v>animation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6" t="e">
        <f t="shared" si="25"/>
        <v>#DIV/0!</v>
      </c>
      <c r="Q429" t="str">
        <f>TRIM(MID(SUBSTITUTE($N429,"/",REPT(" ",LEN($N429))),(COLUMNS($V429:V429)-1)*LEN($N429)+1,LEN($N429)))</f>
        <v>film &amp; video</v>
      </c>
      <c r="R429" t="str">
        <f>TRIM(MID(SUBSTITUTE($N429,"/",REPT(" ",LEN($N429))),(COLUMNS($V429:W429)-1)*LEN($N429)+1,LEN($N429)))</f>
        <v>animation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5.6333333333333332E-2</v>
      </c>
      <c r="P430" s="6">
        <f t="shared" si="25"/>
        <v>52</v>
      </c>
      <c r="Q430" t="str">
        <f>TRIM(MID(SUBSTITUTE($N430,"/",REPT(" ",LEN($N430))),(COLUMNS($V430:V430)-1)*LEN($N430)+1,LEN($N430)))</f>
        <v>film &amp; video</v>
      </c>
      <c r="R430" t="str">
        <f>TRIM(MID(SUBSTITUTE($N430,"/",REPT(" ",LEN($N430))),(COLUMNS($V430:W430)-1)*LEN($N430)+1,LEN($N430)))</f>
        <v>animation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6" t="e">
        <f t="shared" si="25"/>
        <v>#DIV/0!</v>
      </c>
      <c r="Q431" t="str">
        <f>TRIM(MID(SUBSTITUTE($N431,"/",REPT(" ",LEN($N431))),(COLUMNS($V431:V431)-1)*LEN($N431)+1,LEN($N431)))</f>
        <v>film &amp; video</v>
      </c>
      <c r="R431" t="str">
        <f>TRIM(MID(SUBSTITUTE($N431,"/",REPT(" ",LEN($N431))),(COLUMNS($V431:W431)-1)*LEN($N431)+1,LEN($N431)))</f>
        <v>animation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2.4E-2</v>
      </c>
      <c r="P432" s="6">
        <f t="shared" si="25"/>
        <v>4.8</v>
      </c>
      <c r="Q432" t="str">
        <f>TRIM(MID(SUBSTITUTE($N432,"/",REPT(" ",LEN($N432))),(COLUMNS($V432:V432)-1)*LEN($N432)+1,LEN($N432)))</f>
        <v>film &amp; video</v>
      </c>
      <c r="R432" t="str">
        <f>TRIM(MID(SUBSTITUTE($N432,"/",REPT(" ",LEN($N432))),(COLUMNS($V432:W432)-1)*LEN($N432)+1,LEN($N432)))</f>
        <v>animation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0.13833333333333334</v>
      </c>
      <c r="P433" s="6">
        <f t="shared" si="25"/>
        <v>51.875</v>
      </c>
      <c r="Q433" t="str">
        <f>TRIM(MID(SUBSTITUTE($N433,"/",REPT(" ",LEN($N433))),(COLUMNS($V433:V433)-1)*LEN($N433)+1,LEN($N433)))</f>
        <v>film &amp; video</v>
      </c>
      <c r="R433" t="str">
        <f>TRIM(MID(SUBSTITUTE($N433,"/",REPT(" ",LEN($N433))),(COLUMNS($V433:W433)-1)*LEN($N433)+1,LEN($N433)))</f>
        <v>animation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9.5000000000000001E-2</v>
      </c>
      <c r="P434" s="6">
        <f t="shared" si="25"/>
        <v>71.25</v>
      </c>
      <c r="Q434" t="str">
        <f>TRIM(MID(SUBSTITUTE($N434,"/",REPT(" ",LEN($N434))),(COLUMNS($V434:V434)-1)*LEN($N434)+1,LEN($N434)))</f>
        <v>film &amp; video</v>
      </c>
      <c r="R434" t="str">
        <f>TRIM(MID(SUBSTITUTE($N434,"/",REPT(" ",LEN($N434))),(COLUMNS($V434:W434)-1)*LEN($N434)+1,LEN($N434)))</f>
        <v>animation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6" t="e">
        <f t="shared" si="25"/>
        <v>#DIV/0!</v>
      </c>
      <c r="Q435" t="str">
        <f>TRIM(MID(SUBSTITUTE($N435,"/",REPT(" ",LEN($N435))),(COLUMNS($V435:V435)-1)*LEN($N435)+1,LEN($N435)))</f>
        <v>film &amp; video</v>
      </c>
      <c r="R435" t="str">
        <f>TRIM(MID(SUBSTITUTE($N435,"/",REPT(" ",LEN($N435))),(COLUMNS($V435:W435)-1)*LEN($N435)+1,LEN($N435)))</f>
        <v>animation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0.05</v>
      </c>
      <c r="P436" s="6">
        <f t="shared" si="25"/>
        <v>62.5</v>
      </c>
      <c r="Q436" t="str">
        <f>TRIM(MID(SUBSTITUTE($N436,"/",REPT(" ",LEN($N436))),(COLUMNS($V436:V436)-1)*LEN($N436)+1,LEN($N436)))</f>
        <v>film &amp; video</v>
      </c>
      <c r="R436" t="str">
        <f>TRIM(MID(SUBSTITUTE($N436,"/",REPT(" ",LEN($N436))),(COLUMNS($V436:W436)-1)*LEN($N436)+1,LEN($N436)))</f>
        <v>animation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2.7272727272727273E-5</v>
      </c>
      <c r="P437" s="6">
        <f t="shared" si="25"/>
        <v>1</v>
      </c>
      <c r="Q437" t="str">
        <f>TRIM(MID(SUBSTITUTE($N437,"/",REPT(" ",LEN($N437))),(COLUMNS($V437:V437)-1)*LEN($N437)+1,LEN($N437)))</f>
        <v>film &amp; video</v>
      </c>
      <c r="R437" t="str">
        <f>TRIM(MID(SUBSTITUTE($N437,"/",REPT(" ",LEN($N437))),(COLUMNS($V437:W437)-1)*LEN($N437)+1,LEN($N437)))</f>
        <v>animation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6" t="e">
        <f t="shared" si="25"/>
        <v>#DIV/0!</v>
      </c>
      <c r="Q438" t="str">
        <f>TRIM(MID(SUBSTITUTE($N438,"/",REPT(" ",LEN($N438))),(COLUMNS($V438:V438)-1)*LEN($N438)+1,LEN($N438)))</f>
        <v>film &amp; video</v>
      </c>
      <c r="R438" t="str">
        <f>TRIM(MID(SUBSTITUTE($N438,"/",REPT(" ",LEN($N438))),(COLUMNS($V438:W438)-1)*LEN($N438)+1,LEN($N438)))</f>
        <v>animation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6" t="e">
        <f t="shared" si="25"/>
        <v>#DIV/0!</v>
      </c>
      <c r="Q439" t="str">
        <f>TRIM(MID(SUBSTITUTE($N439,"/",REPT(" ",LEN($N439))),(COLUMNS($V439:V439)-1)*LEN($N439)+1,LEN($N439)))</f>
        <v>film &amp; video</v>
      </c>
      <c r="R439" t="str">
        <f>TRIM(MID(SUBSTITUTE($N439,"/",REPT(" ",LEN($N439))),(COLUMNS($V439:W439)-1)*LEN($N439)+1,LEN($N439)))</f>
        <v>animation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9.3799999999999994E-2</v>
      </c>
      <c r="P440" s="6">
        <f t="shared" si="25"/>
        <v>170.54545454545453</v>
      </c>
      <c r="Q440" t="str">
        <f>TRIM(MID(SUBSTITUTE($N440,"/",REPT(" ",LEN($N440))),(COLUMNS($V440:V440)-1)*LEN($N440)+1,LEN($N440)))</f>
        <v>film &amp; video</v>
      </c>
      <c r="R440" t="str">
        <f>TRIM(MID(SUBSTITUTE($N440,"/",REPT(" ",LEN($N440))),(COLUMNS($V440:W440)-1)*LEN($N440)+1,LEN($N440)))</f>
        <v>animation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6" t="e">
        <f t="shared" si="25"/>
        <v>#DIV/0!</v>
      </c>
      <c r="Q441" t="str">
        <f>TRIM(MID(SUBSTITUTE($N441,"/",REPT(" ",LEN($N441))),(COLUMNS($V441:V441)-1)*LEN($N441)+1,LEN($N441)))</f>
        <v>film &amp; video</v>
      </c>
      <c r="R441" t="str">
        <f>TRIM(MID(SUBSTITUTE($N441,"/",REPT(" ",LEN($N441))),(COLUMNS($V441:W441)-1)*LEN($N441)+1,LEN($N441)))</f>
        <v>animation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1E-3</v>
      </c>
      <c r="P442" s="6">
        <f t="shared" si="25"/>
        <v>5</v>
      </c>
      <c r="Q442" t="str">
        <f>TRIM(MID(SUBSTITUTE($N442,"/",REPT(" ",LEN($N442))),(COLUMNS($V442:V442)-1)*LEN($N442)+1,LEN($N442)))</f>
        <v>film &amp; video</v>
      </c>
      <c r="R442" t="str">
        <f>TRIM(MID(SUBSTITUTE($N442,"/",REPT(" ",LEN($N442))),(COLUMNS($V442:W442)-1)*LEN($N442)+1,LEN($N442)))</f>
        <v>animation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6" t="e">
        <f t="shared" si="25"/>
        <v>#DIV/0!</v>
      </c>
      <c r="Q443" t="str">
        <f>TRIM(MID(SUBSTITUTE($N443,"/",REPT(" ",LEN($N443))),(COLUMNS($V443:V443)-1)*LEN($N443)+1,LEN($N443)))</f>
        <v>film &amp; video</v>
      </c>
      <c r="R443" t="str">
        <f>TRIM(MID(SUBSTITUTE($N443,"/",REPT(" ",LEN($N443))),(COLUMNS($V443:W443)-1)*LEN($N443)+1,LEN($N443)))</f>
        <v>animation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0.39358823529411763</v>
      </c>
      <c r="P444" s="6">
        <f t="shared" si="25"/>
        <v>393.58823529411762</v>
      </c>
      <c r="Q444" t="str">
        <f>TRIM(MID(SUBSTITUTE($N444,"/",REPT(" ",LEN($N444))),(COLUMNS($V444:V444)-1)*LEN($N444)+1,LEN($N444)))</f>
        <v>film &amp; video</v>
      </c>
      <c r="R444" t="str">
        <f>TRIM(MID(SUBSTITUTE($N444,"/",REPT(" ",LEN($N444))),(COLUMNS($V444:W444)-1)*LEN($N444)+1,LEN($N444)))</f>
        <v>animation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1E-3</v>
      </c>
      <c r="P445" s="6">
        <f t="shared" si="25"/>
        <v>5</v>
      </c>
      <c r="Q445" t="str">
        <f>TRIM(MID(SUBSTITUTE($N445,"/",REPT(" ",LEN($N445))),(COLUMNS($V445:V445)-1)*LEN($N445)+1,LEN($N445)))</f>
        <v>film &amp; video</v>
      </c>
      <c r="R445" t="str">
        <f>TRIM(MID(SUBSTITUTE($N445,"/",REPT(" ",LEN($N445))),(COLUMNS($V445:W445)-1)*LEN($N445)+1,LEN($N445)))</f>
        <v>animation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0.05</v>
      </c>
      <c r="P446" s="6">
        <f t="shared" si="25"/>
        <v>50</v>
      </c>
      <c r="Q446" t="str">
        <f>TRIM(MID(SUBSTITUTE($N446,"/",REPT(" ",LEN($N446))),(COLUMNS($V446:V446)-1)*LEN($N446)+1,LEN($N446)))</f>
        <v>film &amp; video</v>
      </c>
      <c r="R446" t="str">
        <f>TRIM(MID(SUBSTITUTE($N446,"/",REPT(" ",LEN($N446))),(COLUMNS($V446:W446)-1)*LEN($N446)+1,LEN($N446)))</f>
        <v>animation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3.3333333333333335E-5</v>
      </c>
      <c r="P447" s="6">
        <f t="shared" si="25"/>
        <v>1</v>
      </c>
      <c r="Q447" t="str">
        <f>TRIM(MID(SUBSTITUTE($N447,"/",REPT(" ",LEN($N447))),(COLUMNS($V447:V447)-1)*LEN($N447)+1,LEN($N447)))</f>
        <v>film &amp; video</v>
      </c>
      <c r="R447" t="str">
        <f>TRIM(MID(SUBSTITUTE($N447,"/",REPT(" ",LEN($N447))),(COLUMNS($V447:W447)-1)*LEN($N447)+1,LEN($N447)))</f>
        <v>animation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7.2952380952380949E-2</v>
      </c>
      <c r="P448" s="6">
        <f t="shared" si="25"/>
        <v>47.875</v>
      </c>
      <c r="Q448" t="str">
        <f>TRIM(MID(SUBSTITUTE($N448,"/",REPT(" ",LEN($N448))),(COLUMNS($V448:V448)-1)*LEN($N448)+1,LEN($N448)))</f>
        <v>film &amp; video</v>
      </c>
      <c r="R448" t="str">
        <f>TRIM(MID(SUBSTITUTE($N448,"/",REPT(" ",LEN($N448))),(COLUMNS($V448:W448)-1)*LEN($N448)+1,LEN($N448)))</f>
        <v>animation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1.6666666666666666E-4</v>
      </c>
      <c r="P449" s="6">
        <f t="shared" si="25"/>
        <v>5</v>
      </c>
      <c r="Q449" t="str">
        <f>TRIM(MID(SUBSTITUTE($N449,"/",REPT(" ",LEN($N449))),(COLUMNS($V449:V449)-1)*LEN($N449)+1,LEN($N449)))</f>
        <v>film &amp; video</v>
      </c>
      <c r="R449" t="str">
        <f>TRIM(MID(SUBSTITUTE($N449,"/",REPT(" ",LEN($N449))),(COLUMNS($V449:W449)-1)*LEN($N449)+1,LEN($N449)))</f>
        <v>animation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3.2804E-2</v>
      </c>
      <c r="P450" s="6">
        <f t="shared" si="25"/>
        <v>20.502500000000001</v>
      </c>
      <c r="Q450" t="str">
        <f>TRIM(MID(SUBSTITUTE($N450,"/",REPT(" ",LEN($N450))),(COLUMNS($V450:V450)-1)*LEN($N450)+1,LEN($N450)))</f>
        <v>film &amp; video</v>
      </c>
      <c r="R450" t="str">
        <f>TRIM(MID(SUBSTITUTE($N450,"/",REPT(" ",LEN($N450))),(COLUMNS($V450:W450)-1)*LEN($N450)+1,LEN($N450)))</f>
        <v>animation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</f>
        <v>2.2499999999999999E-2</v>
      </c>
      <c r="P451" s="6">
        <f t="shared" ref="P451:P514" si="29">AVERAGE(E451/L451)</f>
        <v>9</v>
      </c>
      <c r="Q451" t="str">
        <f>TRIM(MID(SUBSTITUTE($N451,"/",REPT(" ",LEN($N451))),(COLUMNS($V451:V451)-1)*LEN($N451)+1,LEN($N451)))</f>
        <v>film &amp; video</v>
      </c>
      <c r="R451" t="str">
        <f>TRIM(MID(SUBSTITUTE($N451,"/",REPT(" ",LEN($N451))),(COLUMNS($V451:W451)-1)*LEN($N451)+1,LEN($N451)))</f>
        <v>animation</v>
      </c>
      <c r="S451" s="11">
        <f t="shared" ref="S451:S514" si="30">(((J451/60/60)/24)+DATE(1970,1,1))</f>
        <v>41534.568113425928</v>
      </c>
      <c r="T451" s="11">
        <f t="shared" ref="T451:T514" si="31">(((I451/60/60)/24)+DATE(1970,1,1))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7.92E-3</v>
      </c>
      <c r="P452" s="6">
        <f t="shared" si="29"/>
        <v>56.571428571428569</v>
      </c>
      <c r="Q452" t="str">
        <f>TRIM(MID(SUBSTITUTE($N452,"/",REPT(" ",LEN($N452))),(COLUMNS($V452:V452)-1)*LEN($N452)+1,LEN($N452)))</f>
        <v>film &amp; video</v>
      </c>
      <c r="R452" t="str">
        <f>TRIM(MID(SUBSTITUTE($N452,"/",REPT(" ",LEN($N452))),(COLUMNS($V452:W452)-1)*LEN($N452)+1,LEN($N452)))</f>
        <v>animation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6" t="e">
        <f t="shared" si="29"/>
        <v>#DIV/0!</v>
      </c>
      <c r="Q453" t="str">
        <f>TRIM(MID(SUBSTITUTE($N453,"/",REPT(" ",LEN($N453))),(COLUMNS($V453:V453)-1)*LEN($N453)+1,LEN($N453)))</f>
        <v>film &amp; video</v>
      </c>
      <c r="R453" t="str">
        <f>TRIM(MID(SUBSTITUTE($N453,"/",REPT(" ",LEN($N453))),(COLUMNS($V453:W453)-1)*LEN($N453)+1,LEN($N453)))</f>
        <v>animation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0.64</v>
      </c>
      <c r="P454" s="6">
        <f t="shared" si="29"/>
        <v>40</v>
      </c>
      <c r="Q454" t="str">
        <f>TRIM(MID(SUBSTITUTE($N454,"/",REPT(" ",LEN($N454))),(COLUMNS($V454:V454)-1)*LEN($N454)+1,LEN($N454)))</f>
        <v>film &amp; video</v>
      </c>
      <c r="R454" t="str">
        <f>TRIM(MID(SUBSTITUTE($N454,"/",REPT(" ",LEN($N454))),(COLUMNS($V454:W454)-1)*LEN($N454)+1,LEN($N454)))</f>
        <v>animation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2.740447957839262E-4</v>
      </c>
      <c r="P455" s="6">
        <f t="shared" si="29"/>
        <v>13</v>
      </c>
      <c r="Q455" t="str">
        <f>TRIM(MID(SUBSTITUTE($N455,"/",REPT(" ",LEN($N455))),(COLUMNS($V455:V455)-1)*LEN($N455)+1,LEN($N455)))</f>
        <v>film &amp; video</v>
      </c>
      <c r="R455" t="str">
        <f>TRIM(MID(SUBSTITUTE($N455,"/",REPT(" ",LEN($N455))),(COLUMNS($V455:W455)-1)*LEN($N455)+1,LEN($N455)))</f>
        <v>animation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8.2000000000000007E-3</v>
      </c>
      <c r="P456" s="6">
        <f t="shared" si="29"/>
        <v>16.399999999999999</v>
      </c>
      <c r="Q456" t="str">
        <f>TRIM(MID(SUBSTITUTE($N456,"/",REPT(" ",LEN($N456))),(COLUMNS($V456:V456)-1)*LEN($N456)+1,LEN($N456)))</f>
        <v>film &amp; video</v>
      </c>
      <c r="R456" t="str">
        <f>TRIM(MID(SUBSTITUTE($N456,"/",REPT(" ",LEN($N456))),(COLUMNS($V456:W456)-1)*LEN($N456)+1,LEN($N456)))</f>
        <v>animation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6.9230769230769226E-4</v>
      </c>
      <c r="P457" s="6">
        <f t="shared" si="29"/>
        <v>22.5</v>
      </c>
      <c r="Q457" t="str">
        <f>TRIM(MID(SUBSTITUTE($N457,"/",REPT(" ",LEN($N457))),(COLUMNS($V457:V457)-1)*LEN($N457)+1,LEN($N457)))</f>
        <v>film &amp; video</v>
      </c>
      <c r="R457" t="str">
        <f>TRIM(MID(SUBSTITUTE($N457,"/",REPT(" ",LEN($N457))),(COLUMNS($V457:W457)-1)*LEN($N457)+1,LEN($N457)))</f>
        <v>animation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6.8631863186318634E-3</v>
      </c>
      <c r="P458" s="6">
        <f t="shared" si="29"/>
        <v>20.333333333333332</v>
      </c>
      <c r="Q458" t="str">
        <f>TRIM(MID(SUBSTITUTE($N458,"/",REPT(" ",LEN($N458))),(COLUMNS($V458:V458)-1)*LEN($N458)+1,LEN($N458)))</f>
        <v>film &amp; video</v>
      </c>
      <c r="R458" t="str">
        <f>TRIM(MID(SUBSTITUTE($N458,"/",REPT(" ",LEN($N458))),(COLUMNS($V458:W458)-1)*LEN($N458)+1,LEN($N458)))</f>
        <v>animation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6" t="e">
        <f t="shared" si="29"/>
        <v>#DIV/0!</v>
      </c>
      <c r="Q459" t="str">
        <f>TRIM(MID(SUBSTITUTE($N459,"/",REPT(" ",LEN($N459))),(COLUMNS($V459:V459)-1)*LEN($N459)+1,LEN($N459)))</f>
        <v>film &amp; video</v>
      </c>
      <c r="R459" t="str">
        <f>TRIM(MID(SUBSTITUTE($N459,"/",REPT(" ",LEN($N459))),(COLUMNS($V459:W459)-1)*LEN($N459)+1,LEN($N459)))</f>
        <v>animation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8.2100000000000006E-2</v>
      </c>
      <c r="P460" s="6">
        <f t="shared" si="29"/>
        <v>16.755102040816325</v>
      </c>
      <c r="Q460" t="str">
        <f>TRIM(MID(SUBSTITUTE($N460,"/",REPT(" ",LEN($N460))),(COLUMNS($V460:V460)-1)*LEN($N460)+1,LEN($N460)))</f>
        <v>film &amp; video</v>
      </c>
      <c r="R460" t="str">
        <f>TRIM(MID(SUBSTITUTE($N460,"/",REPT(" ",LEN($N460))),(COLUMNS($V460:W460)-1)*LEN($N460)+1,LEN($N460)))</f>
        <v>animation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6.4102564102564103E-4</v>
      </c>
      <c r="P461" s="6">
        <f t="shared" si="29"/>
        <v>25</v>
      </c>
      <c r="Q461" t="str">
        <f>TRIM(MID(SUBSTITUTE($N461,"/",REPT(" ",LEN($N461))),(COLUMNS($V461:V461)-1)*LEN($N461)+1,LEN($N461)))</f>
        <v>film &amp; video</v>
      </c>
      <c r="R461" t="str">
        <f>TRIM(MID(SUBSTITUTE($N461,"/",REPT(" ",LEN($N461))),(COLUMNS($V461:W461)-1)*LEN($N461)+1,LEN($N461)))</f>
        <v>animation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2.9411764705882353E-3</v>
      </c>
      <c r="P462" s="6">
        <f t="shared" si="29"/>
        <v>12.5</v>
      </c>
      <c r="Q462" t="str">
        <f>TRIM(MID(SUBSTITUTE($N462,"/",REPT(" ",LEN($N462))),(COLUMNS($V462:V462)-1)*LEN($N462)+1,LEN($N462)))</f>
        <v>film &amp; video</v>
      </c>
      <c r="R462" t="str">
        <f>TRIM(MID(SUBSTITUTE($N462,"/",REPT(" ",LEN($N462))),(COLUMNS($V462:W462)-1)*LEN($N462)+1,LEN($N462)))</f>
        <v>animation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6" t="e">
        <f t="shared" si="29"/>
        <v>#DIV/0!</v>
      </c>
      <c r="Q463" t="str">
        <f>TRIM(MID(SUBSTITUTE($N463,"/",REPT(" ",LEN($N463))),(COLUMNS($V463:V463)-1)*LEN($N463)+1,LEN($N463)))</f>
        <v>film &amp; video</v>
      </c>
      <c r="R463" t="str">
        <f>TRIM(MID(SUBSTITUTE($N463,"/",REPT(" ",LEN($N463))),(COLUMNS($V463:W463)-1)*LEN($N463)+1,LEN($N463)))</f>
        <v>animation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6" t="e">
        <f t="shared" si="29"/>
        <v>#DIV/0!</v>
      </c>
      <c r="Q464" t="str">
        <f>TRIM(MID(SUBSTITUTE($N464,"/",REPT(" ",LEN($N464))),(COLUMNS($V464:V464)-1)*LEN($N464)+1,LEN($N464)))</f>
        <v>film &amp; video</v>
      </c>
      <c r="R464" t="str">
        <f>TRIM(MID(SUBSTITUTE($N464,"/",REPT(" ",LEN($N464))),(COLUMNS($V464:W464)-1)*LEN($N464)+1,LEN($N464)))</f>
        <v>animation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2.2727272727272728E-2</v>
      </c>
      <c r="P465" s="6">
        <f t="shared" si="29"/>
        <v>113.63636363636364</v>
      </c>
      <c r="Q465" t="str">
        <f>TRIM(MID(SUBSTITUTE($N465,"/",REPT(" ",LEN($N465))),(COLUMNS($V465:V465)-1)*LEN($N465)+1,LEN($N465)))</f>
        <v>film &amp; video</v>
      </c>
      <c r="R465" t="str">
        <f>TRIM(MID(SUBSTITUTE($N465,"/",REPT(" ",LEN($N465))),(COLUMNS($V465:W465)-1)*LEN($N465)+1,LEN($N465)))</f>
        <v>animation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9.9009900990099011E-4</v>
      </c>
      <c r="P466" s="6">
        <f t="shared" si="29"/>
        <v>1</v>
      </c>
      <c r="Q466" t="str">
        <f>TRIM(MID(SUBSTITUTE($N466,"/",REPT(" ",LEN($N466))),(COLUMNS($V466:V466)-1)*LEN($N466)+1,LEN($N466)))</f>
        <v>film &amp; video</v>
      </c>
      <c r="R466" t="str">
        <f>TRIM(MID(SUBSTITUTE($N466,"/",REPT(" ",LEN($N466))),(COLUMNS($V466:W466)-1)*LEN($N466)+1,LEN($N466)))</f>
        <v>animation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0.26953125</v>
      </c>
      <c r="P467" s="6">
        <f t="shared" si="29"/>
        <v>17.25</v>
      </c>
      <c r="Q467" t="str">
        <f>TRIM(MID(SUBSTITUTE($N467,"/",REPT(" ",LEN($N467))),(COLUMNS($V467:V467)-1)*LEN($N467)+1,LEN($N467)))</f>
        <v>film &amp; video</v>
      </c>
      <c r="R467" t="str">
        <f>TRIM(MID(SUBSTITUTE($N467,"/",REPT(" ",LEN($N467))),(COLUMNS($V467:W467)-1)*LEN($N467)+1,LEN($N467)))</f>
        <v>animation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7.6E-3</v>
      </c>
      <c r="P468" s="6">
        <f t="shared" si="29"/>
        <v>15.2</v>
      </c>
      <c r="Q468" t="str">
        <f>TRIM(MID(SUBSTITUTE($N468,"/",REPT(" ",LEN($N468))),(COLUMNS($V468:V468)-1)*LEN($N468)+1,LEN($N468)))</f>
        <v>film &amp; video</v>
      </c>
      <c r="R468" t="str">
        <f>TRIM(MID(SUBSTITUTE($N468,"/",REPT(" ",LEN($N468))),(COLUMNS($V468:W468)-1)*LEN($N468)+1,LEN($N468)))</f>
        <v>animation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0.21575</v>
      </c>
      <c r="P469" s="6">
        <f t="shared" si="29"/>
        <v>110.64102564102564</v>
      </c>
      <c r="Q469" t="str">
        <f>TRIM(MID(SUBSTITUTE($N469,"/",REPT(" ",LEN($N469))),(COLUMNS($V469:V469)-1)*LEN($N469)+1,LEN($N469)))</f>
        <v>film &amp; video</v>
      </c>
      <c r="R469" t="str">
        <f>TRIM(MID(SUBSTITUTE($N469,"/",REPT(" ",LEN($N469))),(COLUMNS($V469:W469)-1)*LEN($N469)+1,LEN($N469)))</f>
        <v>animation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6" t="e">
        <f t="shared" si="29"/>
        <v>#DIV/0!</v>
      </c>
      <c r="Q470" t="str">
        <f>TRIM(MID(SUBSTITUTE($N470,"/",REPT(" ",LEN($N470))),(COLUMNS($V470:V470)-1)*LEN($N470)+1,LEN($N470)))</f>
        <v>film &amp; video</v>
      </c>
      <c r="R470" t="str">
        <f>TRIM(MID(SUBSTITUTE($N470,"/",REPT(" ",LEN($N470))),(COLUMNS($V470:W470)-1)*LEN($N470)+1,LEN($N470)))</f>
        <v>animation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6" t="e">
        <f t="shared" si="29"/>
        <v>#DIV/0!</v>
      </c>
      <c r="Q471" t="str">
        <f>TRIM(MID(SUBSTITUTE($N471,"/",REPT(" ",LEN($N471))),(COLUMNS($V471:V471)-1)*LEN($N471)+1,LEN($N471)))</f>
        <v>film &amp; video</v>
      </c>
      <c r="R471" t="str">
        <f>TRIM(MID(SUBSTITUTE($N471,"/",REPT(" ",LEN($N471))),(COLUMNS($V471:W471)-1)*LEN($N471)+1,LEN($N471)))</f>
        <v>animation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1.0200000000000001E-2</v>
      </c>
      <c r="P472" s="6">
        <f t="shared" si="29"/>
        <v>25.5</v>
      </c>
      <c r="Q472" t="str">
        <f>TRIM(MID(SUBSTITUTE($N472,"/",REPT(" ",LEN($N472))),(COLUMNS($V472:V472)-1)*LEN($N472)+1,LEN($N472)))</f>
        <v>film &amp; video</v>
      </c>
      <c r="R472" t="str">
        <f>TRIM(MID(SUBSTITUTE($N472,"/",REPT(" ",LEN($N472))),(COLUMNS($V472:W472)-1)*LEN($N472)+1,LEN($N472)))</f>
        <v>animation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0.11892727272727273</v>
      </c>
      <c r="P473" s="6">
        <f t="shared" si="29"/>
        <v>38.476470588235294</v>
      </c>
      <c r="Q473" t="str">
        <f>TRIM(MID(SUBSTITUTE($N473,"/",REPT(" ",LEN($N473))),(COLUMNS($V473:V473)-1)*LEN($N473)+1,LEN($N473)))</f>
        <v>film &amp; video</v>
      </c>
      <c r="R473" t="str">
        <f>TRIM(MID(SUBSTITUTE($N473,"/",REPT(" ",LEN($N473))),(COLUMNS($V473:W473)-1)*LEN($N473)+1,LEN($N473)))</f>
        <v>animation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0.17624999999999999</v>
      </c>
      <c r="P474" s="6">
        <f t="shared" si="29"/>
        <v>28.2</v>
      </c>
      <c r="Q474" t="str">
        <f>TRIM(MID(SUBSTITUTE($N474,"/",REPT(" ",LEN($N474))),(COLUMNS($V474:V474)-1)*LEN($N474)+1,LEN($N474)))</f>
        <v>film &amp; video</v>
      </c>
      <c r="R474" t="str">
        <f>TRIM(MID(SUBSTITUTE($N474,"/",REPT(" ",LEN($N474))),(COLUMNS($V474:W474)-1)*LEN($N474)+1,LEN($N474)))</f>
        <v>animation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2.87E-2</v>
      </c>
      <c r="P475" s="6">
        <f t="shared" si="29"/>
        <v>61.5</v>
      </c>
      <c r="Q475" t="str">
        <f>TRIM(MID(SUBSTITUTE($N475,"/",REPT(" ",LEN($N475))),(COLUMNS($V475:V475)-1)*LEN($N475)+1,LEN($N475)))</f>
        <v>film &amp; video</v>
      </c>
      <c r="R475" t="str">
        <f>TRIM(MID(SUBSTITUTE($N475,"/",REPT(" ",LEN($N475))),(COLUMNS($V475:W475)-1)*LEN($N475)+1,LEN($N475)))</f>
        <v>animation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3.0303030303030303E-4</v>
      </c>
      <c r="P476" s="6">
        <f t="shared" si="29"/>
        <v>1</v>
      </c>
      <c r="Q476" t="str">
        <f>TRIM(MID(SUBSTITUTE($N476,"/",REPT(" ",LEN($N476))),(COLUMNS($V476:V476)-1)*LEN($N476)+1,LEN($N476)))</f>
        <v>film &amp; video</v>
      </c>
      <c r="R476" t="str">
        <f>TRIM(MID(SUBSTITUTE($N476,"/",REPT(" ",LEN($N476))),(COLUMNS($V476:W476)-1)*LEN($N476)+1,LEN($N476)))</f>
        <v>animation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6" t="e">
        <f t="shared" si="29"/>
        <v>#DIV/0!</v>
      </c>
      <c r="Q477" t="str">
        <f>TRIM(MID(SUBSTITUTE($N477,"/",REPT(" ",LEN($N477))),(COLUMNS($V477:V477)-1)*LEN($N477)+1,LEN($N477)))</f>
        <v>film &amp; video</v>
      </c>
      <c r="R477" t="str">
        <f>TRIM(MID(SUBSTITUTE($N477,"/",REPT(" ",LEN($N477))),(COLUMNS($V477:W477)-1)*LEN($N477)+1,LEN($N477)))</f>
        <v>animation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2.2302681818181819E-2</v>
      </c>
      <c r="P478" s="6">
        <f t="shared" si="29"/>
        <v>39.569274193548388</v>
      </c>
      <c r="Q478" t="str">
        <f>TRIM(MID(SUBSTITUTE($N478,"/",REPT(" ",LEN($N478))),(COLUMNS($V478:V478)-1)*LEN($N478)+1,LEN($N478)))</f>
        <v>film &amp; video</v>
      </c>
      <c r="R478" t="str">
        <f>TRIM(MID(SUBSTITUTE($N478,"/",REPT(" ",LEN($N478))),(COLUMNS($V478:W478)-1)*LEN($N478)+1,LEN($N478)))</f>
        <v>animation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6" t="e">
        <f t="shared" si="29"/>
        <v>#DIV/0!</v>
      </c>
      <c r="Q479" t="str">
        <f>TRIM(MID(SUBSTITUTE($N479,"/",REPT(" ",LEN($N479))),(COLUMNS($V479:V479)-1)*LEN($N479)+1,LEN($N479)))</f>
        <v>film &amp; video</v>
      </c>
      <c r="R479" t="str">
        <f>TRIM(MID(SUBSTITUTE($N479,"/",REPT(" ",LEN($N479))),(COLUMNS($V479:W479)-1)*LEN($N479)+1,LEN($N479)))</f>
        <v>animation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6" t="e">
        <f t="shared" si="29"/>
        <v>#DIV/0!</v>
      </c>
      <c r="Q480" t="str">
        <f>TRIM(MID(SUBSTITUTE($N480,"/",REPT(" ",LEN($N480))),(COLUMNS($V480:V480)-1)*LEN($N480)+1,LEN($N480)))</f>
        <v>film &amp; video</v>
      </c>
      <c r="R480" t="str">
        <f>TRIM(MID(SUBSTITUTE($N480,"/",REPT(" ",LEN($N480))),(COLUMNS($V480:W480)-1)*LEN($N480)+1,LEN($N480)))</f>
        <v>animation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0.3256</v>
      </c>
      <c r="P481" s="6">
        <f t="shared" si="29"/>
        <v>88.8</v>
      </c>
      <c r="Q481" t="str">
        <f>TRIM(MID(SUBSTITUTE($N481,"/",REPT(" ",LEN($N481))),(COLUMNS($V481:V481)-1)*LEN($N481)+1,LEN($N481)))</f>
        <v>film &amp; video</v>
      </c>
      <c r="R481" t="str">
        <f>TRIM(MID(SUBSTITUTE($N481,"/",REPT(" ",LEN($N481))),(COLUMNS($V481:W481)-1)*LEN($N481)+1,LEN($N481)))</f>
        <v>animation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0.19409999999999999</v>
      </c>
      <c r="P482" s="6">
        <f t="shared" si="29"/>
        <v>55.457142857142856</v>
      </c>
      <c r="Q482" t="str">
        <f>TRIM(MID(SUBSTITUTE($N482,"/",REPT(" ",LEN($N482))),(COLUMNS($V482:V482)-1)*LEN($N482)+1,LEN($N482)))</f>
        <v>film &amp; video</v>
      </c>
      <c r="R482" t="str">
        <f>TRIM(MID(SUBSTITUTE($N482,"/",REPT(" ",LEN($N482))),(COLUMNS($V482:W482)-1)*LEN($N482)+1,LEN($N482)))</f>
        <v>animation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6.0999999999999999E-2</v>
      </c>
      <c r="P483" s="6">
        <f t="shared" si="29"/>
        <v>87.142857142857139</v>
      </c>
      <c r="Q483" t="str">
        <f>TRIM(MID(SUBSTITUTE($N483,"/",REPT(" ",LEN($N483))),(COLUMNS($V483:V483)-1)*LEN($N483)+1,LEN($N483)))</f>
        <v>film &amp; video</v>
      </c>
      <c r="R483" t="str">
        <f>TRIM(MID(SUBSTITUTE($N483,"/",REPT(" ",LEN($N483))),(COLUMNS($V483:W483)-1)*LEN($N483)+1,LEN($N483)))</f>
        <v>animation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1E-3</v>
      </c>
      <c r="P484" s="6">
        <f t="shared" si="29"/>
        <v>10</v>
      </c>
      <c r="Q484" t="str">
        <f>TRIM(MID(SUBSTITUTE($N484,"/",REPT(" ",LEN($N484))),(COLUMNS($V484:V484)-1)*LEN($N484)+1,LEN($N484)))</f>
        <v>film &amp; video</v>
      </c>
      <c r="R484" t="str">
        <f>TRIM(MID(SUBSTITUTE($N484,"/",REPT(" ",LEN($N484))),(COLUMNS($V484:W484)-1)*LEN($N484)+1,LEN($N484)))</f>
        <v>animation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0.502</v>
      </c>
      <c r="P485" s="6">
        <f t="shared" si="29"/>
        <v>51.224489795918366</v>
      </c>
      <c r="Q485" t="str">
        <f>TRIM(MID(SUBSTITUTE($N485,"/",REPT(" ",LEN($N485))),(COLUMNS($V485:V485)-1)*LEN($N485)+1,LEN($N485)))</f>
        <v>film &amp; video</v>
      </c>
      <c r="R485" t="str">
        <f>TRIM(MID(SUBSTITUTE($N485,"/",REPT(" ",LEN($N485))),(COLUMNS($V485:W485)-1)*LEN($N485)+1,LEN($N485)))</f>
        <v>animation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1.8625E-3</v>
      </c>
      <c r="P486" s="6">
        <f t="shared" si="29"/>
        <v>13.545454545454545</v>
      </c>
      <c r="Q486" t="str">
        <f>TRIM(MID(SUBSTITUTE($N486,"/",REPT(" ",LEN($N486))),(COLUMNS($V486:V486)-1)*LEN($N486)+1,LEN($N486)))</f>
        <v>film &amp; video</v>
      </c>
      <c r="R486" t="str">
        <f>TRIM(MID(SUBSTITUTE($N486,"/",REPT(" ",LEN($N486))),(COLUMNS($V486:W486)-1)*LEN($N486)+1,LEN($N486)))</f>
        <v>animation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0.21906971229845085</v>
      </c>
      <c r="P487" s="6">
        <f t="shared" si="29"/>
        <v>66.520080000000007</v>
      </c>
      <c r="Q487" t="str">
        <f>TRIM(MID(SUBSTITUTE($N487,"/",REPT(" ",LEN($N487))),(COLUMNS($V487:V487)-1)*LEN($N487)+1,LEN($N487)))</f>
        <v>film &amp; video</v>
      </c>
      <c r="R487" t="str">
        <f>TRIM(MID(SUBSTITUTE($N487,"/",REPT(" ",LEN($N487))),(COLUMNS($V487:W487)-1)*LEN($N487)+1,LEN($N487)))</f>
        <v>animation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9.0909090909090904E-5</v>
      </c>
      <c r="P488" s="6">
        <f t="shared" si="29"/>
        <v>50</v>
      </c>
      <c r="Q488" t="str">
        <f>TRIM(MID(SUBSTITUTE($N488,"/",REPT(" ",LEN($N488))),(COLUMNS($V488:V488)-1)*LEN($N488)+1,LEN($N488)))</f>
        <v>film &amp; video</v>
      </c>
      <c r="R488" t="str">
        <f>TRIM(MID(SUBSTITUTE($N488,"/",REPT(" ",LEN($N488))),(COLUMNS($V488:W488)-1)*LEN($N488)+1,LEN($N488)))</f>
        <v>animation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6" t="e">
        <f t="shared" si="29"/>
        <v>#DIV/0!</v>
      </c>
      <c r="Q489" t="str">
        <f>TRIM(MID(SUBSTITUTE($N489,"/",REPT(" ",LEN($N489))),(COLUMNS($V489:V489)-1)*LEN($N489)+1,LEN($N489)))</f>
        <v>film &amp; video</v>
      </c>
      <c r="R489" t="str">
        <f>TRIM(MID(SUBSTITUTE($N489,"/",REPT(" ",LEN($N489))),(COLUMNS($V489:W489)-1)*LEN($N489)+1,LEN($N489)))</f>
        <v>animation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6" t="e">
        <f t="shared" si="29"/>
        <v>#DIV/0!</v>
      </c>
      <c r="Q490" t="str">
        <f>TRIM(MID(SUBSTITUTE($N490,"/",REPT(" ",LEN($N490))),(COLUMNS($V490:V490)-1)*LEN($N490)+1,LEN($N490)))</f>
        <v>film &amp; video</v>
      </c>
      <c r="R490" t="str">
        <f>TRIM(MID(SUBSTITUTE($N490,"/",REPT(" ",LEN($N490))),(COLUMNS($V490:W490)-1)*LEN($N490)+1,LEN($N490)))</f>
        <v>animation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2.8667813379201833E-3</v>
      </c>
      <c r="P491" s="6">
        <f t="shared" si="29"/>
        <v>71.666666666666671</v>
      </c>
      <c r="Q491" t="str">
        <f>TRIM(MID(SUBSTITUTE($N491,"/",REPT(" ",LEN($N491))),(COLUMNS($V491:V491)-1)*LEN($N491)+1,LEN($N491)))</f>
        <v>film &amp; video</v>
      </c>
      <c r="R491" t="str">
        <f>TRIM(MID(SUBSTITUTE($N491,"/",REPT(" ",LEN($N491))),(COLUMNS($V491:W491)-1)*LEN($N491)+1,LEN($N491)))</f>
        <v>animation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6" t="e">
        <f t="shared" si="29"/>
        <v>#DIV/0!</v>
      </c>
      <c r="Q492" t="str">
        <f>TRIM(MID(SUBSTITUTE($N492,"/",REPT(" ",LEN($N492))),(COLUMNS($V492:V492)-1)*LEN($N492)+1,LEN($N492)))</f>
        <v>film &amp; video</v>
      </c>
      <c r="R492" t="str">
        <f>TRIM(MID(SUBSTITUTE($N492,"/",REPT(" ",LEN($N492))),(COLUMNS($V492:W492)-1)*LEN($N492)+1,LEN($N492)))</f>
        <v>animation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6" t="e">
        <f t="shared" si="29"/>
        <v>#DIV/0!</v>
      </c>
      <c r="Q493" t="str">
        <f>TRIM(MID(SUBSTITUTE($N493,"/",REPT(" ",LEN($N493))),(COLUMNS($V493:V493)-1)*LEN($N493)+1,LEN($N493)))</f>
        <v>film &amp; video</v>
      </c>
      <c r="R493" t="str">
        <f>TRIM(MID(SUBSTITUTE($N493,"/",REPT(" ",LEN($N493))),(COLUMNS($V493:W493)-1)*LEN($N493)+1,LEN($N493)))</f>
        <v>animation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6" t="e">
        <f t="shared" si="29"/>
        <v>#DIV/0!</v>
      </c>
      <c r="Q494" t="str">
        <f>TRIM(MID(SUBSTITUTE($N494,"/",REPT(" ",LEN($N494))),(COLUMNS($V494:V494)-1)*LEN($N494)+1,LEN($N494)))</f>
        <v>film &amp; video</v>
      </c>
      <c r="R494" t="str">
        <f>TRIM(MID(SUBSTITUTE($N494,"/",REPT(" ",LEN($N494))),(COLUMNS($V494:W494)-1)*LEN($N494)+1,LEN($N494)))</f>
        <v>animation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6" t="e">
        <f t="shared" si="29"/>
        <v>#DIV/0!</v>
      </c>
      <c r="Q495" t="str">
        <f>TRIM(MID(SUBSTITUTE($N495,"/",REPT(" ",LEN($N495))),(COLUMNS($V495:V495)-1)*LEN($N495)+1,LEN($N495)))</f>
        <v>film &amp; video</v>
      </c>
      <c r="R495" t="str">
        <f>TRIM(MID(SUBSTITUTE($N495,"/",REPT(" ",LEN($N495))),(COLUMNS($V495:W495)-1)*LEN($N495)+1,LEN($N495)))</f>
        <v>animation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1.5499999999999999E-3</v>
      </c>
      <c r="P496" s="6">
        <f t="shared" si="29"/>
        <v>10.333333333333334</v>
      </c>
      <c r="Q496" t="str">
        <f>TRIM(MID(SUBSTITUTE($N496,"/",REPT(" ",LEN($N496))),(COLUMNS($V496:V496)-1)*LEN($N496)+1,LEN($N496)))</f>
        <v>film &amp; video</v>
      </c>
      <c r="R496" t="str">
        <f>TRIM(MID(SUBSTITUTE($N496,"/",REPT(" ",LEN($N496))),(COLUMNS($V496:W496)-1)*LEN($N496)+1,LEN($N496)))</f>
        <v>animation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6" t="e">
        <f t="shared" si="29"/>
        <v>#DIV/0!</v>
      </c>
      <c r="Q497" t="str">
        <f>TRIM(MID(SUBSTITUTE($N497,"/",REPT(" ",LEN($N497))),(COLUMNS($V497:V497)-1)*LEN($N497)+1,LEN($N497)))</f>
        <v>film &amp; video</v>
      </c>
      <c r="R497" t="str">
        <f>TRIM(MID(SUBSTITUTE($N497,"/",REPT(" ",LEN($N497))),(COLUMNS($V497:W497)-1)*LEN($N497)+1,LEN($N497)))</f>
        <v>animation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1.6666666666666667E-5</v>
      </c>
      <c r="P498" s="6">
        <f t="shared" si="29"/>
        <v>1</v>
      </c>
      <c r="Q498" t="str">
        <f>TRIM(MID(SUBSTITUTE($N498,"/",REPT(" ",LEN($N498))),(COLUMNS($V498:V498)-1)*LEN($N498)+1,LEN($N498)))</f>
        <v>film &amp; video</v>
      </c>
      <c r="R498" t="str">
        <f>TRIM(MID(SUBSTITUTE($N498,"/",REPT(" ",LEN($N498))),(COLUMNS($V498:W498)-1)*LEN($N498)+1,LEN($N498)))</f>
        <v>animation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6.6964285714285711E-3</v>
      </c>
      <c r="P499" s="6">
        <f t="shared" si="29"/>
        <v>10</v>
      </c>
      <c r="Q499" t="str">
        <f>TRIM(MID(SUBSTITUTE($N499,"/",REPT(" ",LEN($N499))),(COLUMNS($V499:V499)-1)*LEN($N499)+1,LEN($N499)))</f>
        <v>film &amp; video</v>
      </c>
      <c r="R499" t="str">
        <f>TRIM(MID(SUBSTITUTE($N499,"/",REPT(" ",LEN($N499))),(COLUMNS($V499:W499)-1)*LEN($N499)+1,LEN($N499)))</f>
        <v>animation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4.5985132395404561E-2</v>
      </c>
      <c r="P500" s="6">
        <f t="shared" si="29"/>
        <v>136.09090909090909</v>
      </c>
      <c r="Q500" t="str">
        <f>TRIM(MID(SUBSTITUTE($N500,"/",REPT(" ",LEN($N500))),(COLUMNS($V500:V500)-1)*LEN($N500)+1,LEN($N500)))</f>
        <v>film &amp; video</v>
      </c>
      <c r="R500" t="str">
        <f>TRIM(MID(SUBSTITUTE($N500,"/",REPT(" ",LEN($N500))),(COLUMNS($V500:W500)-1)*LEN($N500)+1,LEN($N500)))</f>
        <v>animation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9.5500000000000002E-2</v>
      </c>
      <c r="P501" s="6">
        <f t="shared" si="29"/>
        <v>73.461538461538467</v>
      </c>
      <c r="Q501" t="str">
        <f>TRIM(MID(SUBSTITUTE($N501,"/",REPT(" ",LEN($N501))),(COLUMNS($V501:V501)-1)*LEN($N501)+1,LEN($N501)))</f>
        <v>film &amp; video</v>
      </c>
      <c r="R501" t="str">
        <f>TRIM(MID(SUBSTITUTE($N501,"/",REPT(" ",LEN($N501))),(COLUMNS($V501:W501)-1)*LEN($N501)+1,LEN($N501)))</f>
        <v>animation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3.307692307692308E-2</v>
      </c>
      <c r="P502" s="6">
        <f t="shared" si="29"/>
        <v>53.75</v>
      </c>
      <c r="Q502" t="str">
        <f>TRIM(MID(SUBSTITUTE($N502,"/",REPT(" ",LEN($N502))),(COLUMNS($V502:V502)-1)*LEN($N502)+1,LEN($N502)))</f>
        <v>film &amp; video</v>
      </c>
      <c r="R502" t="str">
        <f>TRIM(MID(SUBSTITUTE($N502,"/",REPT(" ",LEN($N502))),(COLUMNS($V502:W502)-1)*LEN($N502)+1,LEN($N502)))</f>
        <v>animation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6" t="e">
        <f t="shared" si="29"/>
        <v>#DIV/0!</v>
      </c>
      <c r="Q503" t="str">
        <f>TRIM(MID(SUBSTITUTE($N503,"/",REPT(" ",LEN($N503))),(COLUMNS($V503:V503)-1)*LEN($N503)+1,LEN($N503)))</f>
        <v>film &amp; video</v>
      </c>
      <c r="R503" t="str">
        <f>TRIM(MID(SUBSTITUTE($N503,"/",REPT(" ",LEN($N503))),(COLUMNS($V503:W503)-1)*LEN($N503)+1,LEN($N503)))</f>
        <v>animation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1.15E-2</v>
      </c>
      <c r="P504" s="6">
        <f t="shared" si="29"/>
        <v>57.5</v>
      </c>
      <c r="Q504" t="str">
        <f>TRIM(MID(SUBSTITUTE($N504,"/",REPT(" ",LEN($N504))),(COLUMNS($V504:V504)-1)*LEN($N504)+1,LEN($N504)))</f>
        <v>film &amp; video</v>
      </c>
      <c r="R504" t="str">
        <f>TRIM(MID(SUBSTITUTE($N504,"/",REPT(" ",LEN($N504))),(COLUMNS($V504:W504)-1)*LEN($N504)+1,LEN($N504)))</f>
        <v>animation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1.7538461538461537E-2</v>
      </c>
      <c r="P505" s="6">
        <f t="shared" si="29"/>
        <v>12.666666666666666</v>
      </c>
      <c r="Q505" t="str">
        <f>TRIM(MID(SUBSTITUTE($N505,"/",REPT(" ",LEN($N505))),(COLUMNS($V505:V505)-1)*LEN($N505)+1,LEN($N505)))</f>
        <v>film &amp; video</v>
      </c>
      <c r="R505" t="str">
        <f>TRIM(MID(SUBSTITUTE($N505,"/",REPT(" ",LEN($N505))),(COLUMNS($V505:W505)-1)*LEN($N505)+1,LEN($N505)))</f>
        <v>animation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1.3673469387755101E-2</v>
      </c>
      <c r="P506" s="6">
        <f t="shared" si="29"/>
        <v>67</v>
      </c>
      <c r="Q506" t="str">
        <f>TRIM(MID(SUBSTITUTE($N506,"/",REPT(" ",LEN($N506))),(COLUMNS($V506:V506)-1)*LEN($N506)+1,LEN($N506)))</f>
        <v>film &amp; video</v>
      </c>
      <c r="R506" t="str">
        <f>TRIM(MID(SUBSTITUTE($N506,"/",REPT(" ",LEN($N506))),(COLUMNS($V506:W506)-1)*LEN($N506)+1,LEN($N506)))</f>
        <v>animation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4.3333333333333331E-3</v>
      </c>
      <c r="P507" s="6">
        <f t="shared" si="29"/>
        <v>3.7142857142857144</v>
      </c>
      <c r="Q507" t="str">
        <f>TRIM(MID(SUBSTITUTE($N507,"/",REPT(" ",LEN($N507))),(COLUMNS($V507:V507)-1)*LEN($N507)+1,LEN($N507)))</f>
        <v>film &amp; video</v>
      </c>
      <c r="R507" t="str">
        <f>TRIM(MID(SUBSTITUTE($N507,"/",REPT(" ",LEN($N507))),(COLUMNS($V507:W507)-1)*LEN($N507)+1,LEN($N507)))</f>
        <v>animation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1.25E-3</v>
      </c>
      <c r="P508" s="6">
        <f t="shared" si="29"/>
        <v>250</v>
      </c>
      <c r="Q508" t="str">
        <f>TRIM(MID(SUBSTITUTE($N508,"/",REPT(" ",LEN($N508))),(COLUMNS($V508:V508)-1)*LEN($N508)+1,LEN($N508)))</f>
        <v>film &amp; video</v>
      </c>
      <c r="R508" t="str">
        <f>TRIM(MID(SUBSTITUTE($N508,"/",REPT(" ",LEN($N508))),(COLUMNS($V508:W508)-1)*LEN($N508)+1,LEN($N508)))</f>
        <v>animation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3.2000000000000001E-2</v>
      </c>
      <c r="P509" s="6">
        <f t="shared" si="29"/>
        <v>64</v>
      </c>
      <c r="Q509" t="str">
        <f>TRIM(MID(SUBSTITUTE($N509,"/",REPT(" ",LEN($N509))),(COLUMNS($V509:V509)-1)*LEN($N509)+1,LEN($N509)))</f>
        <v>film &amp; video</v>
      </c>
      <c r="R509" t="str">
        <f>TRIM(MID(SUBSTITUTE($N509,"/",REPT(" ",LEN($N509))),(COLUMNS($V509:W509)-1)*LEN($N509)+1,LEN($N509)))</f>
        <v>animation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8.0000000000000002E-3</v>
      </c>
      <c r="P510" s="6">
        <f t="shared" si="29"/>
        <v>133.33333333333334</v>
      </c>
      <c r="Q510" t="str">
        <f>TRIM(MID(SUBSTITUTE($N510,"/",REPT(" ",LEN($N510))),(COLUMNS($V510:V510)-1)*LEN($N510)+1,LEN($N510)))</f>
        <v>film &amp; video</v>
      </c>
      <c r="R510" t="str">
        <f>TRIM(MID(SUBSTITUTE($N510,"/",REPT(" ",LEN($N510))),(COLUMNS($V510:W510)-1)*LEN($N510)+1,LEN($N510)))</f>
        <v>animation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2E-3</v>
      </c>
      <c r="P511" s="6">
        <f t="shared" si="29"/>
        <v>10</v>
      </c>
      <c r="Q511" t="str">
        <f>TRIM(MID(SUBSTITUTE($N511,"/",REPT(" ",LEN($N511))),(COLUMNS($V511:V511)-1)*LEN($N511)+1,LEN($N511)))</f>
        <v>film &amp; video</v>
      </c>
      <c r="R511" t="str">
        <f>TRIM(MID(SUBSTITUTE($N511,"/",REPT(" ",LEN($N511))),(COLUMNS($V511:W511)-1)*LEN($N511)+1,LEN($N511)))</f>
        <v>animation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6" t="e">
        <f t="shared" si="29"/>
        <v>#DIV/0!</v>
      </c>
      <c r="Q512" t="str">
        <f>TRIM(MID(SUBSTITUTE($N512,"/",REPT(" ",LEN($N512))),(COLUMNS($V512:V512)-1)*LEN($N512)+1,LEN($N512)))</f>
        <v>film &amp; video</v>
      </c>
      <c r="R512" t="str">
        <f>TRIM(MID(SUBSTITUTE($N512,"/",REPT(" ",LEN($N512))),(COLUMNS($V512:W512)-1)*LEN($N512)+1,LEN($N512)))</f>
        <v>animation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0.03</v>
      </c>
      <c r="P513" s="6">
        <f t="shared" si="29"/>
        <v>30</v>
      </c>
      <c r="Q513" t="str">
        <f>TRIM(MID(SUBSTITUTE($N513,"/",REPT(" ",LEN($N513))),(COLUMNS($V513:V513)-1)*LEN($N513)+1,LEN($N513)))</f>
        <v>film &amp; video</v>
      </c>
      <c r="R513" t="str">
        <f>TRIM(MID(SUBSTITUTE($N513,"/",REPT(" ",LEN($N513))),(COLUMNS($V513:W513)-1)*LEN($N513)+1,LEN($N513)))</f>
        <v>animation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1.3749999999999999E-3</v>
      </c>
      <c r="P514" s="6">
        <f t="shared" si="29"/>
        <v>5.5</v>
      </c>
      <c r="Q514" t="str">
        <f>TRIM(MID(SUBSTITUTE($N514,"/",REPT(" ",LEN($N514))),(COLUMNS($V514:V514)-1)*LEN($N514)+1,LEN($N514)))</f>
        <v>film &amp; video</v>
      </c>
      <c r="R514" t="str">
        <f>TRIM(MID(SUBSTITUTE($N514,"/",REPT(" ",LEN($N514))),(COLUMNS($V514:W514)-1)*LEN($N514)+1,LEN($N514)))</f>
        <v>animation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</f>
        <v>0.13924</v>
      </c>
      <c r="P515" s="6">
        <f t="shared" ref="P515:P578" si="33">AVERAGE(E515/L515)</f>
        <v>102.38235294117646</v>
      </c>
      <c r="Q515" t="str">
        <f>TRIM(MID(SUBSTITUTE($N515,"/",REPT(" ",LEN($N515))),(COLUMNS($V515:V515)-1)*LEN($N515)+1,LEN($N515)))</f>
        <v>film &amp; video</v>
      </c>
      <c r="R515" t="str">
        <f>TRIM(MID(SUBSTITUTE($N515,"/",REPT(" ",LEN($N515))),(COLUMNS($V515:W515)-1)*LEN($N515)+1,LEN($N515)))</f>
        <v>animation</v>
      </c>
      <c r="S515" s="11">
        <f t="shared" ref="S515:S578" si="34">(((J515/60/60)/24)+DATE(1970,1,1))</f>
        <v>42552.653993055559</v>
      </c>
      <c r="T515" s="11">
        <f t="shared" ref="T515:T578" si="35">(((I515/60/60)/24)+DATE(1970,1,1))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3.3333333333333333E-2</v>
      </c>
      <c r="P516" s="6">
        <f t="shared" si="33"/>
        <v>16.666666666666668</v>
      </c>
      <c r="Q516" t="str">
        <f>TRIM(MID(SUBSTITUTE($N516,"/",REPT(" ",LEN($N516))),(COLUMNS($V516:V516)-1)*LEN($N516)+1,LEN($N516)))</f>
        <v>film &amp; video</v>
      </c>
      <c r="R516" t="str">
        <f>TRIM(MID(SUBSTITUTE($N516,"/",REPT(" ",LEN($N516))),(COLUMNS($V516:W516)-1)*LEN($N516)+1,LEN($N516)))</f>
        <v>animation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0.25413402061855672</v>
      </c>
      <c r="P517" s="6">
        <f t="shared" si="33"/>
        <v>725.02941176470586</v>
      </c>
      <c r="Q517" t="str">
        <f>TRIM(MID(SUBSTITUTE($N517,"/",REPT(" ",LEN($N517))),(COLUMNS($V517:V517)-1)*LEN($N517)+1,LEN($N517)))</f>
        <v>film &amp; video</v>
      </c>
      <c r="R517" t="str">
        <f>TRIM(MID(SUBSTITUTE($N517,"/",REPT(" ",LEN($N517))),(COLUMNS($V517:W517)-1)*LEN($N517)+1,LEN($N517)))</f>
        <v>animation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6" t="e">
        <f t="shared" si="33"/>
        <v>#DIV/0!</v>
      </c>
      <c r="Q518" t="str">
        <f>TRIM(MID(SUBSTITUTE($N518,"/",REPT(" ",LEN($N518))),(COLUMNS($V518:V518)-1)*LEN($N518)+1,LEN($N518)))</f>
        <v>film &amp; video</v>
      </c>
      <c r="R518" t="str">
        <f>TRIM(MID(SUBSTITUTE($N518,"/",REPT(" ",LEN($N518))),(COLUMNS($V518:W518)-1)*LEN($N518)+1,LEN($N518)))</f>
        <v>animation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1.3666666666666667E-2</v>
      </c>
      <c r="P519" s="6">
        <f t="shared" si="33"/>
        <v>68.333333333333329</v>
      </c>
      <c r="Q519" t="str">
        <f>TRIM(MID(SUBSTITUTE($N519,"/",REPT(" ",LEN($N519))),(COLUMNS($V519:V519)-1)*LEN($N519)+1,LEN($N519)))</f>
        <v>film &amp; video</v>
      </c>
      <c r="R519" t="str">
        <f>TRIM(MID(SUBSTITUTE($N519,"/",REPT(" ",LEN($N519))),(COLUMNS($V519:W519)-1)*LEN($N519)+1,LEN($N519)))</f>
        <v>animation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6" t="e">
        <f t="shared" si="33"/>
        <v>#DIV/0!</v>
      </c>
      <c r="Q520" t="str">
        <f>TRIM(MID(SUBSTITUTE($N520,"/",REPT(" ",LEN($N520))),(COLUMNS($V520:V520)-1)*LEN($N520)+1,LEN($N520)))</f>
        <v>film &amp; video</v>
      </c>
      <c r="R520" t="str">
        <f>TRIM(MID(SUBSTITUTE($N520,"/",REPT(" ",LEN($N520))),(COLUMNS($V520:W520)-1)*LEN($N520)+1,LEN($N520)))</f>
        <v>animation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0.22881426547787684</v>
      </c>
      <c r="P521" s="6">
        <f t="shared" si="33"/>
        <v>39.228571428571428</v>
      </c>
      <c r="Q521" t="str">
        <f>TRIM(MID(SUBSTITUTE($N521,"/",REPT(" ",LEN($N521))),(COLUMNS($V521:V521)-1)*LEN($N521)+1,LEN($N521)))</f>
        <v>film &amp; video</v>
      </c>
      <c r="R521" t="str">
        <f>TRIM(MID(SUBSTITUTE($N521,"/",REPT(" ",LEN($N521))),(COLUMNS($V521:W521)-1)*LEN($N521)+1,LEN($N521)))</f>
        <v>animation</v>
      </c>
      <c r="S521" s="11">
        <f t="shared" si="34"/>
        <v>41218.391446759262</v>
      </c>
      <c r="T521" s="11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1.0209999999999999</v>
      </c>
      <c r="P522" s="6">
        <f t="shared" si="33"/>
        <v>150.14705882352942</v>
      </c>
      <c r="Q522" t="str">
        <f>TRIM(MID(SUBSTITUTE($N522,"/",REPT(" ",LEN($N522))),(COLUMNS($V522:V522)-1)*LEN($N522)+1,LEN($N522)))</f>
        <v>theater</v>
      </c>
      <c r="R522" t="str">
        <f>TRIM(MID(SUBSTITUTE($N522,"/",REPT(" ",LEN($N522))),(COLUMNS($V522:W522)-1)*LEN($N522)+1,LEN($N522)))</f>
        <v>plays</v>
      </c>
      <c r="S522" s="11">
        <f t="shared" si="34"/>
        <v>42318.702094907407</v>
      </c>
      <c r="T522" s="11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1.0464</v>
      </c>
      <c r="P523" s="6">
        <f t="shared" si="33"/>
        <v>93.428571428571431</v>
      </c>
      <c r="Q523" t="str">
        <f>TRIM(MID(SUBSTITUTE($N523,"/",REPT(" ",LEN($N523))),(COLUMNS($V523:V523)-1)*LEN($N523)+1,LEN($N523)))</f>
        <v>theater</v>
      </c>
      <c r="R523" t="str">
        <f>TRIM(MID(SUBSTITUTE($N523,"/",REPT(" ",LEN($N523))),(COLUMNS($V523:W523)-1)*LEN($N523)+1,LEN($N523)))</f>
        <v>plays</v>
      </c>
      <c r="S523" s="11">
        <f t="shared" si="34"/>
        <v>42646.092812499999</v>
      </c>
      <c r="T523" s="11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1.1466666666666667</v>
      </c>
      <c r="P524" s="6">
        <f t="shared" si="33"/>
        <v>110.96774193548387</v>
      </c>
      <c r="Q524" t="str">
        <f>TRIM(MID(SUBSTITUTE($N524,"/",REPT(" ",LEN($N524))),(COLUMNS($V524:V524)-1)*LEN($N524)+1,LEN($N524)))</f>
        <v>theater</v>
      </c>
      <c r="R524" t="str">
        <f>TRIM(MID(SUBSTITUTE($N524,"/",REPT(" ",LEN($N524))),(COLUMNS($V524:W524)-1)*LEN($N524)+1,LEN($N524)))</f>
        <v>plays</v>
      </c>
      <c r="S524" s="11">
        <f t="shared" si="34"/>
        <v>42430.040798611109</v>
      </c>
      <c r="T524" s="11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1.206</v>
      </c>
      <c r="P525" s="6">
        <f t="shared" si="33"/>
        <v>71.785714285714292</v>
      </c>
      <c r="Q525" t="str">
        <f>TRIM(MID(SUBSTITUTE($N525,"/",REPT(" ",LEN($N525))),(COLUMNS($V525:V525)-1)*LEN($N525)+1,LEN($N525)))</f>
        <v>theater</v>
      </c>
      <c r="R525" t="str">
        <f>TRIM(MID(SUBSTITUTE($N525,"/",REPT(" ",LEN($N525))),(COLUMNS($V525:W525)-1)*LEN($N525)+1,LEN($N525)))</f>
        <v>plays</v>
      </c>
      <c r="S525" s="11">
        <f t="shared" si="34"/>
        <v>42238.13282407407</v>
      </c>
      <c r="T525" s="11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1.0867285714285715</v>
      </c>
      <c r="P526" s="6">
        <f t="shared" si="33"/>
        <v>29.258076923076924</v>
      </c>
      <c r="Q526" t="str">
        <f>TRIM(MID(SUBSTITUTE($N526,"/",REPT(" ",LEN($N526))),(COLUMNS($V526:V526)-1)*LEN($N526)+1,LEN($N526)))</f>
        <v>theater</v>
      </c>
      <c r="R526" t="str">
        <f>TRIM(MID(SUBSTITUTE($N526,"/",REPT(" ",LEN($N526))),(COLUMNS($V526:W526)-1)*LEN($N526)+1,LEN($N526)))</f>
        <v>plays</v>
      </c>
      <c r="S526" s="11">
        <f t="shared" si="34"/>
        <v>42492.717233796298</v>
      </c>
      <c r="T526" s="11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</v>
      </c>
      <c r="P527" s="6">
        <f t="shared" si="33"/>
        <v>1000</v>
      </c>
      <c r="Q527" t="str">
        <f>TRIM(MID(SUBSTITUTE($N527,"/",REPT(" ",LEN($N527))),(COLUMNS($V527:V527)-1)*LEN($N527)+1,LEN($N527)))</f>
        <v>theater</v>
      </c>
      <c r="R527" t="str">
        <f>TRIM(MID(SUBSTITUTE($N527,"/",REPT(" ",LEN($N527))),(COLUMNS($V527:W527)-1)*LEN($N527)+1,LEN($N527)))</f>
        <v>plays</v>
      </c>
      <c r="S527" s="11">
        <f t="shared" si="34"/>
        <v>41850.400937500002</v>
      </c>
      <c r="T527" s="11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1.1399999999999999</v>
      </c>
      <c r="P528" s="6">
        <f t="shared" si="33"/>
        <v>74.347826086956516</v>
      </c>
      <c r="Q528" t="str">
        <f>TRIM(MID(SUBSTITUTE($N528,"/",REPT(" ",LEN($N528))),(COLUMNS($V528:V528)-1)*LEN($N528)+1,LEN($N528)))</f>
        <v>theater</v>
      </c>
      <c r="R528" t="str">
        <f>TRIM(MID(SUBSTITUTE($N528,"/",REPT(" ",LEN($N528))),(COLUMNS($V528:W528)-1)*LEN($N528)+1,LEN($N528)))</f>
        <v>plays</v>
      </c>
      <c r="S528" s="11">
        <f t="shared" si="34"/>
        <v>42192.591944444444</v>
      </c>
      <c r="T528" s="11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1.0085</v>
      </c>
      <c r="P529" s="6">
        <f t="shared" si="33"/>
        <v>63.829113924050631</v>
      </c>
      <c r="Q529" t="str">
        <f>TRIM(MID(SUBSTITUTE($N529,"/",REPT(" ",LEN($N529))),(COLUMNS($V529:V529)-1)*LEN($N529)+1,LEN($N529)))</f>
        <v>theater</v>
      </c>
      <c r="R529" t="str">
        <f>TRIM(MID(SUBSTITUTE($N529,"/",REPT(" ",LEN($N529))),(COLUMNS($V529:W529)-1)*LEN($N529)+1,LEN($N529)))</f>
        <v>plays</v>
      </c>
      <c r="S529" s="11">
        <f t="shared" si="34"/>
        <v>42753.205625000002</v>
      </c>
      <c r="T529" s="11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1.1565217391304348</v>
      </c>
      <c r="P530" s="6">
        <f t="shared" si="33"/>
        <v>44.333333333333336</v>
      </c>
      <c r="Q530" t="str">
        <f>TRIM(MID(SUBSTITUTE($N530,"/",REPT(" ",LEN($N530))),(COLUMNS($V530:V530)-1)*LEN($N530)+1,LEN($N530)))</f>
        <v>theater</v>
      </c>
      <c r="R530" t="str">
        <f>TRIM(MID(SUBSTITUTE($N530,"/",REPT(" ",LEN($N530))),(COLUMNS($V530:W530)-1)*LEN($N530)+1,LEN($N530)))</f>
        <v>plays</v>
      </c>
      <c r="S530" s="11">
        <f t="shared" si="34"/>
        <v>42155.920219907406</v>
      </c>
      <c r="T530" s="11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1.3041666666666667</v>
      </c>
      <c r="P531" s="6">
        <f t="shared" si="33"/>
        <v>86.944444444444443</v>
      </c>
      <c r="Q531" t="str">
        <f>TRIM(MID(SUBSTITUTE($N531,"/",REPT(" ",LEN($N531))),(COLUMNS($V531:V531)-1)*LEN($N531)+1,LEN($N531)))</f>
        <v>theater</v>
      </c>
      <c r="R531" t="str">
        <f>TRIM(MID(SUBSTITUTE($N531,"/",REPT(" ",LEN($N531))),(COLUMNS($V531:W531)-1)*LEN($N531)+1,LEN($N531)))</f>
        <v>plays</v>
      </c>
      <c r="S531" s="11">
        <f t="shared" si="34"/>
        <v>42725.031180555554</v>
      </c>
      <c r="T531" s="11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1.0778267254038179</v>
      </c>
      <c r="P532" s="6">
        <f t="shared" si="33"/>
        <v>126.55172413793103</v>
      </c>
      <c r="Q532" t="str">
        <f>TRIM(MID(SUBSTITUTE($N532,"/",REPT(" ",LEN($N532))),(COLUMNS($V532:V532)-1)*LEN($N532)+1,LEN($N532)))</f>
        <v>theater</v>
      </c>
      <c r="R532" t="str">
        <f>TRIM(MID(SUBSTITUTE($N532,"/",REPT(" ",LEN($N532))),(COLUMNS($V532:W532)-1)*LEN($N532)+1,LEN($N532)))</f>
        <v>plays</v>
      </c>
      <c r="S532" s="11">
        <f t="shared" si="34"/>
        <v>42157.591064814813</v>
      </c>
      <c r="T532" s="11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</v>
      </c>
      <c r="P533" s="6">
        <f t="shared" si="33"/>
        <v>129.03225806451613</v>
      </c>
      <c r="Q533" t="str">
        <f>TRIM(MID(SUBSTITUTE($N533,"/",REPT(" ",LEN($N533))),(COLUMNS($V533:V533)-1)*LEN($N533)+1,LEN($N533)))</f>
        <v>theater</v>
      </c>
      <c r="R533" t="str">
        <f>TRIM(MID(SUBSTITUTE($N533,"/",REPT(" ",LEN($N533))),(COLUMNS($V533:W533)-1)*LEN($N533)+1,LEN($N533)))</f>
        <v>plays</v>
      </c>
      <c r="S533" s="11">
        <f t="shared" si="34"/>
        <v>42676.065150462964</v>
      </c>
      <c r="T533" s="11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1.2324999999999999</v>
      </c>
      <c r="P534" s="6">
        <f t="shared" si="33"/>
        <v>71.242774566473983</v>
      </c>
      <c r="Q534" t="str">
        <f>TRIM(MID(SUBSTITUTE($N534,"/",REPT(" ",LEN($N534))),(COLUMNS($V534:V534)-1)*LEN($N534)+1,LEN($N534)))</f>
        <v>theater</v>
      </c>
      <c r="R534" t="str">
        <f>TRIM(MID(SUBSTITUTE($N534,"/",REPT(" ",LEN($N534))),(COLUMNS($V534:W534)-1)*LEN($N534)+1,LEN($N534)))</f>
        <v>plays</v>
      </c>
      <c r="S534" s="11">
        <f t="shared" si="34"/>
        <v>42473.007037037038</v>
      </c>
      <c r="T534" s="11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1.002</v>
      </c>
      <c r="P535" s="6">
        <f t="shared" si="33"/>
        <v>117.88235294117646</v>
      </c>
      <c r="Q535" t="str">
        <f>TRIM(MID(SUBSTITUTE($N535,"/",REPT(" ",LEN($N535))),(COLUMNS($V535:V535)-1)*LEN($N535)+1,LEN($N535)))</f>
        <v>theater</v>
      </c>
      <c r="R535" t="str">
        <f>TRIM(MID(SUBSTITUTE($N535,"/",REPT(" ",LEN($N535))),(COLUMNS($V535:W535)-1)*LEN($N535)+1,LEN($N535)))</f>
        <v>plays</v>
      </c>
      <c r="S535" s="11">
        <f t="shared" si="34"/>
        <v>42482.43478009259</v>
      </c>
      <c r="T535" s="11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1.0466666666666666</v>
      </c>
      <c r="P536" s="6">
        <f t="shared" si="33"/>
        <v>327.08333333333331</v>
      </c>
      <c r="Q536" t="str">
        <f>TRIM(MID(SUBSTITUTE($N536,"/",REPT(" ",LEN($N536))),(COLUMNS($V536:V536)-1)*LEN($N536)+1,LEN($N536)))</f>
        <v>theater</v>
      </c>
      <c r="R536" t="str">
        <f>TRIM(MID(SUBSTITUTE($N536,"/",REPT(" ",LEN($N536))),(COLUMNS($V536:W536)-1)*LEN($N536)+1,LEN($N536)))</f>
        <v>plays</v>
      </c>
      <c r="S536" s="11">
        <f t="shared" si="34"/>
        <v>42270.810995370368</v>
      </c>
      <c r="T536" s="11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1.0249999999999999</v>
      </c>
      <c r="P537" s="6">
        <f t="shared" si="33"/>
        <v>34.745762711864408</v>
      </c>
      <c r="Q537" t="str">
        <f>TRIM(MID(SUBSTITUTE($N537,"/",REPT(" ",LEN($N537))),(COLUMNS($V537:V537)-1)*LEN($N537)+1,LEN($N537)))</f>
        <v>theater</v>
      </c>
      <c r="R537" t="str">
        <f>TRIM(MID(SUBSTITUTE($N537,"/",REPT(" ",LEN($N537))),(COLUMNS($V537:W537)-1)*LEN($N537)+1,LEN($N537)))</f>
        <v>plays</v>
      </c>
      <c r="S537" s="11">
        <f t="shared" si="34"/>
        <v>42711.545196759253</v>
      </c>
      <c r="T537" s="11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1.1825757575757576</v>
      </c>
      <c r="P538" s="6">
        <f t="shared" si="33"/>
        <v>100.06410256410257</v>
      </c>
      <c r="Q538" t="str">
        <f>TRIM(MID(SUBSTITUTE($N538,"/",REPT(" ",LEN($N538))),(COLUMNS($V538:V538)-1)*LEN($N538)+1,LEN($N538)))</f>
        <v>theater</v>
      </c>
      <c r="R538" t="str">
        <f>TRIM(MID(SUBSTITUTE($N538,"/",REPT(" ",LEN($N538))),(COLUMNS($V538:W538)-1)*LEN($N538)+1,LEN($N538)))</f>
        <v>plays</v>
      </c>
      <c r="S538" s="11">
        <f t="shared" si="34"/>
        <v>42179.344988425932</v>
      </c>
      <c r="T538" s="11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1.2050000000000001</v>
      </c>
      <c r="P539" s="6">
        <f t="shared" si="33"/>
        <v>40.847457627118644</v>
      </c>
      <c r="Q539" t="str">
        <f>TRIM(MID(SUBSTITUTE($N539,"/",REPT(" ",LEN($N539))),(COLUMNS($V539:V539)-1)*LEN($N539)+1,LEN($N539)))</f>
        <v>theater</v>
      </c>
      <c r="R539" t="str">
        <f>TRIM(MID(SUBSTITUTE($N539,"/",REPT(" ",LEN($N539))),(COLUMNS($V539:W539)-1)*LEN($N539)+1,LEN($N539)))</f>
        <v>plays</v>
      </c>
      <c r="S539" s="11">
        <f t="shared" si="34"/>
        <v>42282.768414351856</v>
      </c>
      <c r="T539" s="11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3.0242</v>
      </c>
      <c r="P540" s="6">
        <f t="shared" si="33"/>
        <v>252.01666666666668</v>
      </c>
      <c r="Q540" t="str">
        <f>TRIM(MID(SUBSTITUTE($N540,"/",REPT(" ",LEN($N540))),(COLUMNS($V540:V540)-1)*LEN($N540)+1,LEN($N540)))</f>
        <v>theater</v>
      </c>
      <c r="R540" t="str">
        <f>TRIM(MID(SUBSTITUTE($N540,"/",REPT(" ",LEN($N540))),(COLUMNS($V540:W540)-1)*LEN($N540)+1,LEN($N540)))</f>
        <v>plays</v>
      </c>
      <c r="S540" s="11">
        <f t="shared" si="34"/>
        <v>42473.794710648144</v>
      </c>
      <c r="T540" s="11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1.00644</v>
      </c>
      <c r="P541" s="6">
        <f t="shared" si="33"/>
        <v>25.161000000000001</v>
      </c>
      <c r="Q541" t="str">
        <f>TRIM(MID(SUBSTITUTE($N541,"/",REPT(" ",LEN($N541))),(COLUMNS($V541:V541)-1)*LEN($N541)+1,LEN($N541)))</f>
        <v>theater</v>
      </c>
      <c r="R541" t="str">
        <f>TRIM(MID(SUBSTITUTE($N541,"/",REPT(" ",LEN($N541))),(COLUMNS($V541:W541)-1)*LEN($N541)+1,LEN($N541)))</f>
        <v>plays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6.666666666666667E-5</v>
      </c>
      <c r="P542" s="6">
        <f t="shared" si="33"/>
        <v>1</v>
      </c>
      <c r="Q542" t="str">
        <f>TRIM(MID(SUBSTITUTE($N542,"/",REPT(" ",LEN($N542))),(COLUMNS($V542:V542)-1)*LEN($N542)+1,LEN($N542)))</f>
        <v>technology</v>
      </c>
      <c r="R542" t="str">
        <f>TRIM(MID(SUBSTITUTE($N542,"/",REPT(" ",LEN($N542))),(COLUMNS($V542:W542)-1)*LEN($N542)+1,LEN($N542)))</f>
        <v>web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5.5555555555555558E-3</v>
      </c>
      <c r="P543" s="6">
        <f t="shared" si="33"/>
        <v>25</v>
      </c>
      <c r="Q543" t="str">
        <f>TRIM(MID(SUBSTITUTE($N543,"/",REPT(" ",LEN($N543))),(COLUMNS($V543:V543)-1)*LEN($N543)+1,LEN($N543)))</f>
        <v>technology</v>
      </c>
      <c r="R543" t="str">
        <f>TRIM(MID(SUBSTITUTE($N543,"/",REPT(" ",LEN($N543))),(COLUMNS($V543:W543)-1)*LEN($N543)+1,LEN($N543)))</f>
        <v>web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3.9999999999999998E-6</v>
      </c>
      <c r="P544" s="6">
        <f t="shared" si="33"/>
        <v>1</v>
      </c>
      <c r="Q544" t="str">
        <f>TRIM(MID(SUBSTITUTE($N544,"/",REPT(" ",LEN($N544))),(COLUMNS($V544:V544)-1)*LEN($N544)+1,LEN($N544)))</f>
        <v>technology</v>
      </c>
      <c r="R544" t="str">
        <f>TRIM(MID(SUBSTITUTE($N544,"/",REPT(" ",LEN($N544))),(COLUMNS($V544:W544)-1)*LEN($N544)+1,LEN($N544)))</f>
        <v>web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3.1818181818181819E-3</v>
      </c>
      <c r="P545" s="6">
        <f t="shared" si="33"/>
        <v>35</v>
      </c>
      <c r="Q545" t="str">
        <f>TRIM(MID(SUBSTITUTE($N545,"/",REPT(" ",LEN($N545))),(COLUMNS($V545:V545)-1)*LEN($N545)+1,LEN($N545)))</f>
        <v>technology</v>
      </c>
      <c r="R545" t="str">
        <f>TRIM(MID(SUBSTITUTE($N545,"/",REPT(" ",LEN($N545))),(COLUMNS($V545:W545)-1)*LEN($N545)+1,LEN($N545)))</f>
        <v>web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1.2E-2</v>
      </c>
      <c r="P546" s="6">
        <f t="shared" si="33"/>
        <v>3</v>
      </c>
      <c r="Q546" t="str">
        <f>TRIM(MID(SUBSTITUTE($N546,"/",REPT(" ",LEN($N546))),(COLUMNS($V546:V546)-1)*LEN($N546)+1,LEN($N546)))</f>
        <v>technology</v>
      </c>
      <c r="R546" t="str">
        <f>TRIM(MID(SUBSTITUTE($N546,"/",REPT(" ",LEN($N546))),(COLUMNS($V546:W546)-1)*LEN($N546)+1,LEN($N546)))</f>
        <v>web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0.27383999999999997</v>
      </c>
      <c r="P547" s="6">
        <f t="shared" si="33"/>
        <v>402.70588235294116</v>
      </c>
      <c r="Q547" t="str">
        <f>TRIM(MID(SUBSTITUTE($N547,"/",REPT(" ",LEN($N547))),(COLUMNS($V547:V547)-1)*LEN($N547)+1,LEN($N547)))</f>
        <v>technology</v>
      </c>
      <c r="R547" t="str">
        <f>TRIM(MID(SUBSTITUTE($N547,"/",REPT(" ",LEN($N547))),(COLUMNS($V547:W547)-1)*LEN($N547)+1,LEN($N547)))</f>
        <v>web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8.6666666666666663E-4</v>
      </c>
      <c r="P548" s="6">
        <f t="shared" si="33"/>
        <v>26</v>
      </c>
      <c r="Q548" t="str">
        <f>TRIM(MID(SUBSTITUTE($N548,"/",REPT(" ",LEN($N548))),(COLUMNS($V548:V548)-1)*LEN($N548)+1,LEN($N548)))</f>
        <v>technology</v>
      </c>
      <c r="R548" t="str">
        <f>TRIM(MID(SUBSTITUTE($N548,"/",REPT(" ",LEN($N548))),(COLUMNS($V548:W548)-1)*LEN($N548)+1,LEN($N548)))</f>
        <v>web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6" t="e">
        <f t="shared" si="33"/>
        <v>#DIV/0!</v>
      </c>
      <c r="Q549" t="str">
        <f>TRIM(MID(SUBSTITUTE($N549,"/",REPT(" ",LEN($N549))),(COLUMNS($V549:V549)-1)*LEN($N549)+1,LEN($N549)))</f>
        <v>technology</v>
      </c>
      <c r="R549" t="str">
        <f>TRIM(MID(SUBSTITUTE($N549,"/",REPT(" ",LEN($N549))),(COLUMNS($V549:W549)-1)*LEN($N549)+1,LEN($N549)))</f>
        <v>web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8.9999999999999998E-4</v>
      </c>
      <c r="P550" s="6">
        <f t="shared" si="33"/>
        <v>9</v>
      </c>
      <c r="Q550" t="str">
        <f>TRIM(MID(SUBSTITUTE($N550,"/",REPT(" ",LEN($N550))),(COLUMNS($V550:V550)-1)*LEN($N550)+1,LEN($N550)))</f>
        <v>technology</v>
      </c>
      <c r="R550" t="str">
        <f>TRIM(MID(SUBSTITUTE($N550,"/",REPT(" ",LEN($N550))),(COLUMNS($V550:W550)-1)*LEN($N550)+1,LEN($N550)))</f>
        <v>web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2.7199999999999998E-2</v>
      </c>
      <c r="P551" s="6">
        <f t="shared" si="33"/>
        <v>8.5</v>
      </c>
      <c r="Q551" t="str">
        <f>TRIM(MID(SUBSTITUTE($N551,"/",REPT(" ",LEN($N551))),(COLUMNS($V551:V551)-1)*LEN($N551)+1,LEN($N551)))</f>
        <v>technology</v>
      </c>
      <c r="R551" t="str">
        <f>TRIM(MID(SUBSTITUTE($N551,"/",REPT(" ",LEN($N551))),(COLUMNS($V551:W551)-1)*LEN($N551)+1,LEN($N551)))</f>
        <v>web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7.0000000000000001E-3</v>
      </c>
      <c r="P552" s="6">
        <f t="shared" si="33"/>
        <v>8.75</v>
      </c>
      <c r="Q552" t="str">
        <f>TRIM(MID(SUBSTITUTE($N552,"/",REPT(" ",LEN($N552))),(COLUMNS($V552:V552)-1)*LEN($N552)+1,LEN($N552)))</f>
        <v>technology</v>
      </c>
      <c r="R552" t="str">
        <f>TRIM(MID(SUBSTITUTE($N552,"/",REPT(" ",LEN($N552))),(COLUMNS($V552:W552)-1)*LEN($N552)+1,LEN($N552)))</f>
        <v>web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5.0413333333333331E-2</v>
      </c>
      <c r="P553" s="6">
        <f t="shared" si="33"/>
        <v>135.03571428571428</v>
      </c>
      <c r="Q553" t="str">
        <f>TRIM(MID(SUBSTITUTE($N553,"/",REPT(" ",LEN($N553))),(COLUMNS($V553:V553)-1)*LEN($N553)+1,LEN($N553)))</f>
        <v>technology</v>
      </c>
      <c r="R553" t="str">
        <f>TRIM(MID(SUBSTITUTE($N553,"/",REPT(" ",LEN($N553))),(COLUMNS($V553:W553)-1)*LEN($N553)+1,LEN($N553)))</f>
        <v>web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6" t="e">
        <f t="shared" si="33"/>
        <v>#DIV/0!</v>
      </c>
      <c r="Q554" t="str">
        <f>TRIM(MID(SUBSTITUTE($N554,"/",REPT(" ",LEN($N554))),(COLUMNS($V554:V554)-1)*LEN($N554)+1,LEN($N554)))</f>
        <v>technology</v>
      </c>
      <c r="R554" t="str">
        <f>TRIM(MID(SUBSTITUTE($N554,"/",REPT(" ",LEN($N554))),(COLUMNS($V554:W554)-1)*LEN($N554)+1,LEN($N554)))</f>
        <v>web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4.9199999999999999E-3</v>
      </c>
      <c r="P555" s="6">
        <f t="shared" si="33"/>
        <v>20.5</v>
      </c>
      <c r="Q555" t="str">
        <f>TRIM(MID(SUBSTITUTE($N555,"/",REPT(" ",LEN($N555))),(COLUMNS($V555:V555)-1)*LEN($N555)+1,LEN($N555)))</f>
        <v>technology</v>
      </c>
      <c r="R555" t="str">
        <f>TRIM(MID(SUBSTITUTE($N555,"/",REPT(" ",LEN($N555))),(COLUMNS($V555:W555)-1)*LEN($N555)+1,LEN($N555)))</f>
        <v>web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0.36589147286821705</v>
      </c>
      <c r="P556" s="6">
        <f t="shared" si="33"/>
        <v>64.36363636363636</v>
      </c>
      <c r="Q556" t="str">
        <f>TRIM(MID(SUBSTITUTE($N556,"/",REPT(" ",LEN($N556))),(COLUMNS($V556:V556)-1)*LEN($N556)+1,LEN($N556)))</f>
        <v>technology</v>
      </c>
      <c r="R556" t="str">
        <f>TRIM(MID(SUBSTITUTE($N556,"/",REPT(" ",LEN($N556))),(COLUMNS($V556:W556)-1)*LEN($N556)+1,LEN($N556)))</f>
        <v>web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6" t="e">
        <f t="shared" si="33"/>
        <v>#DIV/0!</v>
      </c>
      <c r="Q557" t="str">
        <f>TRIM(MID(SUBSTITUTE($N557,"/",REPT(" ",LEN($N557))),(COLUMNS($V557:V557)-1)*LEN($N557)+1,LEN($N557)))</f>
        <v>technology</v>
      </c>
      <c r="R557" t="str">
        <f>TRIM(MID(SUBSTITUTE($N557,"/",REPT(" ",LEN($N557))),(COLUMNS($V557:W557)-1)*LEN($N557)+1,LEN($N557)))</f>
        <v>web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2.5000000000000001E-2</v>
      </c>
      <c r="P558" s="6">
        <f t="shared" si="33"/>
        <v>200</v>
      </c>
      <c r="Q558" t="str">
        <f>TRIM(MID(SUBSTITUTE($N558,"/",REPT(" ",LEN($N558))),(COLUMNS($V558:V558)-1)*LEN($N558)+1,LEN($N558)))</f>
        <v>technology</v>
      </c>
      <c r="R558" t="str">
        <f>TRIM(MID(SUBSTITUTE($N558,"/",REPT(" ",LEN($N558))),(COLUMNS($V558:W558)-1)*LEN($N558)+1,LEN($N558)))</f>
        <v>web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9.1066666666666674E-3</v>
      </c>
      <c r="P559" s="6">
        <f t="shared" si="33"/>
        <v>68.3</v>
      </c>
      <c r="Q559" t="str">
        <f>TRIM(MID(SUBSTITUTE($N559,"/",REPT(" ",LEN($N559))),(COLUMNS($V559:V559)-1)*LEN($N559)+1,LEN($N559)))</f>
        <v>technology</v>
      </c>
      <c r="R559" t="str">
        <f>TRIM(MID(SUBSTITUTE($N559,"/",REPT(" ",LEN($N559))),(COLUMNS($V559:W559)-1)*LEN($N559)+1,LEN($N559)))</f>
        <v>web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6" t="e">
        <f t="shared" si="33"/>
        <v>#DIV/0!</v>
      </c>
      <c r="Q560" t="str">
        <f>TRIM(MID(SUBSTITUTE($N560,"/",REPT(" ",LEN($N560))),(COLUMNS($V560:V560)-1)*LEN($N560)+1,LEN($N560)))</f>
        <v>technology</v>
      </c>
      <c r="R560" t="str">
        <f>TRIM(MID(SUBSTITUTE($N560,"/",REPT(" ",LEN($N560))),(COLUMNS($V560:W560)-1)*LEN($N560)+1,LEN($N560)))</f>
        <v>web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2.0833333333333335E-4</v>
      </c>
      <c r="P561" s="6">
        <f t="shared" si="33"/>
        <v>50</v>
      </c>
      <c r="Q561" t="str">
        <f>TRIM(MID(SUBSTITUTE($N561,"/",REPT(" ",LEN($N561))),(COLUMNS($V561:V561)-1)*LEN($N561)+1,LEN($N561)))</f>
        <v>technology</v>
      </c>
      <c r="R561" t="str">
        <f>TRIM(MID(SUBSTITUTE($N561,"/",REPT(" ",LEN($N561))),(COLUMNS($V561:W561)-1)*LEN($N561)+1,LEN($N561)))</f>
        <v>web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1.2E-4</v>
      </c>
      <c r="P562" s="6">
        <f t="shared" si="33"/>
        <v>4</v>
      </c>
      <c r="Q562" t="str">
        <f>TRIM(MID(SUBSTITUTE($N562,"/",REPT(" ",LEN($N562))),(COLUMNS($V562:V562)-1)*LEN($N562)+1,LEN($N562)))</f>
        <v>technology</v>
      </c>
      <c r="R562" t="str">
        <f>TRIM(MID(SUBSTITUTE($N562,"/",REPT(" ",LEN($N562))),(COLUMNS($V562:W562)-1)*LEN($N562)+1,LEN($N562)))</f>
        <v>web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3.6666666666666666E-3</v>
      </c>
      <c r="P563" s="6">
        <f t="shared" si="33"/>
        <v>27.5</v>
      </c>
      <c r="Q563" t="str">
        <f>TRIM(MID(SUBSTITUTE($N563,"/",REPT(" ",LEN($N563))),(COLUMNS($V563:V563)-1)*LEN($N563)+1,LEN($N563)))</f>
        <v>technology</v>
      </c>
      <c r="R563" t="str">
        <f>TRIM(MID(SUBSTITUTE($N563,"/",REPT(" ",LEN($N563))),(COLUMNS($V563:W563)-1)*LEN($N563)+1,LEN($N563)))</f>
        <v>web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6" t="e">
        <f t="shared" si="33"/>
        <v>#DIV/0!</v>
      </c>
      <c r="Q564" t="str">
        <f>TRIM(MID(SUBSTITUTE($N564,"/",REPT(" ",LEN($N564))),(COLUMNS($V564:V564)-1)*LEN($N564)+1,LEN($N564)))</f>
        <v>technology</v>
      </c>
      <c r="R564" t="str">
        <f>TRIM(MID(SUBSTITUTE($N564,"/",REPT(" ",LEN($N564))),(COLUMNS($V564:W564)-1)*LEN($N564)+1,LEN($N564)))</f>
        <v>web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9.0666666666666662E-4</v>
      </c>
      <c r="P565" s="6">
        <f t="shared" si="33"/>
        <v>34</v>
      </c>
      <c r="Q565" t="str">
        <f>TRIM(MID(SUBSTITUTE($N565,"/",REPT(" ",LEN($N565))),(COLUMNS($V565:V565)-1)*LEN($N565)+1,LEN($N565)))</f>
        <v>technology</v>
      </c>
      <c r="R565" t="str">
        <f>TRIM(MID(SUBSTITUTE($N565,"/",REPT(" ",LEN($N565))),(COLUMNS($V565:W565)-1)*LEN($N565)+1,LEN($N565)))</f>
        <v>web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5.5555555555555558E-5</v>
      </c>
      <c r="P566" s="6">
        <f t="shared" si="33"/>
        <v>1</v>
      </c>
      <c r="Q566" t="str">
        <f>TRIM(MID(SUBSTITUTE($N566,"/",REPT(" ",LEN($N566))),(COLUMNS($V566:V566)-1)*LEN($N566)+1,LEN($N566)))</f>
        <v>technology</v>
      </c>
      <c r="R566" t="str">
        <f>TRIM(MID(SUBSTITUTE($N566,"/",REPT(" ",LEN($N566))),(COLUMNS($V566:W566)-1)*LEN($N566)+1,LEN($N566)))</f>
        <v>web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6" t="e">
        <f t="shared" si="33"/>
        <v>#DIV/0!</v>
      </c>
      <c r="Q567" t="str">
        <f>TRIM(MID(SUBSTITUTE($N567,"/",REPT(" ",LEN($N567))),(COLUMNS($V567:V567)-1)*LEN($N567)+1,LEN($N567)))</f>
        <v>technology</v>
      </c>
      <c r="R567" t="str">
        <f>TRIM(MID(SUBSTITUTE($N567,"/",REPT(" ",LEN($N567))),(COLUMNS($V567:W567)-1)*LEN($N567)+1,LEN($N567)))</f>
        <v>web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2.0000000000000001E-4</v>
      </c>
      <c r="P568" s="6">
        <f t="shared" si="33"/>
        <v>1</v>
      </c>
      <c r="Q568" t="str">
        <f>TRIM(MID(SUBSTITUTE($N568,"/",REPT(" ",LEN($N568))),(COLUMNS($V568:V568)-1)*LEN($N568)+1,LEN($N568)))</f>
        <v>technology</v>
      </c>
      <c r="R568" t="str">
        <f>TRIM(MID(SUBSTITUTE($N568,"/",REPT(" ",LEN($N568))),(COLUMNS($V568:W568)-1)*LEN($N568)+1,LEN($N568)))</f>
        <v>web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6" t="e">
        <f t="shared" si="33"/>
        <v>#DIV/0!</v>
      </c>
      <c r="Q569" t="str">
        <f>TRIM(MID(SUBSTITUTE($N569,"/",REPT(" ",LEN($N569))),(COLUMNS($V569:V569)-1)*LEN($N569)+1,LEN($N569)))</f>
        <v>technology</v>
      </c>
      <c r="R569" t="str">
        <f>TRIM(MID(SUBSTITUTE($N569,"/",REPT(" ",LEN($N569))),(COLUMNS($V569:W569)-1)*LEN($N569)+1,LEN($N569)))</f>
        <v>web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0.01</v>
      </c>
      <c r="P570" s="6">
        <f t="shared" si="33"/>
        <v>49</v>
      </c>
      <c r="Q570" t="str">
        <f>TRIM(MID(SUBSTITUTE($N570,"/",REPT(" ",LEN($N570))),(COLUMNS($V570:V570)-1)*LEN($N570)+1,LEN($N570)))</f>
        <v>technology</v>
      </c>
      <c r="R570" t="str">
        <f>TRIM(MID(SUBSTITUTE($N570,"/",REPT(" ",LEN($N570))),(COLUMNS($V570:W570)-1)*LEN($N570)+1,LEN($N570)))</f>
        <v>web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8.0000000000000002E-3</v>
      </c>
      <c r="P571" s="6">
        <f t="shared" si="33"/>
        <v>20</v>
      </c>
      <c r="Q571" t="str">
        <f>TRIM(MID(SUBSTITUTE($N571,"/",REPT(" ",LEN($N571))),(COLUMNS($V571:V571)-1)*LEN($N571)+1,LEN($N571)))</f>
        <v>technology</v>
      </c>
      <c r="R571" t="str">
        <f>TRIM(MID(SUBSTITUTE($N571,"/",REPT(" ",LEN($N571))),(COLUMNS($V571:W571)-1)*LEN($N571)+1,LEN($N571)))</f>
        <v>web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1.6705882352941177E-3</v>
      </c>
      <c r="P572" s="6">
        <f t="shared" si="33"/>
        <v>142</v>
      </c>
      <c r="Q572" t="str">
        <f>TRIM(MID(SUBSTITUTE($N572,"/",REPT(" ",LEN($N572))),(COLUMNS($V572:V572)-1)*LEN($N572)+1,LEN($N572)))</f>
        <v>technology</v>
      </c>
      <c r="R572" t="str">
        <f>TRIM(MID(SUBSTITUTE($N572,"/",REPT(" ",LEN($N572))),(COLUMNS($V572:W572)-1)*LEN($N572)+1,LEN($N572)))</f>
        <v>web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4.2399999999999998E-3</v>
      </c>
      <c r="P573" s="6">
        <f t="shared" si="33"/>
        <v>53</v>
      </c>
      <c r="Q573" t="str">
        <f>TRIM(MID(SUBSTITUTE($N573,"/",REPT(" ",LEN($N573))),(COLUMNS($V573:V573)-1)*LEN($N573)+1,LEN($N573)))</f>
        <v>technology</v>
      </c>
      <c r="R573" t="str">
        <f>TRIM(MID(SUBSTITUTE($N573,"/",REPT(" ",LEN($N573))),(COLUMNS($V573:W573)-1)*LEN($N573)+1,LEN($N573)))</f>
        <v>web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6" t="e">
        <f t="shared" si="33"/>
        <v>#DIV/0!</v>
      </c>
      <c r="Q574" t="str">
        <f>TRIM(MID(SUBSTITUTE($N574,"/",REPT(" ",LEN($N574))),(COLUMNS($V574:V574)-1)*LEN($N574)+1,LEN($N574)))</f>
        <v>technology</v>
      </c>
      <c r="R574" t="str">
        <f>TRIM(MID(SUBSTITUTE($N574,"/",REPT(" ",LEN($N574))),(COLUMNS($V574:W574)-1)*LEN($N574)+1,LEN($N574)))</f>
        <v>web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3.892538925389254E-3</v>
      </c>
      <c r="P575" s="6">
        <f t="shared" si="33"/>
        <v>38.444444444444443</v>
      </c>
      <c r="Q575" t="str">
        <f>TRIM(MID(SUBSTITUTE($N575,"/",REPT(" ",LEN($N575))),(COLUMNS($V575:V575)-1)*LEN($N575)+1,LEN($N575)))</f>
        <v>technology</v>
      </c>
      <c r="R575" t="str">
        <f>TRIM(MID(SUBSTITUTE($N575,"/",REPT(" ",LEN($N575))),(COLUMNS($V575:W575)-1)*LEN($N575)+1,LEN($N575)))</f>
        <v>web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7.1556350626118068E-3</v>
      </c>
      <c r="P576" s="6">
        <f t="shared" si="33"/>
        <v>20</v>
      </c>
      <c r="Q576" t="str">
        <f>TRIM(MID(SUBSTITUTE($N576,"/",REPT(" ",LEN($N576))),(COLUMNS($V576:V576)-1)*LEN($N576)+1,LEN($N576)))</f>
        <v>technology</v>
      </c>
      <c r="R576" t="str">
        <f>TRIM(MID(SUBSTITUTE($N576,"/",REPT(" ",LEN($N576))),(COLUMNS($V576:W576)-1)*LEN($N576)+1,LEN($N576)))</f>
        <v>web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4.3166666666666666E-3</v>
      </c>
      <c r="P577" s="6">
        <f t="shared" si="33"/>
        <v>64.75</v>
      </c>
      <c r="Q577" t="str">
        <f>TRIM(MID(SUBSTITUTE($N577,"/",REPT(" ",LEN($N577))),(COLUMNS($V577:V577)-1)*LEN($N577)+1,LEN($N577)))</f>
        <v>technology</v>
      </c>
      <c r="R577" t="str">
        <f>TRIM(MID(SUBSTITUTE($N577,"/",REPT(" ",LEN($N577))),(COLUMNS($V577:W577)-1)*LEN($N577)+1,LEN($N577)))</f>
        <v>web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1.2500000000000001E-5</v>
      </c>
      <c r="P578" s="6">
        <f t="shared" si="33"/>
        <v>1</v>
      </c>
      <c r="Q578" t="str">
        <f>TRIM(MID(SUBSTITUTE($N578,"/",REPT(" ",LEN($N578))),(COLUMNS($V578:V578)-1)*LEN($N578)+1,LEN($N578)))</f>
        <v>technology</v>
      </c>
      <c r="R578" t="str">
        <f>TRIM(MID(SUBSTITUTE($N578,"/",REPT(" ",LEN($N578))),(COLUMNS($V578:W578)-1)*LEN($N578)+1,LEN($N578)))</f>
        <v>web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</f>
        <v>2E-3</v>
      </c>
      <c r="P579" s="6">
        <f t="shared" ref="P579:P642" si="37">AVERAGE(E579/L579)</f>
        <v>10</v>
      </c>
      <c r="Q579" t="str">
        <f>TRIM(MID(SUBSTITUTE($N579,"/",REPT(" ",LEN($N579))),(COLUMNS($V579:V579)-1)*LEN($N579)+1,LEN($N579)))</f>
        <v>technology</v>
      </c>
      <c r="R579" t="str">
        <f>TRIM(MID(SUBSTITUTE($N579,"/",REPT(" ",LEN($N579))),(COLUMNS($V579:W579)-1)*LEN($N579)+1,LEN($N579)))</f>
        <v>web</v>
      </c>
      <c r="S579" s="11">
        <f t="shared" ref="S579:S642" si="38">(((J579/60/60)/24)+DATE(1970,1,1))</f>
        <v>42450.589143518519</v>
      </c>
      <c r="T579" s="11">
        <f t="shared" ref="T579:T642" si="39">(((I579/60/60)/24)+DATE(1970,1,1))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1.12E-4</v>
      </c>
      <c r="P580" s="6">
        <f t="shared" si="37"/>
        <v>2</v>
      </c>
      <c r="Q580" t="str">
        <f>TRIM(MID(SUBSTITUTE($N580,"/",REPT(" ",LEN($N580))),(COLUMNS($V580:V580)-1)*LEN($N580)+1,LEN($N580)))</f>
        <v>technology</v>
      </c>
      <c r="R580" t="str">
        <f>TRIM(MID(SUBSTITUTE($N580,"/",REPT(" ",LEN($N580))),(COLUMNS($V580:W580)-1)*LEN($N580)+1,LEN($N580)))</f>
        <v>web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1.4583333333333334E-2</v>
      </c>
      <c r="P581" s="6">
        <f t="shared" si="37"/>
        <v>35</v>
      </c>
      <c r="Q581" t="str">
        <f>TRIM(MID(SUBSTITUTE($N581,"/",REPT(" ",LEN($N581))),(COLUMNS($V581:V581)-1)*LEN($N581)+1,LEN($N581)))</f>
        <v>technology</v>
      </c>
      <c r="R581" t="str">
        <f>TRIM(MID(SUBSTITUTE($N581,"/",REPT(" ",LEN($N581))),(COLUMNS($V581:W581)-1)*LEN($N581)+1,LEN($N581)))</f>
        <v>web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3.3333333333333332E-4</v>
      </c>
      <c r="P582" s="6">
        <f t="shared" si="37"/>
        <v>1</v>
      </c>
      <c r="Q582" t="str">
        <f>TRIM(MID(SUBSTITUTE($N582,"/",REPT(" ",LEN($N582))),(COLUMNS($V582:V582)-1)*LEN($N582)+1,LEN($N582)))</f>
        <v>technology</v>
      </c>
      <c r="R582" t="str">
        <f>TRIM(MID(SUBSTITUTE($N582,"/",REPT(" ",LEN($N582))),(COLUMNS($V582:W582)-1)*LEN($N582)+1,LEN($N582)))</f>
        <v>web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6" t="e">
        <f t="shared" si="37"/>
        <v>#DIV/0!</v>
      </c>
      <c r="Q583" t="str">
        <f>TRIM(MID(SUBSTITUTE($N583,"/",REPT(" ",LEN($N583))),(COLUMNS($V583:V583)-1)*LEN($N583)+1,LEN($N583)))</f>
        <v>technology</v>
      </c>
      <c r="R583" t="str">
        <f>TRIM(MID(SUBSTITUTE($N583,"/",REPT(" ",LEN($N583))),(COLUMNS($V583:W583)-1)*LEN($N583)+1,LEN($N583)))</f>
        <v>web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6" t="e">
        <f t="shared" si="37"/>
        <v>#DIV/0!</v>
      </c>
      <c r="Q584" t="str">
        <f>TRIM(MID(SUBSTITUTE($N584,"/",REPT(" ",LEN($N584))),(COLUMNS($V584:V584)-1)*LEN($N584)+1,LEN($N584)))</f>
        <v>technology</v>
      </c>
      <c r="R584" t="str">
        <f>TRIM(MID(SUBSTITUTE($N584,"/",REPT(" ",LEN($N584))),(COLUMNS($V584:W584)-1)*LEN($N584)+1,LEN($N584)))</f>
        <v>web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1.1111111111111112E-4</v>
      </c>
      <c r="P585" s="6">
        <f t="shared" si="37"/>
        <v>1</v>
      </c>
      <c r="Q585" t="str">
        <f>TRIM(MID(SUBSTITUTE($N585,"/",REPT(" ",LEN($N585))),(COLUMNS($V585:V585)-1)*LEN($N585)+1,LEN($N585)))</f>
        <v>technology</v>
      </c>
      <c r="R585" t="str">
        <f>TRIM(MID(SUBSTITUTE($N585,"/",REPT(" ",LEN($N585))),(COLUMNS($V585:W585)-1)*LEN($N585)+1,LEN($N585)))</f>
        <v>web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0.01</v>
      </c>
      <c r="P586" s="6">
        <f t="shared" si="37"/>
        <v>5</v>
      </c>
      <c r="Q586" t="str">
        <f>TRIM(MID(SUBSTITUTE($N586,"/",REPT(" ",LEN($N586))),(COLUMNS($V586:V586)-1)*LEN($N586)+1,LEN($N586)))</f>
        <v>technology</v>
      </c>
      <c r="R586" t="str">
        <f>TRIM(MID(SUBSTITUTE($N586,"/",REPT(" ",LEN($N586))),(COLUMNS($V586:W586)-1)*LEN($N586)+1,LEN($N586)))</f>
        <v>web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6" t="e">
        <f t="shared" si="37"/>
        <v>#DIV/0!</v>
      </c>
      <c r="Q587" t="str">
        <f>TRIM(MID(SUBSTITUTE($N587,"/",REPT(" ",LEN($N587))),(COLUMNS($V587:V587)-1)*LEN($N587)+1,LEN($N587)))</f>
        <v>technology</v>
      </c>
      <c r="R587" t="str">
        <f>TRIM(MID(SUBSTITUTE($N587,"/",REPT(" ",LEN($N587))),(COLUMNS($V587:W587)-1)*LEN($N587)+1,LEN($N587)))</f>
        <v>web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5.5999999999999999E-3</v>
      </c>
      <c r="P588" s="6">
        <f t="shared" si="37"/>
        <v>14</v>
      </c>
      <c r="Q588" t="str">
        <f>TRIM(MID(SUBSTITUTE($N588,"/",REPT(" ",LEN($N588))),(COLUMNS($V588:V588)-1)*LEN($N588)+1,LEN($N588)))</f>
        <v>technology</v>
      </c>
      <c r="R588" t="str">
        <f>TRIM(MID(SUBSTITUTE($N588,"/",REPT(" ",LEN($N588))),(COLUMNS($V588:W588)-1)*LEN($N588)+1,LEN($N588)))</f>
        <v>web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9.0833333333333335E-2</v>
      </c>
      <c r="P589" s="6">
        <f t="shared" si="37"/>
        <v>389.28571428571428</v>
      </c>
      <c r="Q589" t="str">
        <f>TRIM(MID(SUBSTITUTE($N589,"/",REPT(" ",LEN($N589))),(COLUMNS($V589:V589)-1)*LEN($N589)+1,LEN($N589)))</f>
        <v>technology</v>
      </c>
      <c r="R589" t="str">
        <f>TRIM(MID(SUBSTITUTE($N589,"/",REPT(" ",LEN($N589))),(COLUMNS($V589:W589)-1)*LEN($N589)+1,LEN($N589)))</f>
        <v>web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3.3444444444444443E-2</v>
      </c>
      <c r="P590" s="6">
        <f t="shared" si="37"/>
        <v>150.5</v>
      </c>
      <c r="Q590" t="str">
        <f>TRIM(MID(SUBSTITUTE($N590,"/",REPT(" ",LEN($N590))),(COLUMNS($V590:V590)-1)*LEN($N590)+1,LEN($N590)))</f>
        <v>technology</v>
      </c>
      <c r="R590" t="str">
        <f>TRIM(MID(SUBSTITUTE($N590,"/",REPT(" ",LEN($N590))),(COLUMNS($V590:W590)-1)*LEN($N590)+1,LEN($N590)))</f>
        <v>web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1.3333333333333334E-4</v>
      </c>
      <c r="P591" s="6">
        <f t="shared" si="37"/>
        <v>1</v>
      </c>
      <c r="Q591" t="str">
        <f>TRIM(MID(SUBSTITUTE($N591,"/",REPT(" ",LEN($N591))),(COLUMNS($V591:V591)-1)*LEN($N591)+1,LEN($N591)))</f>
        <v>technology</v>
      </c>
      <c r="R591" t="str">
        <f>TRIM(MID(SUBSTITUTE($N591,"/",REPT(" ",LEN($N591))),(COLUMNS($V591:W591)-1)*LEN($N591)+1,LEN($N591)))</f>
        <v>web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4.4600000000000001E-2</v>
      </c>
      <c r="P592" s="6">
        <f t="shared" si="37"/>
        <v>24.777777777777779</v>
      </c>
      <c r="Q592" t="str">
        <f>TRIM(MID(SUBSTITUTE($N592,"/",REPT(" ",LEN($N592))),(COLUMNS($V592:V592)-1)*LEN($N592)+1,LEN($N592)))</f>
        <v>technology</v>
      </c>
      <c r="R592" t="str">
        <f>TRIM(MID(SUBSTITUTE($N592,"/",REPT(" ",LEN($N592))),(COLUMNS($V592:W592)-1)*LEN($N592)+1,LEN($N592)))</f>
        <v>web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6.0999999999999997E-4</v>
      </c>
      <c r="P593" s="6">
        <f t="shared" si="37"/>
        <v>30.5</v>
      </c>
      <c r="Q593" t="str">
        <f>TRIM(MID(SUBSTITUTE($N593,"/",REPT(" ",LEN($N593))),(COLUMNS($V593:V593)-1)*LEN($N593)+1,LEN($N593)))</f>
        <v>technology</v>
      </c>
      <c r="R593" t="str">
        <f>TRIM(MID(SUBSTITUTE($N593,"/",REPT(" ",LEN($N593))),(COLUMNS($V593:W593)-1)*LEN($N593)+1,LEN($N593)))</f>
        <v>web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3.3333333333333333E-2</v>
      </c>
      <c r="P594" s="6">
        <f t="shared" si="37"/>
        <v>250</v>
      </c>
      <c r="Q594" t="str">
        <f>TRIM(MID(SUBSTITUTE($N594,"/",REPT(" ",LEN($N594))),(COLUMNS($V594:V594)-1)*LEN($N594)+1,LEN($N594)))</f>
        <v>technology</v>
      </c>
      <c r="R594" t="str">
        <f>TRIM(MID(SUBSTITUTE($N594,"/",REPT(" ",LEN($N594))),(COLUMNS($V594:W594)-1)*LEN($N594)+1,LEN($N594)))</f>
        <v>web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0.23</v>
      </c>
      <c r="P595" s="6">
        <f t="shared" si="37"/>
        <v>16.428571428571427</v>
      </c>
      <c r="Q595" t="str">
        <f>TRIM(MID(SUBSTITUTE($N595,"/",REPT(" ",LEN($N595))),(COLUMNS($V595:V595)-1)*LEN($N595)+1,LEN($N595)))</f>
        <v>technology</v>
      </c>
      <c r="R595" t="str">
        <f>TRIM(MID(SUBSTITUTE($N595,"/",REPT(" ",LEN($N595))),(COLUMNS($V595:W595)-1)*LEN($N595)+1,LEN($N595)))</f>
        <v>web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1.0399999999999999E-3</v>
      </c>
      <c r="P596" s="6">
        <f t="shared" si="37"/>
        <v>13</v>
      </c>
      <c r="Q596" t="str">
        <f>TRIM(MID(SUBSTITUTE($N596,"/",REPT(" ",LEN($N596))),(COLUMNS($V596:V596)-1)*LEN($N596)+1,LEN($N596)))</f>
        <v>technology</v>
      </c>
      <c r="R596" t="str">
        <f>TRIM(MID(SUBSTITUTE($N596,"/",REPT(" ",LEN($N596))),(COLUMNS($V596:W596)-1)*LEN($N596)+1,LEN($N596)))</f>
        <v>web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4.2599999999999999E-3</v>
      </c>
      <c r="P597" s="6">
        <f t="shared" si="37"/>
        <v>53.25</v>
      </c>
      <c r="Q597" t="str">
        <f>TRIM(MID(SUBSTITUTE($N597,"/",REPT(" ",LEN($N597))),(COLUMNS($V597:V597)-1)*LEN($N597)+1,LEN($N597)))</f>
        <v>technology</v>
      </c>
      <c r="R597" t="str">
        <f>TRIM(MID(SUBSTITUTE($N597,"/",REPT(" ",LEN($N597))),(COLUMNS($V597:W597)-1)*LEN($N597)+1,LEN($N597)))</f>
        <v>web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2.9999999999999997E-4</v>
      </c>
      <c r="P598" s="6">
        <f t="shared" si="37"/>
        <v>3</v>
      </c>
      <c r="Q598" t="str">
        <f>TRIM(MID(SUBSTITUTE($N598,"/",REPT(" ",LEN($N598))),(COLUMNS($V598:V598)-1)*LEN($N598)+1,LEN($N598)))</f>
        <v>technology</v>
      </c>
      <c r="R598" t="str">
        <f>TRIM(MID(SUBSTITUTE($N598,"/",REPT(" ",LEN($N598))),(COLUMNS($V598:W598)-1)*LEN($N598)+1,LEN($N598)))</f>
        <v>web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2.6666666666666666E-3</v>
      </c>
      <c r="P599" s="6">
        <f t="shared" si="37"/>
        <v>10</v>
      </c>
      <c r="Q599" t="str">
        <f>TRIM(MID(SUBSTITUTE($N599,"/",REPT(" ",LEN($N599))),(COLUMNS($V599:V599)-1)*LEN($N599)+1,LEN($N599)))</f>
        <v>technology</v>
      </c>
      <c r="R599" t="str">
        <f>TRIM(MID(SUBSTITUTE($N599,"/",REPT(" ",LEN($N599))),(COLUMNS($V599:W599)-1)*LEN($N599)+1,LEN($N599)))</f>
        <v>web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0.34</v>
      </c>
      <c r="P600" s="6">
        <f t="shared" si="37"/>
        <v>121.42857142857143</v>
      </c>
      <c r="Q600" t="str">
        <f>TRIM(MID(SUBSTITUTE($N600,"/",REPT(" ",LEN($N600))),(COLUMNS($V600:V600)-1)*LEN($N600)+1,LEN($N600)))</f>
        <v>technology</v>
      </c>
      <c r="R600" t="str">
        <f>TRIM(MID(SUBSTITUTE($N600,"/",REPT(" ",LEN($N600))),(COLUMNS($V600:W600)-1)*LEN($N600)+1,LEN($N600)))</f>
        <v>web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6.2E-4</v>
      </c>
      <c r="P601" s="6">
        <f t="shared" si="37"/>
        <v>15.5</v>
      </c>
      <c r="Q601" t="str">
        <f>TRIM(MID(SUBSTITUTE($N601,"/",REPT(" ",LEN($N601))),(COLUMNS($V601:V601)-1)*LEN($N601)+1,LEN($N601)))</f>
        <v>technology</v>
      </c>
      <c r="R601" t="str">
        <f>TRIM(MID(SUBSTITUTE($N601,"/",REPT(" ",LEN($N601))),(COLUMNS($V601:W601)-1)*LEN($N601)+1,LEN($N601)))</f>
        <v>web</v>
      </c>
      <c r="S601" s="11">
        <f t="shared" si="38"/>
        <v>42047.812523148154</v>
      </c>
      <c r="T601" s="11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0.02</v>
      </c>
      <c r="P602" s="6">
        <f t="shared" si="37"/>
        <v>100</v>
      </c>
      <c r="Q602" t="str">
        <f>TRIM(MID(SUBSTITUTE($N602,"/",REPT(" ",LEN($N602))),(COLUMNS($V602:V602)-1)*LEN($N602)+1,LEN($N602)))</f>
        <v>technology</v>
      </c>
      <c r="R602" t="str">
        <f>TRIM(MID(SUBSTITUTE($N602,"/",REPT(" ",LEN($N602))),(COLUMNS($V602:W602)-1)*LEN($N602)+1,LEN($N602)))</f>
        <v>web</v>
      </c>
      <c r="S602" s="11">
        <f t="shared" si="38"/>
        <v>42073.798171296294</v>
      </c>
      <c r="T602" s="11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1.4E-2</v>
      </c>
      <c r="P603" s="6">
        <f t="shared" si="37"/>
        <v>23.333333333333332</v>
      </c>
      <c r="Q603" t="str">
        <f>TRIM(MID(SUBSTITUTE($N603,"/",REPT(" ",LEN($N603))),(COLUMNS($V603:V603)-1)*LEN($N603)+1,LEN($N603)))</f>
        <v>technology</v>
      </c>
      <c r="R603" t="str">
        <f>TRIM(MID(SUBSTITUTE($N603,"/",REPT(" ",LEN($N603))),(COLUMNS($V603:W603)-1)*LEN($N603)+1,LEN($N603)))</f>
        <v>web</v>
      </c>
      <c r="S603" s="11">
        <f t="shared" si="38"/>
        <v>41969.858090277776</v>
      </c>
      <c r="T603" s="11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6" t="e">
        <f t="shared" si="37"/>
        <v>#DIV/0!</v>
      </c>
      <c r="Q604" t="str">
        <f>TRIM(MID(SUBSTITUTE($N604,"/",REPT(" ",LEN($N604))),(COLUMNS($V604:V604)-1)*LEN($N604)+1,LEN($N604)))</f>
        <v>technology</v>
      </c>
      <c r="R604" t="str">
        <f>TRIM(MID(SUBSTITUTE($N604,"/",REPT(" ",LEN($N604))),(COLUMNS($V604:W604)-1)*LEN($N604)+1,LEN($N604)))</f>
        <v>web</v>
      </c>
      <c r="S604" s="11">
        <f t="shared" si="38"/>
        <v>42143.79415509259</v>
      </c>
      <c r="T604" s="11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3.9334666666666664E-2</v>
      </c>
      <c r="P605" s="6">
        <f t="shared" si="37"/>
        <v>45.386153846153846</v>
      </c>
      <c r="Q605" t="str">
        <f>TRIM(MID(SUBSTITUTE($N605,"/",REPT(" ",LEN($N605))),(COLUMNS($V605:V605)-1)*LEN($N605)+1,LEN($N605)))</f>
        <v>technology</v>
      </c>
      <c r="R605" t="str">
        <f>TRIM(MID(SUBSTITUTE($N605,"/",REPT(" ",LEN($N605))),(COLUMNS($V605:W605)-1)*LEN($N605)+1,LEN($N605)))</f>
        <v>web</v>
      </c>
      <c r="S605" s="11">
        <f t="shared" si="38"/>
        <v>41835.639155092591</v>
      </c>
      <c r="T605" s="11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6" t="e">
        <f t="shared" si="37"/>
        <v>#DIV/0!</v>
      </c>
      <c r="Q606" t="str">
        <f>TRIM(MID(SUBSTITUTE($N606,"/",REPT(" ",LEN($N606))),(COLUMNS($V606:V606)-1)*LEN($N606)+1,LEN($N606)))</f>
        <v>technology</v>
      </c>
      <c r="R606" t="str">
        <f>TRIM(MID(SUBSTITUTE($N606,"/",REPT(" ",LEN($N606))),(COLUMNS($V606:W606)-1)*LEN($N606)+1,LEN($N606)))</f>
        <v>web</v>
      </c>
      <c r="S606" s="11">
        <f t="shared" si="38"/>
        <v>41849.035370370373</v>
      </c>
      <c r="T606" s="11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2.6200000000000001E-2</v>
      </c>
      <c r="P607" s="6">
        <f t="shared" si="37"/>
        <v>16.375</v>
      </c>
      <c r="Q607" t="str">
        <f>TRIM(MID(SUBSTITUTE($N607,"/",REPT(" ",LEN($N607))),(COLUMNS($V607:V607)-1)*LEN($N607)+1,LEN($N607)))</f>
        <v>technology</v>
      </c>
      <c r="R607" t="str">
        <f>TRIM(MID(SUBSTITUTE($N607,"/",REPT(" ",LEN($N607))),(COLUMNS($V607:W607)-1)*LEN($N607)+1,LEN($N607)))</f>
        <v>web</v>
      </c>
      <c r="S607" s="11">
        <f t="shared" si="38"/>
        <v>42194.357731481476</v>
      </c>
      <c r="T607" s="11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2E-3</v>
      </c>
      <c r="P608" s="6">
        <f t="shared" si="37"/>
        <v>10</v>
      </c>
      <c r="Q608" t="str">
        <f>TRIM(MID(SUBSTITUTE($N608,"/",REPT(" ",LEN($N608))),(COLUMNS($V608:V608)-1)*LEN($N608)+1,LEN($N608)))</f>
        <v>technology</v>
      </c>
      <c r="R608" t="str">
        <f>TRIM(MID(SUBSTITUTE($N608,"/",REPT(" ",LEN($N608))),(COLUMNS($V608:W608)-1)*LEN($N608)+1,LEN($N608)))</f>
        <v>web</v>
      </c>
      <c r="S608" s="11">
        <f t="shared" si="38"/>
        <v>42102.650567129633</v>
      </c>
      <c r="T608" s="11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6" t="e">
        <f t="shared" si="37"/>
        <v>#DIV/0!</v>
      </c>
      <c r="Q609" t="str">
        <f>TRIM(MID(SUBSTITUTE($N609,"/",REPT(" ",LEN($N609))),(COLUMNS($V609:V609)-1)*LEN($N609)+1,LEN($N609)))</f>
        <v>technology</v>
      </c>
      <c r="R609" t="str">
        <f>TRIM(MID(SUBSTITUTE($N609,"/",REPT(" ",LEN($N609))),(COLUMNS($V609:W609)-1)*LEN($N609)+1,LEN($N609)))</f>
        <v>web</v>
      </c>
      <c r="S609" s="11">
        <f t="shared" si="38"/>
        <v>42300.825648148151</v>
      </c>
      <c r="T609" s="11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9.7400000000000004E-3</v>
      </c>
      <c r="P610" s="6">
        <f t="shared" si="37"/>
        <v>292.2</v>
      </c>
      <c r="Q610" t="str">
        <f>TRIM(MID(SUBSTITUTE($N610,"/",REPT(" ",LEN($N610))),(COLUMNS($V610:V610)-1)*LEN($N610)+1,LEN($N610)))</f>
        <v>technology</v>
      </c>
      <c r="R610" t="str">
        <f>TRIM(MID(SUBSTITUTE($N610,"/",REPT(" ",LEN($N610))),(COLUMNS($V610:W610)-1)*LEN($N610)+1,LEN($N610)))</f>
        <v>web</v>
      </c>
      <c r="S610" s="11">
        <f t="shared" si="38"/>
        <v>42140.921064814815</v>
      </c>
      <c r="T610" s="11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6.41025641025641E-3</v>
      </c>
      <c r="P611" s="6">
        <f t="shared" si="37"/>
        <v>5</v>
      </c>
      <c r="Q611" t="str">
        <f>TRIM(MID(SUBSTITUTE($N611,"/",REPT(" ",LEN($N611))),(COLUMNS($V611:V611)-1)*LEN($N611)+1,LEN($N611)))</f>
        <v>technology</v>
      </c>
      <c r="R611" t="str">
        <f>TRIM(MID(SUBSTITUTE($N611,"/",REPT(" ",LEN($N611))),(COLUMNS($V611:W611)-1)*LEN($N611)+1,LEN($N611)))</f>
        <v>web</v>
      </c>
      <c r="S611" s="11">
        <f t="shared" si="38"/>
        <v>42307.034074074079</v>
      </c>
      <c r="T611" s="11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6" t="e">
        <f t="shared" si="37"/>
        <v>#DIV/0!</v>
      </c>
      <c r="Q612" t="str">
        <f>TRIM(MID(SUBSTITUTE($N612,"/",REPT(" ",LEN($N612))),(COLUMNS($V612:V612)-1)*LEN($N612)+1,LEN($N612)))</f>
        <v>technology</v>
      </c>
      <c r="R612" t="str">
        <f>TRIM(MID(SUBSTITUTE($N612,"/",REPT(" ",LEN($N612))),(COLUMNS($V612:W612)-1)*LEN($N612)+1,LEN($N612)))</f>
        <v>web</v>
      </c>
      <c r="S612" s="11">
        <f t="shared" si="38"/>
        <v>42086.83085648148</v>
      </c>
      <c r="T612" s="11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6" t="e">
        <f t="shared" si="37"/>
        <v>#DIV/0!</v>
      </c>
      <c r="Q613" t="str">
        <f>TRIM(MID(SUBSTITUTE($N613,"/",REPT(" ",LEN($N613))),(COLUMNS($V613:V613)-1)*LEN($N613)+1,LEN($N613)))</f>
        <v>technology</v>
      </c>
      <c r="R613" t="str">
        <f>TRIM(MID(SUBSTITUTE($N613,"/",REPT(" ",LEN($N613))),(COLUMNS($V613:W613)-1)*LEN($N613)+1,LEN($N613)))</f>
        <v>web</v>
      </c>
      <c r="S613" s="11">
        <f t="shared" si="38"/>
        <v>42328.560613425929</v>
      </c>
      <c r="T613" s="11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6" t="e">
        <f t="shared" si="37"/>
        <v>#DIV/0!</v>
      </c>
      <c r="Q614" t="str">
        <f>TRIM(MID(SUBSTITUTE($N614,"/",REPT(" ",LEN($N614))),(COLUMNS($V614:V614)-1)*LEN($N614)+1,LEN($N614)))</f>
        <v>technology</v>
      </c>
      <c r="R614" t="str">
        <f>TRIM(MID(SUBSTITUTE($N614,"/",REPT(" ",LEN($N614))),(COLUMNS($V614:W614)-1)*LEN($N614)+1,LEN($N614)))</f>
        <v>web</v>
      </c>
      <c r="S614" s="11">
        <f t="shared" si="38"/>
        <v>42585.031782407401</v>
      </c>
      <c r="T614" s="11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0.21363333333333334</v>
      </c>
      <c r="P615" s="6">
        <f t="shared" si="37"/>
        <v>105.93388429752066</v>
      </c>
      <c r="Q615" t="str">
        <f>TRIM(MID(SUBSTITUTE($N615,"/",REPT(" ",LEN($N615))),(COLUMNS($V615:V615)-1)*LEN($N615)+1,LEN($N615)))</f>
        <v>technology</v>
      </c>
      <c r="R615" t="str">
        <f>TRIM(MID(SUBSTITUTE($N615,"/",REPT(" ",LEN($N615))),(COLUMNS($V615:W615)-1)*LEN($N615)+1,LEN($N615)))</f>
        <v>web</v>
      </c>
      <c r="S615" s="11">
        <f t="shared" si="38"/>
        <v>42247.496759259258</v>
      </c>
      <c r="T615" s="11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6" t="e">
        <f t="shared" si="37"/>
        <v>#DIV/0!</v>
      </c>
      <c r="Q616" t="str">
        <f>TRIM(MID(SUBSTITUTE($N616,"/",REPT(" ",LEN($N616))),(COLUMNS($V616:V616)-1)*LEN($N616)+1,LEN($N616)))</f>
        <v>technology</v>
      </c>
      <c r="R616" t="str">
        <f>TRIM(MID(SUBSTITUTE($N616,"/",REPT(" ",LEN($N616))),(COLUMNS($V616:W616)-1)*LEN($N616)+1,LEN($N616)))</f>
        <v>web</v>
      </c>
      <c r="S616" s="11">
        <f t="shared" si="38"/>
        <v>42515.061805555553</v>
      </c>
      <c r="T616" s="11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6" t="e">
        <f t="shared" si="37"/>
        <v>#DIV/0!</v>
      </c>
      <c r="Q617" t="str">
        <f>TRIM(MID(SUBSTITUTE($N617,"/",REPT(" ",LEN($N617))),(COLUMNS($V617:V617)-1)*LEN($N617)+1,LEN($N617)))</f>
        <v>technology</v>
      </c>
      <c r="R617" t="str">
        <f>TRIM(MID(SUBSTITUTE($N617,"/",REPT(" ",LEN($N617))),(COLUMNS($V617:W617)-1)*LEN($N617)+1,LEN($N617)))</f>
        <v>web</v>
      </c>
      <c r="S617" s="11">
        <f t="shared" si="38"/>
        <v>42242.122210648144</v>
      </c>
      <c r="T617" s="11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6" t="e">
        <f t="shared" si="37"/>
        <v>#DIV/0!</v>
      </c>
      <c r="Q618" t="str">
        <f>TRIM(MID(SUBSTITUTE($N618,"/",REPT(" ",LEN($N618))),(COLUMNS($V618:V618)-1)*LEN($N618)+1,LEN($N618)))</f>
        <v>technology</v>
      </c>
      <c r="R618" t="str">
        <f>TRIM(MID(SUBSTITUTE($N618,"/",REPT(" ",LEN($N618))),(COLUMNS($V618:W618)-1)*LEN($N618)+1,LEN($N618)))</f>
        <v>web</v>
      </c>
      <c r="S618" s="11">
        <f t="shared" si="38"/>
        <v>42761.376238425932</v>
      </c>
      <c r="T618" s="11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0.03</v>
      </c>
      <c r="P619" s="6">
        <f t="shared" si="37"/>
        <v>20</v>
      </c>
      <c r="Q619" t="str">
        <f>TRIM(MID(SUBSTITUTE($N619,"/",REPT(" ",LEN($N619))),(COLUMNS($V619:V619)-1)*LEN($N619)+1,LEN($N619)))</f>
        <v>technology</v>
      </c>
      <c r="R619" t="str">
        <f>TRIM(MID(SUBSTITUTE($N619,"/",REPT(" ",LEN($N619))),(COLUMNS($V619:W619)-1)*LEN($N619)+1,LEN($N619)))</f>
        <v>web</v>
      </c>
      <c r="S619" s="11">
        <f t="shared" si="38"/>
        <v>42087.343090277776</v>
      </c>
      <c r="T619" s="11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6" t="e">
        <f t="shared" si="37"/>
        <v>#DIV/0!</v>
      </c>
      <c r="Q620" t="str">
        <f>TRIM(MID(SUBSTITUTE($N620,"/",REPT(" ",LEN($N620))),(COLUMNS($V620:V620)-1)*LEN($N620)+1,LEN($N620)))</f>
        <v>technology</v>
      </c>
      <c r="R620" t="str">
        <f>TRIM(MID(SUBSTITUTE($N620,"/",REPT(" ",LEN($N620))),(COLUMNS($V620:W620)-1)*LEN($N620)+1,LEN($N620)))</f>
        <v>web</v>
      </c>
      <c r="S620" s="11">
        <f t="shared" si="38"/>
        <v>42317.810219907406</v>
      </c>
      <c r="T620" s="11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3.9999999999999998E-7</v>
      </c>
      <c r="P621" s="6">
        <f t="shared" si="37"/>
        <v>1</v>
      </c>
      <c r="Q621" t="str">
        <f>TRIM(MID(SUBSTITUTE($N621,"/",REPT(" ",LEN($N621))),(COLUMNS($V621:V621)-1)*LEN($N621)+1,LEN($N621)))</f>
        <v>technology</v>
      </c>
      <c r="R621" t="str">
        <f>TRIM(MID(SUBSTITUTE($N621,"/",REPT(" ",LEN($N621))),(COLUMNS($V621:W621)-1)*LEN($N621)+1,LEN($N621)))</f>
        <v>web</v>
      </c>
      <c r="S621" s="11">
        <f t="shared" si="38"/>
        <v>41908.650347222225</v>
      </c>
      <c r="T621" s="11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0.01</v>
      </c>
      <c r="P622" s="6">
        <f t="shared" si="37"/>
        <v>300</v>
      </c>
      <c r="Q622" t="str">
        <f>TRIM(MID(SUBSTITUTE($N622,"/",REPT(" ",LEN($N622))),(COLUMNS($V622:V622)-1)*LEN($N622)+1,LEN($N622)))</f>
        <v>technology</v>
      </c>
      <c r="R622" t="str">
        <f>TRIM(MID(SUBSTITUTE($N622,"/",REPT(" ",LEN($N622))),(COLUMNS($V622:W622)-1)*LEN($N622)+1,LEN($N622)))</f>
        <v>web</v>
      </c>
      <c r="S622" s="11">
        <f t="shared" si="38"/>
        <v>41831.716874999998</v>
      </c>
      <c r="T622" s="11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1.044E-2</v>
      </c>
      <c r="P623" s="6">
        <f t="shared" si="37"/>
        <v>87</v>
      </c>
      <c r="Q623" t="str">
        <f>TRIM(MID(SUBSTITUTE($N623,"/",REPT(" ",LEN($N623))),(COLUMNS($V623:V623)-1)*LEN($N623)+1,LEN($N623)))</f>
        <v>technology</v>
      </c>
      <c r="R623" t="str">
        <f>TRIM(MID(SUBSTITUTE($N623,"/",REPT(" ",LEN($N623))),(COLUMNS($V623:W623)-1)*LEN($N623)+1,LEN($N623)))</f>
        <v>web</v>
      </c>
      <c r="S623" s="11">
        <f t="shared" si="38"/>
        <v>42528.987696759257</v>
      </c>
      <c r="T623" s="11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5.6833333333333333E-2</v>
      </c>
      <c r="P624" s="6">
        <f t="shared" si="37"/>
        <v>37.888888888888886</v>
      </c>
      <c r="Q624" t="str">
        <f>TRIM(MID(SUBSTITUTE($N624,"/",REPT(" ",LEN($N624))),(COLUMNS($V624:V624)-1)*LEN($N624)+1,LEN($N624)))</f>
        <v>technology</v>
      </c>
      <c r="R624" t="str">
        <f>TRIM(MID(SUBSTITUTE($N624,"/",REPT(" ",LEN($N624))),(COLUMNS($V624:W624)-1)*LEN($N624)+1,LEN($N624)))</f>
        <v>web</v>
      </c>
      <c r="S624" s="11">
        <f t="shared" si="38"/>
        <v>42532.774745370371</v>
      </c>
      <c r="T624" s="11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6" t="e">
        <f t="shared" si="37"/>
        <v>#DIV/0!</v>
      </c>
      <c r="Q625" t="str">
        <f>TRIM(MID(SUBSTITUTE($N625,"/",REPT(" ",LEN($N625))),(COLUMNS($V625:V625)-1)*LEN($N625)+1,LEN($N625)))</f>
        <v>technology</v>
      </c>
      <c r="R625" t="str">
        <f>TRIM(MID(SUBSTITUTE($N625,"/",REPT(" ",LEN($N625))),(COLUMNS($V625:W625)-1)*LEN($N625)+1,LEN($N625)))</f>
        <v>web</v>
      </c>
      <c r="S625" s="11">
        <f t="shared" si="38"/>
        <v>42122.009224537032</v>
      </c>
      <c r="T625" s="11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6" t="e">
        <f t="shared" si="37"/>
        <v>#DIV/0!</v>
      </c>
      <c r="Q626" t="str">
        <f>TRIM(MID(SUBSTITUTE($N626,"/",REPT(" ",LEN($N626))),(COLUMNS($V626:V626)-1)*LEN($N626)+1,LEN($N626)))</f>
        <v>technology</v>
      </c>
      <c r="R626" t="str">
        <f>TRIM(MID(SUBSTITUTE($N626,"/",REPT(" ",LEN($N626))),(COLUMNS($V626:W626)-1)*LEN($N626)+1,LEN($N626)))</f>
        <v>web</v>
      </c>
      <c r="S626" s="11">
        <f t="shared" si="38"/>
        <v>42108.988900462966</v>
      </c>
      <c r="T626" s="11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6" t="e">
        <f t="shared" si="37"/>
        <v>#DIV/0!</v>
      </c>
      <c r="Q627" t="str">
        <f>TRIM(MID(SUBSTITUTE($N627,"/",REPT(" ",LEN($N627))),(COLUMNS($V627:V627)-1)*LEN($N627)+1,LEN($N627)))</f>
        <v>technology</v>
      </c>
      <c r="R627" t="str">
        <f>TRIM(MID(SUBSTITUTE($N627,"/",REPT(" ",LEN($N627))),(COLUMNS($V627:W627)-1)*LEN($N627)+1,LEN($N627)))</f>
        <v>web</v>
      </c>
      <c r="S627" s="11">
        <f t="shared" si="38"/>
        <v>42790.895567129628</v>
      </c>
      <c r="T627" s="11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0.17380000000000001</v>
      </c>
      <c r="P628" s="6">
        <f t="shared" si="37"/>
        <v>111.41025641025641</v>
      </c>
      <c r="Q628" t="str">
        <f>TRIM(MID(SUBSTITUTE($N628,"/",REPT(" ",LEN($N628))),(COLUMNS($V628:V628)-1)*LEN($N628)+1,LEN($N628)))</f>
        <v>technology</v>
      </c>
      <c r="R628" t="str">
        <f>TRIM(MID(SUBSTITUTE($N628,"/",REPT(" ",LEN($N628))),(COLUMNS($V628:W628)-1)*LEN($N628)+1,LEN($N628)))</f>
        <v>web</v>
      </c>
      <c r="S628" s="11">
        <f t="shared" si="38"/>
        <v>42198.559479166666</v>
      </c>
      <c r="T628" s="11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2.0000000000000001E-4</v>
      </c>
      <c r="P629" s="6">
        <f t="shared" si="37"/>
        <v>90</v>
      </c>
      <c r="Q629" t="str">
        <f>TRIM(MID(SUBSTITUTE($N629,"/",REPT(" ",LEN($N629))),(COLUMNS($V629:V629)-1)*LEN($N629)+1,LEN($N629)))</f>
        <v>technology</v>
      </c>
      <c r="R629" t="str">
        <f>TRIM(MID(SUBSTITUTE($N629,"/",REPT(" ",LEN($N629))),(COLUMNS($V629:W629)-1)*LEN($N629)+1,LEN($N629)))</f>
        <v>web</v>
      </c>
      <c r="S629" s="11">
        <f t="shared" si="38"/>
        <v>42384.306840277779</v>
      </c>
      <c r="T629" s="11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6" t="e">
        <f t="shared" si="37"/>
        <v>#DIV/0!</v>
      </c>
      <c r="Q630" t="str">
        <f>TRIM(MID(SUBSTITUTE($N630,"/",REPT(" ",LEN($N630))),(COLUMNS($V630:V630)-1)*LEN($N630)+1,LEN($N630)))</f>
        <v>technology</v>
      </c>
      <c r="R630" t="str">
        <f>TRIM(MID(SUBSTITUTE($N630,"/",REPT(" ",LEN($N630))),(COLUMNS($V630:W630)-1)*LEN($N630)+1,LEN($N630)))</f>
        <v>web</v>
      </c>
      <c r="S630" s="11">
        <f t="shared" si="38"/>
        <v>41803.692789351851</v>
      </c>
      <c r="T630" s="11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1.75E-3</v>
      </c>
      <c r="P631" s="6">
        <f t="shared" si="37"/>
        <v>116.66666666666667</v>
      </c>
      <c r="Q631" t="str">
        <f>TRIM(MID(SUBSTITUTE($N631,"/",REPT(" ",LEN($N631))),(COLUMNS($V631:V631)-1)*LEN($N631)+1,LEN($N631)))</f>
        <v>technology</v>
      </c>
      <c r="R631" t="str">
        <f>TRIM(MID(SUBSTITUTE($N631,"/",REPT(" ",LEN($N631))),(COLUMNS($V631:W631)-1)*LEN($N631)+1,LEN($N631)))</f>
        <v>web</v>
      </c>
      <c r="S631" s="11">
        <f t="shared" si="38"/>
        <v>42474.637824074074</v>
      </c>
      <c r="T631" s="11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8.3340278356529708E-4</v>
      </c>
      <c r="P632" s="6">
        <f t="shared" si="37"/>
        <v>10</v>
      </c>
      <c r="Q632" t="str">
        <f>TRIM(MID(SUBSTITUTE($N632,"/",REPT(" ",LEN($N632))),(COLUMNS($V632:V632)-1)*LEN($N632)+1,LEN($N632)))</f>
        <v>technology</v>
      </c>
      <c r="R632" t="str">
        <f>TRIM(MID(SUBSTITUTE($N632,"/",REPT(" ",LEN($N632))),(COLUMNS($V632:W632)-1)*LEN($N632)+1,LEN($N632)))</f>
        <v>web</v>
      </c>
      <c r="S632" s="11">
        <f t="shared" si="38"/>
        <v>42223.619456018518</v>
      </c>
      <c r="T632" s="11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1.38E-2</v>
      </c>
      <c r="P633" s="6">
        <f t="shared" si="37"/>
        <v>76.666666666666671</v>
      </c>
      <c r="Q633" t="str">
        <f>TRIM(MID(SUBSTITUTE($N633,"/",REPT(" ",LEN($N633))),(COLUMNS($V633:V633)-1)*LEN($N633)+1,LEN($N633)))</f>
        <v>technology</v>
      </c>
      <c r="R633" t="str">
        <f>TRIM(MID(SUBSTITUTE($N633,"/",REPT(" ",LEN($N633))),(COLUMNS($V633:W633)-1)*LEN($N633)+1,LEN($N633)))</f>
        <v>web</v>
      </c>
      <c r="S633" s="11">
        <f t="shared" si="38"/>
        <v>42489.772326388891</v>
      </c>
      <c r="T633" s="11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6" t="e">
        <f t="shared" si="37"/>
        <v>#DIV/0!</v>
      </c>
      <c r="Q634" t="str">
        <f>TRIM(MID(SUBSTITUTE($N634,"/",REPT(" ",LEN($N634))),(COLUMNS($V634:V634)-1)*LEN($N634)+1,LEN($N634)))</f>
        <v>technology</v>
      </c>
      <c r="R634" t="str">
        <f>TRIM(MID(SUBSTITUTE($N634,"/",REPT(" ",LEN($N634))),(COLUMNS($V634:W634)-1)*LEN($N634)+1,LEN($N634)))</f>
        <v>web</v>
      </c>
      <c r="S634" s="11">
        <f t="shared" si="38"/>
        <v>42303.659317129626</v>
      </c>
      <c r="T634" s="11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0.1245</v>
      </c>
      <c r="P635" s="6">
        <f t="shared" si="37"/>
        <v>49.8</v>
      </c>
      <c r="Q635" t="str">
        <f>TRIM(MID(SUBSTITUTE($N635,"/",REPT(" ",LEN($N635))),(COLUMNS($V635:V635)-1)*LEN($N635)+1,LEN($N635)))</f>
        <v>technology</v>
      </c>
      <c r="R635" t="str">
        <f>TRIM(MID(SUBSTITUTE($N635,"/",REPT(" ",LEN($N635))),(COLUMNS($V635:W635)-1)*LEN($N635)+1,LEN($N635)))</f>
        <v>web</v>
      </c>
      <c r="S635" s="11">
        <f t="shared" si="38"/>
        <v>42507.29932870371</v>
      </c>
      <c r="T635" s="11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2.0000000000000001E-4</v>
      </c>
      <c r="P636" s="6">
        <f t="shared" si="37"/>
        <v>1</v>
      </c>
      <c r="Q636" t="str">
        <f>TRIM(MID(SUBSTITUTE($N636,"/",REPT(" ",LEN($N636))),(COLUMNS($V636:V636)-1)*LEN($N636)+1,LEN($N636)))</f>
        <v>technology</v>
      </c>
      <c r="R636" t="str">
        <f>TRIM(MID(SUBSTITUTE($N636,"/",REPT(" ",LEN($N636))),(COLUMNS($V636:W636)-1)*LEN($N636)+1,LEN($N636)))</f>
        <v>web</v>
      </c>
      <c r="S636" s="11">
        <f t="shared" si="38"/>
        <v>42031.928576388891</v>
      </c>
      <c r="T636" s="11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8.0000000000000007E-5</v>
      </c>
      <c r="P637" s="6">
        <f t="shared" si="37"/>
        <v>2</v>
      </c>
      <c r="Q637" t="str">
        <f>TRIM(MID(SUBSTITUTE($N637,"/",REPT(" ",LEN($N637))),(COLUMNS($V637:V637)-1)*LEN($N637)+1,LEN($N637)))</f>
        <v>technology</v>
      </c>
      <c r="R637" t="str">
        <f>TRIM(MID(SUBSTITUTE($N637,"/",REPT(" ",LEN($N637))),(COLUMNS($V637:W637)-1)*LEN($N637)+1,LEN($N637)))</f>
        <v>web</v>
      </c>
      <c r="S637" s="11">
        <f t="shared" si="38"/>
        <v>42076.092152777783</v>
      </c>
      <c r="T637" s="11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2E-3</v>
      </c>
      <c r="P638" s="6">
        <f t="shared" si="37"/>
        <v>4</v>
      </c>
      <c r="Q638" t="str">
        <f>TRIM(MID(SUBSTITUTE($N638,"/",REPT(" ",LEN($N638))),(COLUMNS($V638:V638)-1)*LEN($N638)+1,LEN($N638)))</f>
        <v>technology</v>
      </c>
      <c r="R638" t="str">
        <f>TRIM(MID(SUBSTITUTE($N638,"/",REPT(" ",LEN($N638))),(COLUMNS($V638:W638)-1)*LEN($N638)+1,LEN($N638)))</f>
        <v>web</v>
      </c>
      <c r="S638" s="11">
        <f t="shared" si="38"/>
        <v>42131.455439814818</v>
      </c>
      <c r="T638" s="11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6" t="e">
        <f t="shared" si="37"/>
        <v>#DIV/0!</v>
      </c>
      <c r="Q639" t="str">
        <f>TRIM(MID(SUBSTITUTE($N639,"/",REPT(" ",LEN($N639))),(COLUMNS($V639:V639)-1)*LEN($N639)+1,LEN($N639)))</f>
        <v>technology</v>
      </c>
      <c r="R639" t="str">
        <f>TRIM(MID(SUBSTITUTE($N639,"/",REPT(" ",LEN($N639))),(COLUMNS($V639:W639)-1)*LEN($N639)+1,LEN($N639)))</f>
        <v>web</v>
      </c>
      <c r="S639" s="11">
        <f t="shared" si="38"/>
        <v>42762.962013888886</v>
      </c>
      <c r="T639" s="11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9.0000000000000006E-5</v>
      </c>
      <c r="P640" s="6">
        <f t="shared" si="37"/>
        <v>3</v>
      </c>
      <c r="Q640" t="str">
        <f>TRIM(MID(SUBSTITUTE($N640,"/",REPT(" ",LEN($N640))),(COLUMNS($V640:V640)-1)*LEN($N640)+1,LEN($N640)))</f>
        <v>technology</v>
      </c>
      <c r="R640" t="str">
        <f>TRIM(MID(SUBSTITUTE($N640,"/",REPT(" ",LEN($N640))),(COLUMNS($V640:W640)-1)*LEN($N640)+1,LEN($N640)))</f>
        <v>web</v>
      </c>
      <c r="S640" s="11">
        <f t="shared" si="38"/>
        <v>42759.593310185184</v>
      </c>
      <c r="T640" s="11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9.9999999999999995E-7</v>
      </c>
      <c r="P641" s="6">
        <f t="shared" si="37"/>
        <v>1</v>
      </c>
      <c r="Q641" t="str">
        <f>TRIM(MID(SUBSTITUTE($N641,"/",REPT(" ",LEN($N641))),(COLUMNS($V641:V641)-1)*LEN($N641)+1,LEN($N641)))</f>
        <v>technology</v>
      </c>
      <c r="R641" t="str">
        <f>TRIM(MID(SUBSTITUTE($N641,"/",REPT(" ",LEN($N641))),(COLUMNS($V641:W641)-1)*LEN($N641)+1,LEN($N641)))</f>
        <v>web</v>
      </c>
      <c r="S641" s="11">
        <f t="shared" si="38"/>
        <v>41865.583275462966</v>
      </c>
      <c r="T641" s="11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1.4428571428571428</v>
      </c>
      <c r="P642" s="6">
        <f t="shared" si="37"/>
        <v>50.5</v>
      </c>
      <c r="Q642" t="str">
        <f>TRIM(MID(SUBSTITUTE($N642,"/",REPT(" ",LEN($N642))),(COLUMNS($V642:V642)-1)*LEN($N642)+1,LEN($N642)))</f>
        <v>technology</v>
      </c>
      <c r="R642" t="str">
        <f>TRIM(MID(SUBSTITUTE($N642,"/",REPT(" ",LEN($N642))),(COLUMNS($V642:W642)-1)*LEN($N642)+1,LEN($N642)))</f>
        <v>wearables</v>
      </c>
      <c r="S642" s="11">
        <f t="shared" si="38"/>
        <v>42683.420312500006</v>
      </c>
      <c r="T642" s="11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</f>
        <v>1.1916249999999999</v>
      </c>
      <c r="P643" s="6">
        <f t="shared" ref="P643:P706" si="41">AVERAGE(E643/L643)</f>
        <v>151.31746031746033</v>
      </c>
      <c r="Q643" t="str">
        <f>TRIM(MID(SUBSTITUTE($N643,"/",REPT(" ",LEN($N643))),(COLUMNS($V643:V643)-1)*LEN($N643)+1,LEN($N643)))</f>
        <v>technology</v>
      </c>
      <c r="R643" t="str">
        <f>TRIM(MID(SUBSTITUTE($N643,"/",REPT(" ",LEN($N643))),(COLUMNS($V643:W643)-1)*LEN($N643)+1,LEN($N643)))</f>
        <v>wearables</v>
      </c>
      <c r="S643" s="11">
        <f t="shared" ref="S643:S706" si="42">(((J643/60/60)/24)+DATE(1970,1,1))</f>
        <v>42199.57</v>
      </c>
      <c r="T643" s="11">
        <f t="shared" ref="T643:T706" si="43">(((I643/60/60)/24)+DATE(1970,1,1))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14.604850000000001</v>
      </c>
      <c r="P644" s="6">
        <f t="shared" si="41"/>
        <v>134.3592456301748</v>
      </c>
      <c r="Q644" t="str">
        <f>TRIM(MID(SUBSTITUTE($N644,"/",REPT(" ",LEN($N644))),(COLUMNS($V644:V644)-1)*LEN($N644)+1,LEN($N644)))</f>
        <v>technology</v>
      </c>
      <c r="R644" t="str">
        <f>TRIM(MID(SUBSTITUTE($N644,"/",REPT(" ",LEN($N644))),(COLUMNS($V644:W644)-1)*LEN($N644)+1,LEN($N644)))</f>
        <v>wearables</v>
      </c>
      <c r="S644" s="11">
        <f t="shared" si="42"/>
        <v>42199.651319444441</v>
      </c>
      <c r="T644" s="11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1.0580799999999999</v>
      </c>
      <c r="P645" s="6">
        <f t="shared" si="41"/>
        <v>174.02631578947367</v>
      </c>
      <c r="Q645" t="str">
        <f>TRIM(MID(SUBSTITUTE($N645,"/",REPT(" ",LEN($N645))),(COLUMNS($V645:V645)-1)*LEN($N645)+1,LEN($N645)))</f>
        <v>technology</v>
      </c>
      <c r="R645" t="str">
        <f>TRIM(MID(SUBSTITUTE($N645,"/",REPT(" ",LEN($N645))),(COLUMNS($V645:W645)-1)*LEN($N645)+1,LEN($N645)))</f>
        <v>wearables</v>
      </c>
      <c r="S645" s="11">
        <f t="shared" si="42"/>
        <v>42100.642071759255</v>
      </c>
      <c r="T645" s="11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3.0011791999999997</v>
      </c>
      <c r="P646" s="6">
        <f t="shared" si="41"/>
        <v>73.486268364348675</v>
      </c>
      <c r="Q646" t="str">
        <f>TRIM(MID(SUBSTITUTE($N646,"/",REPT(" ",LEN($N646))),(COLUMNS($V646:V646)-1)*LEN($N646)+1,LEN($N646)))</f>
        <v>technology</v>
      </c>
      <c r="R646" t="str">
        <f>TRIM(MID(SUBSTITUTE($N646,"/",REPT(" ",LEN($N646))),(COLUMNS($V646:W646)-1)*LEN($N646)+1,LEN($N646)))</f>
        <v>wearables</v>
      </c>
      <c r="S646" s="11">
        <f t="shared" si="42"/>
        <v>41898.665960648148</v>
      </c>
      <c r="T646" s="11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2.7869999999999999</v>
      </c>
      <c r="P647" s="6">
        <f t="shared" si="41"/>
        <v>23.518987341772153</v>
      </c>
      <c r="Q647" t="str">
        <f>TRIM(MID(SUBSTITUTE($N647,"/",REPT(" ",LEN($N647))),(COLUMNS($V647:V647)-1)*LEN($N647)+1,LEN($N647)))</f>
        <v>technology</v>
      </c>
      <c r="R647" t="str">
        <f>TRIM(MID(SUBSTITUTE($N647,"/",REPT(" ",LEN($N647))),(COLUMNS($V647:W647)-1)*LEN($N647)+1,LEN($N647)))</f>
        <v>wearables</v>
      </c>
      <c r="S647" s="11">
        <f t="shared" si="42"/>
        <v>42564.026319444441</v>
      </c>
      <c r="T647" s="11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1.3187625000000001</v>
      </c>
      <c r="P648" s="6">
        <f t="shared" si="41"/>
        <v>39.074444444444445</v>
      </c>
      <c r="Q648" t="str">
        <f>TRIM(MID(SUBSTITUTE($N648,"/",REPT(" ",LEN($N648))),(COLUMNS($V648:V648)-1)*LEN($N648)+1,LEN($N648)))</f>
        <v>technology</v>
      </c>
      <c r="R648" t="str">
        <f>TRIM(MID(SUBSTITUTE($N648,"/",REPT(" ",LEN($N648))),(COLUMNS($V648:W648)-1)*LEN($N648)+1,LEN($N648)))</f>
        <v>wearables</v>
      </c>
      <c r="S648" s="11">
        <f t="shared" si="42"/>
        <v>41832.852627314816</v>
      </c>
      <c r="T648" s="11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1.0705</v>
      </c>
      <c r="P649" s="6">
        <f t="shared" si="41"/>
        <v>125.94117647058823</v>
      </c>
      <c r="Q649" t="str">
        <f>TRIM(MID(SUBSTITUTE($N649,"/",REPT(" ",LEN($N649))),(COLUMNS($V649:V649)-1)*LEN($N649)+1,LEN($N649)))</f>
        <v>technology</v>
      </c>
      <c r="R649" t="str">
        <f>TRIM(MID(SUBSTITUTE($N649,"/",REPT(" ",LEN($N649))),(COLUMNS($V649:W649)-1)*LEN($N649)+1,LEN($N649)))</f>
        <v>wearables</v>
      </c>
      <c r="S649" s="11">
        <f t="shared" si="42"/>
        <v>42416.767928240741</v>
      </c>
      <c r="T649" s="11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1.2682285714285715</v>
      </c>
      <c r="P650" s="6">
        <f t="shared" si="41"/>
        <v>1644</v>
      </c>
      <c r="Q650" t="str">
        <f>TRIM(MID(SUBSTITUTE($N650,"/",REPT(" ",LEN($N650))),(COLUMNS($V650:V650)-1)*LEN($N650)+1,LEN($N650)))</f>
        <v>technology</v>
      </c>
      <c r="R650" t="str">
        <f>TRIM(MID(SUBSTITUTE($N650,"/",REPT(" ",LEN($N650))),(COLUMNS($V650:W650)-1)*LEN($N650)+1,LEN($N650)))</f>
        <v>wearables</v>
      </c>
      <c r="S650" s="11">
        <f t="shared" si="42"/>
        <v>41891.693379629629</v>
      </c>
      <c r="T650" s="11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1.3996</v>
      </c>
      <c r="P651" s="6">
        <f t="shared" si="41"/>
        <v>42.670731707317074</v>
      </c>
      <c r="Q651" t="str">
        <f>TRIM(MID(SUBSTITUTE($N651,"/",REPT(" ",LEN($N651))),(COLUMNS($V651:V651)-1)*LEN($N651)+1,LEN($N651)))</f>
        <v>technology</v>
      </c>
      <c r="R651" t="str">
        <f>TRIM(MID(SUBSTITUTE($N651,"/",REPT(" ",LEN($N651))),(COLUMNS($V651:W651)-1)*LEN($N651)+1,LEN($N651)))</f>
        <v>wearables</v>
      </c>
      <c r="S651" s="11">
        <f t="shared" si="42"/>
        <v>41877.912187499998</v>
      </c>
      <c r="T651" s="11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1.1240000000000001</v>
      </c>
      <c r="P652" s="6">
        <f t="shared" si="41"/>
        <v>35.125</v>
      </c>
      <c r="Q652" t="str">
        <f>TRIM(MID(SUBSTITUTE($N652,"/",REPT(" ",LEN($N652))),(COLUMNS($V652:V652)-1)*LEN($N652)+1,LEN($N652)))</f>
        <v>technology</v>
      </c>
      <c r="R652" t="str">
        <f>TRIM(MID(SUBSTITUTE($N652,"/",REPT(" ",LEN($N652))),(COLUMNS($V652:W652)-1)*LEN($N652)+1,LEN($N652)))</f>
        <v>wearables</v>
      </c>
      <c r="S652" s="11">
        <f t="shared" si="42"/>
        <v>41932.036851851852</v>
      </c>
      <c r="T652" s="11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1.00528</v>
      </c>
      <c r="P653" s="6">
        <f t="shared" si="41"/>
        <v>239.35238095238094</v>
      </c>
      <c r="Q653" t="str">
        <f>TRIM(MID(SUBSTITUTE($N653,"/",REPT(" ",LEN($N653))),(COLUMNS($V653:V653)-1)*LEN($N653)+1,LEN($N653)))</f>
        <v>technology</v>
      </c>
      <c r="R653" t="str">
        <f>TRIM(MID(SUBSTITUTE($N653,"/",REPT(" ",LEN($N653))),(COLUMNS($V653:W653)-1)*LEN($N653)+1,LEN($N653)))</f>
        <v>wearables</v>
      </c>
      <c r="S653" s="11">
        <f t="shared" si="42"/>
        <v>41956.017488425925</v>
      </c>
      <c r="T653" s="11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1.0046666666666666</v>
      </c>
      <c r="P654" s="6">
        <f t="shared" si="41"/>
        <v>107.64285714285714</v>
      </c>
      <c r="Q654" t="str">
        <f>TRIM(MID(SUBSTITUTE($N654,"/",REPT(" ",LEN($N654))),(COLUMNS($V654:V654)-1)*LEN($N654)+1,LEN($N654)))</f>
        <v>technology</v>
      </c>
      <c r="R654" t="str">
        <f>TRIM(MID(SUBSTITUTE($N654,"/",REPT(" ",LEN($N654))),(COLUMNS($V654:W654)-1)*LEN($N654)+1,LEN($N654)))</f>
        <v>wearables</v>
      </c>
      <c r="S654" s="11">
        <f t="shared" si="42"/>
        <v>42675.690393518518</v>
      </c>
      <c r="T654" s="11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1.4144600000000001</v>
      </c>
      <c r="P655" s="6">
        <f t="shared" si="41"/>
        <v>95.830623306233065</v>
      </c>
      <c r="Q655" t="str">
        <f>TRIM(MID(SUBSTITUTE($N655,"/",REPT(" ",LEN($N655))),(COLUMNS($V655:V655)-1)*LEN($N655)+1,LEN($N655)))</f>
        <v>technology</v>
      </c>
      <c r="R655" t="str">
        <f>TRIM(MID(SUBSTITUTE($N655,"/",REPT(" ",LEN($N655))),(COLUMNS($V655:W655)-1)*LEN($N655)+1,LEN($N655)))</f>
        <v>wearables</v>
      </c>
      <c r="S655" s="11">
        <f t="shared" si="42"/>
        <v>42199.618518518517</v>
      </c>
      <c r="T655" s="11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2.6729166666666666</v>
      </c>
      <c r="P656" s="6">
        <f t="shared" si="41"/>
        <v>31.663376110562684</v>
      </c>
      <c r="Q656" t="str">
        <f>TRIM(MID(SUBSTITUTE($N656,"/",REPT(" ",LEN($N656))),(COLUMNS($V656:V656)-1)*LEN($N656)+1,LEN($N656)))</f>
        <v>technology</v>
      </c>
      <c r="R656" t="str">
        <f>TRIM(MID(SUBSTITUTE($N656,"/",REPT(" ",LEN($N656))),(COLUMNS($V656:W656)-1)*LEN($N656)+1,LEN($N656)))</f>
        <v>wearables</v>
      </c>
      <c r="S656" s="11">
        <f t="shared" si="42"/>
        <v>42163.957326388889</v>
      </c>
      <c r="T656" s="11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1.4688749999999999</v>
      </c>
      <c r="P657" s="6">
        <f t="shared" si="41"/>
        <v>42.886861313868614</v>
      </c>
      <c r="Q657" t="str">
        <f>TRIM(MID(SUBSTITUTE($N657,"/",REPT(" ",LEN($N657))),(COLUMNS($V657:V657)-1)*LEN($N657)+1,LEN($N657)))</f>
        <v>technology</v>
      </c>
      <c r="R657" t="str">
        <f>TRIM(MID(SUBSTITUTE($N657,"/",REPT(" ",LEN($N657))),(COLUMNS($V657:W657)-1)*LEN($N657)+1,LEN($N657)))</f>
        <v>wearables</v>
      </c>
      <c r="S657" s="11">
        <f t="shared" si="42"/>
        <v>42045.957314814819</v>
      </c>
      <c r="T657" s="11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2.1356000000000002</v>
      </c>
      <c r="P658" s="6">
        <f t="shared" si="41"/>
        <v>122.73563218390805</v>
      </c>
      <c r="Q658" t="str">
        <f>TRIM(MID(SUBSTITUTE($N658,"/",REPT(" ",LEN($N658))),(COLUMNS($V658:V658)-1)*LEN($N658)+1,LEN($N658)))</f>
        <v>technology</v>
      </c>
      <c r="R658" t="str">
        <f>TRIM(MID(SUBSTITUTE($N658,"/",REPT(" ",LEN($N658))),(COLUMNS($V658:W658)-1)*LEN($N658)+1,LEN($N658)))</f>
        <v>wearables</v>
      </c>
      <c r="S658" s="11">
        <f t="shared" si="42"/>
        <v>42417.804618055554</v>
      </c>
      <c r="T658" s="11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1.2569999999999999</v>
      </c>
      <c r="P659" s="6">
        <f t="shared" si="41"/>
        <v>190.45454545454547</v>
      </c>
      <c r="Q659" t="str">
        <f>TRIM(MID(SUBSTITUTE($N659,"/",REPT(" ",LEN($N659))),(COLUMNS($V659:V659)-1)*LEN($N659)+1,LEN($N659)))</f>
        <v>technology</v>
      </c>
      <c r="R659" t="str">
        <f>TRIM(MID(SUBSTITUTE($N659,"/",REPT(" ",LEN($N659))),(COLUMNS($V659:W659)-1)*LEN($N659)+1,LEN($N659)))</f>
        <v>wearables</v>
      </c>
      <c r="S659" s="11">
        <f t="shared" si="42"/>
        <v>42331.84574074074</v>
      </c>
      <c r="T659" s="11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1.0446206037108834</v>
      </c>
      <c r="P660" s="6">
        <f t="shared" si="41"/>
        <v>109.33695652173913</v>
      </c>
      <c r="Q660" t="str">
        <f>TRIM(MID(SUBSTITUTE($N660,"/",REPT(" ",LEN($N660))),(COLUMNS($V660:V660)-1)*LEN($N660)+1,LEN($N660)))</f>
        <v>technology</v>
      </c>
      <c r="R660" t="str">
        <f>TRIM(MID(SUBSTITUTE($N660,"/",REPT(" ",LEN($N660))),(COLUMNS($V660:W660)-1)*LEN($N660)+1,LEN($N660)))</f>
        <v>wearables</v>
      </c>
      <c r="S660" s="11">
        <f t="shared" si="42"/>
        <v>42179.160752314812</v>
      </c>
      <c r="T660" s="11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1.0056666666666667</v>
      </c>
      <c r="P661" s="6">
        <f t="shared" si="41"/>
        <v>143.66666666666666</v>
      </c>
      <c r="Q661" t="str">
        <f>TRIM(MID(SUBSTITUTE($N661,"/",REPT(" ",LEN($N661))),(COLUMNS($V661:V661)-1)*LEN($N661)+1,LEN($N661)))</f>
        <v>technology</v>
      </c>
      <c r="R661" t="str">
        <f>TRIM(MID(SUBSTITUTE($N661,"/",REPT(" ",LEN($N661))),(COLUMNS($V661:W661)-1)*LEN($N661)+1,LEN($N661)))</f>
        <v>wearables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3.058E-2</v>
      </c>
      <c r="P662" s="6">
        <f t="shared" si="41"/>
        <v>84.944444444444443</v>
      </c>
      <c r="Q662" t="str">
        <f>TRIM(MID(SUBSTITUTE($N662,"/",REPT(" ",LEN($N662))),(COLUMNS($V662:V662)-1)*LEN($N662)+1,LEN($N662)))</f>
        <v>technology</v>
      </c>
      <c r="R662" t="str">
        <f>TRIM(MID(SUBSTITUTE($N662,"/",REPT(" ",LEN($N662))),(COLUMNS($V662:W662)-1)*LEN($N662)+1,LEN($N662)))</f>
        <v>wearables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9.4999999999999998E-3</v>
      </c>
      <c r="P663" s="6">
        <f t="shared" si="41"/>
        <v>10.555555555555555</v>
      </c>
      <c r="Q663" t="str">
        <f>TRIM(MID(SUBSTITUTE($N663,"/",REPT(" ",LEN($N663))),(COLUMNS($V663:V663)-1)*LEN($N663)+1,LEN($N663)))</f>
        <v>technology</v>
      </c>
      <c r="R663" t="str">
        <f>TRIM(MID(SUBSTITUTE($N663,"/",REPT(" ",LEN($N663))),(COLUMNS($V663:W663)-1)*LEN($N663)+1,LEN($N663)))</f>
        <v>wearables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4.0000000000000001E-3</v>
      </c>
      <c r="P664" s="6">
        <f t="shared" si="41"/>
        <v>39</v>
      </c>
      <c r="Q664" t="str">
        <f>TRIM(MID(SUBSTITUTE($N664,"/",REPT(" ",LEN($N664))),(COLUMNS($V664:V664)-1)*LEN($N664)+1,LEN($N664)))</f>
        <v>technology</v>
      </c>
      <c r="R664" t="str">
        <f>TRIM(MID(SUBSTITUTE($N664,"/",REPT(" ",LEN($N664))),(COLUMNS($V664:W664)-1)*LEN($N664)+1,LEN($N664)))</f>
        <v>wearables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3.5000000000000001E-3</v>
      </c>
      <c r="P665" s="6">
        <f t="shared" si="41"/>
        <v>100</v>
      </c>
      <c r="Q665" t="str">
        <f>TRIM(MID(SUBSTITUTE($N665,"/",REPT(" ",LEN($N665))),(COLUMNS($V665:V665)-1)*LEN($N665)+1,LEN($N665)))</f>
        <v>technology</v>
      </c>
      <c r="R665" t="str">
        <f>TRIM(MID(SUBSTITUTE($N665,"/",REPT(" ",LEN($N665))),(COLUMNS($V665:W665)-1)*LEN($N665)+1,LEN($N665)))</f>
        <v>wearables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7.5333333333333335E-2</v>
      </c>
      <c r="P666" s="6">
        <f t="shared" si="41"/>
        <v>31.172413793103448</v>
      </c>
      <c r="Q666" t="str">
        <f>TRIM(MID(SUBSTITUTE($N666,"/",REPT(" ",LEN($N666))),(COLUMNS($V666:V666)-1)*LEN($N666)+1,LEN($N666)))</f>
        <v>technology</v>
      </c>
      <c r="R666" t="str">
        <f>TRIM(MID(SUBSTITUTE($N666,"/",REPT(" ",LEN($N666))),(COLUMNS($V666:W666)-1)*LEN($N666)+1,LEN($N666)))</f>
        <v>wearables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0.18640000000000001</v>
      </c>
      <c r="P667" s="6">
        <f t="shared" si="41"/>
        <v>155.33333333333334</v>
      </c>
      <c r="Q667" t="str">
        <f>TRIM(MID(SUBSTITUTE($N667,"/",REPT(" ",LEN($N667))),(COLUMNS($V667:V667)-1)*LEN($N667)+1,LEN($N667)))</f>
        <v>technology</v>
      </c>
      <c r="R667" t="str">
        <f>TRIM(MID(SUBSTITUTE($N667,"/",REPT(" ",LEN($N667))),(COLUMNS($V667:W667)-1)*LEN($N667)+1,LEN($N667)))</f>
        <v>wearables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4.0000000000000003E-5</v>
      </c>
      <c r="P668" s="6">
        <f t="shared" si="41"/>
        <v>2</v>
      </c>
      <c r="Q668" t="str">
        <f>TRIM(MID(SUBSTITUTE($N668,"/",REPT(" ",LEN($N668))),(COLUMNS($V668:V668)-1)*LEN($N668)+1,LEN($N668)))</f>
        <v>technology</v>
      </c>
      <c r="R668" t="str">
        <f>TRIM(MID(SUBSTITUTE($N668,"/",REPT(" ",LEN($N668))),(COLUMNS($V668:W668)-1)*LEN($N668)+1,LEN($N668)))</f>
        <v>wearables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0.1002</v>
      </c>
      <c r="P669" s="6">
        <f t="shared" si="41"/>
        <v>178.92857142857142</v>
      </c>
      <c r="Q669" t="str">
        <f>TRIM(MID(SUBSTITUTE($N669,"/",REPT(" ",LEN($N669))),(COLUMNS($V669:V669)-1)*LEN($N669)+1,LEN($N669)))</f>
        <v>technology</v>
      </c>
      <c r="R669" t="str">
        <f>TRIM(MID(SUBSTITUTE($N669,"/",REPT(" ",LEN($N669))),(COLUMNS($V669:W669)-1)*LEN($N669)+1,LEN($N669)))</f>
        <v>wearables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4.5600000000000002E-2</v>
      </c>
      <c r="P670" s="6">
        <f t="shared" si="41"/>
        <v>27.36</v>
      </c>
      <c r="Q670" t="str">
        <f>TRIM(MID(SUBSTITUTE($N670,"/",REPT(" ",LEN($N670))),(COLUMNS($V670:V670)-1)*LEN($N670)+1,LEN($N670)))</f>
        <v>technology</v>
      </c>
      <c r="R670" t="str">
        <f>TRIM(MID(SUBSTITUTE($N670,"/",REPT(" ",LEN($N670))),(COLUMNS($V670:W670)-1)*LEN($N670)+1,LEN($N670)))</f>
        <v>wearables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0.21507499999999999</v>
      </c>
      <c r="P671" s="6">
        <f t="shared" si="41"/>
        <v>1536.25</v>
      </c>
      <c r="Q671" t="str">
        <f>TRIM(MID(SUBSTITUTE($N671,"/",REPT(" ",LEN($N671))),(COLUMNS($V671:V671)-1)*LEN($N671)+1,LEN($N671)))</f>
        <v>technology</v>
      </c>
      <c r="R671" t="str">
        <f>TRIM(MID(SUBSTITUTE($N671,"/",REPT(" ",LEN($N671))),(COLUMNS($V671:W671)-1)*LEN($N671)+1,LEN($N671)))</f>
        <v>wearables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0.29276666666666668</v>
      </c>
      <c r="P672" s="6">
        <f t="shared" si="41"/>
        <v>84.99677419354839</v>
      </c>
      <c r="Q672" t="str">
        <f>TRIM(MID(SUBSTITUTE($N672,"/",REPT(" ",LEN($N672))),(COLUMNS($V672:V672)-1)*LEN($N672)+1,LEN($N672)))</f>
        <v>technology</v>
      </c>
      <c r="R672" t="str">
        <f>TRIM(MID(SUBSTITUTE($N672,"/",REPT(" ",LEN($N672))),(COLUMNS($V672:W672)-1)*LEN($N672)+1,LEN($N672)))</f>
        <v>wearables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0.39426666666666665</v>
      </c>
      <c r="P673" s="6">
        <f t="shared" si="41"/>
        <v>788.5333333333333</v>
      </c>
      <c r="Q673" t="str">
        <f>TRIM(MID(SUBSTITUTE($N673,"/",REPT(" ",LEN($N673))),(COLUMNS($V673:V673)-1)*LEN($N673)+1,LEN($N673)))</f>
        <v>technology</v>
      </c>
      <c r="R673" t="str">
        <f>TRIM(MID(SUBSTITUTE($N673,"/",REPT(" ",LEN($N673))),(COLUMNS($V673:W673)-1)*LEN($N673)+1,LEN($N673)))</f>
        <v>wearables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0.21628</v>
      </c>
      <c r="P674" s="6">
        <f t="shared" si="41"/>
        <v>50.29767441860465</v>
      </c>
      <c r="Q674" t="str">
        <f>TRIM(MID(SUBSTITUTE($N674,"/",REPT(" ",LEN($N674))),(COLUMNS($V674:V674)-1)*LEN($N674)+1,LEN($N674)))</f>
        <v>technology</v>
      </c>
      <c r="R674" t="str">
        <f>TRIM(MID(SUBSTITUTE($N674,"/",REPT(" ",LEN($N674))),(COLUMNS($V674:W674)-1)*LEN($N674)+1,LEN($N674)))</f>
        <v>wearables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2.0500000000000002E-3</v>
      </c>
      <c r="P675" s="6">
        <f t="shared" si="41"/>
        <v>68.333333333333329</v>
      </c>
      <c r="Q675" t="str">
        <f>TRIM(MID(SUBSTITUTE($N675,"/",REPT(" ",LEN($N675))),(COLUMNS($V675:V675)-1)*LEN($N675)+1,LEN($N675)))</f>
        <v>technology</v>
      </c>
      <c r="R675" t="str">
        <f>TRIM(MID(SUBSTITUTE($N675,"/",REPT(" ",LEN($N675))),(COLUMNS($V675:W675)-1)*LEN($N675)+1,LEN($N675)))</f>
        <v>wearables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2.9999999999999997E-4</v>
      </c>
      <c r="P676" s="6">
        <f t="shared" si="41"/>
        <v>7.5</v>
      </c>
      <c r="Q676" t="str">
        <f>TRIM(MID(SUBSTITUTE($N676,"/",REPT(" ",LEN($N676))),(COLUMNS($V676:V676)-1)*LEN($N676)+1,LEN($N676)))</f>
        <v>technology</v>
      </c>
      <c r="R676" t="str">
        <f>TRIM(MID(SUBSTITUTE($N676,"/",REPT(" ",LEN($N676))),(COLUMNS($V676:W676)-1)*LEN($N676)+1,LEN($N676)))</f>
        <v>wearables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0.14849999999999999</v>
      </c>
      <c r="P677" s="6">
        <f t="shared" si="41"/>
        <v>34.269230769230766</v>
      </c>
      <c r="Q677" t="str">
        <f>TRIM(MID(SUBSTITUTE($N677,"/",REPT(" ",LEN($N677))),(COLUMNS($V677:V677)-1)*LEN($N677)+1,LEN($N677)))</f>
        <v>technology</v>
      </c>
      <c r="R677" t="str">
        <f>TRIM(MID(SUBSTITUTE($N677,"/",REPT(" ",LEN($N677))),(COLUMNS($V677:W677)-1)*LEN($N677)+1,LEN($N677)))</f>
        <v>wearables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1.4710000000000001E-2</v>
      </c>
      <c r="P678" s="6">
        <f t="shared" si="41"/>
        <v>61.291666666666664</v>
      </c>
      <c r="Q678" t="str">
        <f>TRIM(MID(SUBSTITUTE($N678,"/",REPT(" ",LEN($N678))),(COLUMNS($V678:V678)-1)*LEN($N678)+1,LEN($N678)))</f>
        <v>technology</v>
      </c>
      <c r="R678" t="str">
        <f>TRIM(MID(SUBSTITUTE($N678,"/",REPT(" ",LEN($N678))),(COLUMNS($V678:W678)-1)*LEN($N678)+1,LEN($N678)))</f>
        <v>wearables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0.25584000000000001</v>
      </c>
      <c r="P679" s="6">
        <f t="shared" si="41"/>
        <v>133.25</v>
      </c>
      <c r="Q679" t="str">
        <f>TRIM(MID(SUBSTITUTE($N679,"/",REPT(" ",LEN($N679))),(COLUMNS($V679:V679)-1)*LEN($N679)+1,LEN($N679)))</f>
        <v>technology</v>
      </c>
      <c r="R679" t="str">
        <f>TRIM(MID(SUBSTITUTE($N679,"/",REPT(" ",LEN($N679))),(COLUMNS($V679:W679)-1)*LEN($N679)+1,LEN($N679)))</f>
        <v>wearables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3.8206896551724136E-2</v>
      </c>
      <c r="P680" s="6">
        <f t="shared" si="41"/>
        <v>65.17647058823529</v>
      </c>
      <c r="Q680" t="str">
        <f>TRIM(MID(SUBSTITUTE($N680,"/",REPT(" ",LEN($N680))),(COLUMNS($V680:V680)-1)*LEN($N680)+1,LEN($N680)))</f>
        <v>technology</v>
      </c>
      <c r="R680" t="str">
        <f>TRIM(MID(SUBSTITUTE($N680,"/",REPT(" ",LEN($N680))),(COLUMNS($V680:W680)-1)*LEN($N680)+1,LEN($N680)))</f>
        <v>wearables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0.15485964912280703</v>
      </c>
      <c r="P681" s="6">
        <f t="shared" si="41"/>
        <v>93.90425531914893</v>
      </c>
      <c r="Q681" t="str">
        <f>TRIM(MID(SUBSTITUTE($N681,"/",REPT(" ",LEN($N681))),(COLUMNS($V681:V681)-1)*LEN($N681)+1,LEN($N681)))</f>
        <v>technology</v>
      </c>
      <c r="R681" t="str">
        <f>TRIM(MID(SUBSTITUTE($N681,"/",REPT(" ",LEN($N681))),(COLUMNS($V681:W681)-1)*LEN($N681)+1,LEN($N681)))</f>
        <v>wearables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0.25912000000000002</v>
      </c>
      <c r="P682" s="6">
        <f t="shared" si="41"/>
        <v>150.65116279069767</v>
      </c>
      <c r="Q682" t="str">
        <f>TRIM(MID(SUBSTITUTE($N682,"/",REPT(" ",LEN($N682))),(COLUMNS($V682:V682)-1)*LEN($N682)+1,LEN($N682)))</f>
        <v>technology</v>
      </c>
      <c r="R682" t="str">
        <f>TRIM(MID(SUBSTITUTE($N682,"/",REPT(" ",LEN($N682))),(COLUMNS($V682:W682)-1)*LEN($N682)+1,LEN($N682)))</f>
        <v>wearables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4.0000000000000002E-4</v>
      </c>
      <c r="P683" s="6">
        <f t="shared" si="41"/>
        <v>1</v>
      </c>
      <c r="Q683" t="str">
        <f>TRIM(MID(SUBSTITUTE($N683,"/",REPT(" ",LEN($N683))),(COLUMNS($V683:V683)-1)*LEN($N683)+1,LEN($N683)))</f>
        <v>technology</v>
      </c>
      <c r="R683" t="str">
        <f>TRIM(MID(SUBSTITUTE($N683,"/",REPT(" ",LEN($N683))),(COLUMNS($V683:W683)-1)*LEN($N683)+1,LEN($N683)))</f>
        <v>wearables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1.06E-3</v>
      </c>
      <c r="P684" s="6">
        <f t="shared" si="41"/>
        <v>13.25</v>
      </c>
      <c r="Q684" t="str">
        <f>TRIM(MID(SUBSTITUTE($N684,"/",REPT(" ",LEN($N684))),(COLUMNS($V684:V684)-1)*LEN($N684)+1,LEN($N684)))</f>
        <v>technology</v>
      </c>
      <c r="R684" t="str">
        <f>TRIM(MID(SUBSTITUTE($N684,"/",REPT(" ",LEN($N684))),(COLUMNS($V684:W684)-1)*LEN($N684)+1,LEN($N684)))</f>
        <v>wearables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8.5142857142857138E-3</v>
      </c>
      <c r="P685" s="6">
        <f t="shared" si="41"/>
        <v>99.333333333333329</v>
      </c>
      <c r="Q685" t="str">
        <f>TRIM(MID(SUBSTITUTE($N685,"/",REPT(" ",LEN($N685))),(COLUMNS($V685:V685)-1)*LEN($N685)+1,LEN($N685)))</f>
        <v>technology</v>
      </c>
      <c r="R685" t="str">
        <f>TRIM(MID(SUBSTITUTE($N685,"/",REPT(" ",LEN($N685))),(COLUMNS($V685:W685)-1)*LEN($N685)+1,LEN($N685)))</f>
        <v>wearables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7.4837500000000001E-2</v>
      </c>
      <c r="P686" s="6">
        <f t="shared" si="41"/>
        <v>177.39259259259259</v>
      </c>
      <c r="Q686" t="str">
        <f>TRIM(MID(SUBSTITUTE($N686,"/",REPT(" ",LEN($N686))),(COLUMNS($V686:V686)-1)*LEN($N686)+1,LEN($N686)))</f>
        <v>technology</v>
      </c>
      <c r="R686" t="str">
        <f>TRIM(MID(SUBSTITUTE($N686,"/",REPT(" ",LEN($N686))),(COLUMNS($V686:W686)-1)*LEN($N686)+1,LEN($N686)))</f>
        <v>wearables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0.27650000000000002</v>
      </c>
      <c r="P687" s="6">
        <f t="shared" si="41"/>
        <v>55.3</v>
      </c>
      <c r="Q687" t="str">
        <f>TRIM(MID(SUBSTITUTE($N687,"/",REPT(" ",LEN($N687))),(COLUMNS($V687:V687)-1)*LEN($N687)+1,LEN($N687)))</f>
        <v>technology</v>
      </c>
      <c r="R687" t="str">
        <f>TRIM(MID(SUBSTITUTE($N687,"/",REPT(" ",LEN($N687))),(COLUMNS($V687:W687)-1)*LEN($N687)+1,LEN($N687)))</f>
        <v>wearables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6" t="e">
        <f t="shared" si="41"/>
        <v>#DIV/0!</v>
      </c>
      <c r="Q688" t="str">
        <f>TRIM(MID(SUBSTITUTE($N688,"/",REPT(" ",LEN($N688))),(COLUMNS($V688:V688)-1)*LEN($N688)+1,LEN($N688)))</f>
        <v>technology</v>
      </c>
      <c r="R688" t="str">
        <f>TRIM(MID(SUBSTITUTE($N688,"/",REPT(" ",LEN($N688))),(COLUMNS($V688:W688)-1)*LEN($N688)+1,LEN($N688)))</f>
        <v>wearables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3.5499999999999997E-2</v>
      </c>
      <c r="P689" s="6">
        <f t="shared" si="41"/>
        <v>591.66666666666663</v>
      </c>
      <c r="Q689" t="str">
        <f>TRIM(MID(SUBSTITUTE($N689,"/",REPT(" ",LEN($N689))),(COLUMNS($V689:V689)-1)*LEN($N689)+1,LEN($N689)))</f>
        <v>technology</v>
      </c>
      <c r="R689" t="str">
        <f>TRIM(MID(SUBSTITUTE($N689,"/",REPT(" ",LEN($N689))),(COLUMNS($V689:W689)-1)*LEN($N689)+1,LEN($N689)))</f>
        <v>wearables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0.72989999999999999</v>
      </c>
      <c r="P690" s="6">
        <f t="shared" si="41"/>
        <v>405.5</v>
      </c>
      <c r="Q690" t="str">
        <f>TRIM(MID(SUBSTITUTE($N690,"/",REPT(" ",LEN($N690))),(COLUMNS($V690:V690)-1)*LEN($N690)+1,LEN($N690)))</f>
        <v>technology</v>
      </c>
      <c r="R690" t="str">
        <f>TRIM(MID(SUBSTITUTE($N690,"/",REPT(" ",LEN($N690))),(COLUMNS($V690:W690)-1)*LEN($N690)+1,LEN($N690)))</f>
        <v>wearables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0.57648750000000004</v>
      </c>
      <c r="P691" s="6">
        <f t="shared" si="41"/>
        <v>343.14732142857144</v>
      </c>
      <c r="Q691" t="str">
        <f>TRIM(MID(SUBSTITUTE($N691,"/",REPT(" ",LEN($N691))),(COLUMNS($V691:V691)-1)*LEN($N691)+1,LEN($N691)))</f>
        <v>technology</v>
      </c>
      <c r="R691" t="str">
        <f>TRIM(MID(SUBSTITUTE($N691,"/",REPT(" ",LEN($N691))),(COLUMNS($V691:W691)-1)*LEN($N691)+1,LEN($N691)))</f>
        <v>wearables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0.1234</v>
      </c>
      <c r="P692" s="6">
        <f t="shared" si="41"/>
        <v>72.588235294117652</v>
      </c>
      <c r="Q692" t="str">
        <f>TRIM(MID(SUBSTITUTE($N692,"/",REPT(" ",LEN($N692))),(COLUMNS($V692:V692)-1)*LEN($N692)+1,LEN($N692)))</f>
        <v>technology</v>
      </c>
      <c r="R692" t="str">
        <f>TRIM(MID(SUBSTITUTE($N692,"/",REPT(" ",LEN($N692))),(COLUMNS($V692:W692)-1)*LEN($N692)+1,LEN($N692)))</f>
        <v>wearables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5.1999999999999998E-3</v>
      </c>
      <c r="P693" s="6">
        <f t="shared" si="41"/>
        <v>26</v>
      </c>
      <c r="Q693" t="str">
        <f>TRIM(MID(SUBSTITUTE($N693,"/",REPT(" ",LEN($N693))),(COLUMNS($V693:V693)-1)*LEN($N693)+1,LEN($N693)))</f>
        <v>technology</v>
      </c>
      <c r="R693" t="str">
        <f>TRIM(MID(SUBSTITUTE($N693,"/",REPT(" ",LEN($N693))),(COLUMNS($V693:W693)-1)*LEN($N693)+1,LEN($N693)))</f>
        <v>wearables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6.5299999999999997E-2</v>
      </c>
      <c r="P694" s="6">
        <f t="shared" si="41"/>
        <v>6.4975124378109452</v>
      </c>
      <c r="Q694" t="str">
        <f>TRIM(MID(SUBSTITUTE($N694,"/",REPT(" ",LEN($N694))),(COLUMNS($V694:V694)-1)*LEN($N694)+1,LEN($N694)))</f>
        <v>technology</v>
      </c>
      <c r="R694" t="str">
        <f>TRIM(MID(SUBSTITUTE($N694,"/",REPT(" ",LEN($N694))),(COLUMNS($V694:W694)-1)*LEN($N694)+1,LEN($N694)))</f>
        <v>wearables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0.35338000000000003</v>
      </c>
      <c r="P695" s="6">
        <f t="shared" si="41"/>
        <v>119.38513513513513</v>
      </c>
      <c r="Q695" t="str">
        <f>TRIM(MID(SUBSTITUTE($N695,"/",REPT(" ",LEN($N695))),(COLUMNS($V695:V695)-1)*LEN($N695)+1,LEN($N695)))</f>
        <v>technology</v>
      </c>
      <c r="R695" t="str">
        <f>TRIM(MID(SUBSTITUTE($N695,"/",REPT(" ",LEN($N695))),(COLUMNS($V695:W695)-1)*LEN($N695)+1,LEN($N695)))</f>
        <v>wearables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3.933333333333333E-3</v>
      </c>
      <c r="P696" s="6">
        <f t="shared" si="41"/>
        <v>84.285714285714292</v>
      </c>
      <c r="Q696" t="str">
        <f>TRIM(MID(SUBSTITUTE($N696,"/",REPT(" ",LEN($N696))),(COLUMNS($V696:V696)-1)*LEN($N696)+1,LEN($N696)))</f>
        <v>technology</v>
      </c>
      <c r="R696" t="str">
        <f>TRIM(MID(SUBSTITUTE($N696,"/",REPT(" ",LEN($N696))),(COLUMNS($V696:W696)-1)*LEN($N696)+1,LEN($N696)))</f>
        <v>wearables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1.06E-2</v>
      </c>
      <c r="P697" s="6">
        <f t="shared" si="41"/>
        <v>90.857142857142861</v>
      </c>
      <c r="Q697" t="str">
        <f>TRIM(MID(SUBSTITUTE($N697,"/",REPT(" ",LEN($N697))),(COLUMNS($V697:V697)-1)*LEN($N697)+1,LEN($N697)))</f>
        <v>technology</v>
      </c>
      <c r="R697" t="str">
        <f>TRIM(MID(SUBSTITUTE($N697,"/",REPT(" ",LEN($N697))),(COLUMNS($V697:W697)-1)*LEN($N697)+1,LEN($N697)))</f>
        <v>wearables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5.7142857142857145E-6</v>
      </c>
      <c r="P698" s="6">
        <f t="shared" si="41"/>
        <v>1</v>
      </c>
      <c r="Q698" t="str">
        <f>TRIM(MID(SUBSTITUTE($N698,"/",REPT(" ",LEN($N698))),(COLUMNS($V698:V698)-1)*LEN($N698)+1,LEN($N698)))</f>
        <v>technology</v>
      </c>
      <c r="R698" t="str">
        <f>TRIM(MID(SUBSTITUTE($N698,"/",REPT(" ",LEN($N698))),(COLUMNS($V698:W698)-1)*LEN($N698)+1,LEN($N698)))</f>
        <v>wearables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0.46379999999999999</v>
      </c>
      <c r="P699" s="6">
        <f t="shared" si="41"/>
        <v>20.342105263157894</v>
      </c>
      <c r="Q699" t="str">
        <f>TRIM(MID(SUBSTITUTE($N699,"/",REPT(" ",LEN($N699))),(COLUMNS($V699:V699)-1)*LEN($N699)+1,LEN($N699)))</f>
        <v>technology</v>
      </c>
      <c r="R699" t="str">
        <f>TRIM(MID(SUBSTITUTE($N699,"/",REPT(" ",LEN($N699))),(COLUMNS($V699:W699)-1)*LEN($N699)+1,LEN($N699)))</f>
        <v>wearables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0.15390000000000001</v>
      </c>
      <c r="P700" s="6">
        <f t="shared" si="41"/>
        <v>530.68965517241384</v>
      </c>
      <c r="Q700" t="str">
        <f>TRIM(MID(SUBSTITUTE($N700,"/",REPT(" ",LEN($N700))),(COLUMNS($V700:V700)-1)*LEN($N700)+1,LEN($N700)))</f>
        <v>technology</v>
      </c>
      <c r="R700" t="str">
        <f>TRIM(MID(SUBSTITUTE($N700,"/",REPT(" ",LEN($N700))),(COLUMNS($V700:W700)-1)*LEN($N700)+1,LEN($N700)))</f>
        <v>wearables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0.824221076923077</v>
      </c>
      <c r="P701" s="6">
        <f t="shared" si="41"/>
        <v>120.39184269662923</v>
      </c>
      <c r="Q701" t="str">
        <f>TRIM(MID(SUBSTITUTE($N701,"/",REPT(" ",LEN($N701))),(COLUMNS($V701:V701)-1)*LEN($N701)+1,LEN($N701)))</f>
        <v>technology</v>
      </c>
      <c r="R701" t="str">
        <f>TRIM(MID(SUBSTITUTE($N701,"/",REPT(" ",LEN($N701))),(COLUMNS($V701:W701)-1)*LEN($N701)+1,LEN($N701)))</f>
        <v>wearables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2.6866666666666667E-2</v>
      </c>
      <c r="P702" s="6">
        <f t="shared" si="41"/>
        <v>13</v>
      </c>
      <c r="Q702" t="str">
        <f>TRIM(MID(SUBSTITUTE($N702,"/",REPT(" ",LEN($N702))),(COLUMNS($V702:V702)-1)*LEN($N702)+1,LEN($N702)))</f>
        <v>technology</v>
      </c>
      <c r="R702" t="str">
        <f>TRIM(MID(SUBSTITUTE($N702,"/",REPT(" ",LEN($N702))),(COLUMNS($V702:W702)-1)*LEN($N702)+1,LEN($N702)))</f>
        <v>wearables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0.26600000000000001</v>
      </c>
      <c r="P703" s="6">
        <f t="shared" si="41"/>
        <v>291.33333333333331</v>
      </c>
      <c r="Q703" t="str">
        <f>TRIM(MID(SUBSTITUTE($N703,"/",REPT(" ",LEN($N703))),(COLUMNS($V703:V703)-1)*LEN($N703)+1,LEN($N703)))</f>
        <v>technology</v>
      </c>
      <c r="R703" t="str">
        <f>TRIM(MID(SUBSTITUTE($N703,"/",REPT(" ",LEN($N703))),(COLUMNS($V703:W703)-1)*LEN($N703)+1,LEN($N703)))</f>
        <v>wearables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0.30813400000000002</v>
      </c>
      <c r="P704" s="6">
        <f t="shared" si="41"/>
        <v>124.9191891891892</v>
      </c>
      <c r="Q704" t="str">
        <f>TRIM(MID(SUBSTITUTE($N704,"/",REPT(" ",LEN($N704))),(COLUMNS($V704:V704)-1)*LEN($N704)+1,LEN($N704)))</f>
        <v>technology</v>
      </c>
      <c r="R704" t="str">
        <f>TRIM(MID(SUBSTITUTE($N704,"/",REPT(" ",LEN($N704))),(COLUMNS($V704:W704)-1)*LEN($N704)+1,LEN($N704)))</f>
        <v>wearables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5.5800000000000002E-2</v>
      </c>
      <c r="P705" s="6">
        <f t="shared" si="41"/>
        <v>119.57142857142857</v>
      </c>
      <c r="Q705" t="str">
        <f>TRIM(MID(SUBSTITUTE($N705,"/",REPT(" ",LEN($N705))),(COLUMNS($V705:V705)-1)*LEN($N705)+1,LEN($N705)))</f>
        <v>technology</v>
      </c>
      <c r="R705" t="str">
        <f>TRIM(MID(SUBSTITUTE($N705,"/",REPT(" ",LEN($N705))),(COLUMNS($V705:W705)-1)*LEN($N705)+1,LEN($N705)))</f>
        <v>wearables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8.7454545454545458E-3</v>
      </c>
      <c r="P706" s="6">
        <f t="shared" si="41"/>
        <v>120.25</v>
      </c>
      <c r="Q706" t="str">
        <f>TRIM(MID(SUBSTITUTE($N706,"/",REPT(" ",LEN($N706))),(COLUMNS($V706:V706)-1)*LEN($N706)+1,LEN($N706)))</f>
        <v>technology</v>
      </c>
      <c r="R706" t="str">
        <f>TRIM(MID(SUBSTITUTE($N706,"/",REPT(" ",LEN($N706))),(COLUMNS($V706:W706)-1)*LEN($N706)+1,LEN($N706)))</f>
        <v>wearables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</f>
        <v>9.7699999999999992E-3</v>
      </c>
      <c r="P707" s="6">
        <f t="shared" ref="P707:P770" si="45">AVERAGE(E707/L707)</f>
        <v>195.4</v>
      </c>
      <c r="Q707" t="str">
        <f>TRIM(MID(SUBSTITUTE($N707,"/",REPT(" ",LEN($N707))),(COLUMNS($V707:V707)-1)*LEN($N707)+1,LEN($N707)))</f>
        <v>technology</v>
      </c>
      <c r="R707" t="str">
        <f>TRIM(MID(SUBSTITUTE($N707,"/",REPT(" ",LEN($N707))),(COLUMNS($V707:W707)-1)*LEN($N707)+1,LEN($N707)))</f>
        <v>wearables</v>
      </c>
      <c r="S707" s="11">
        <f t="shared" ref="S707:S770" si="46">(((J707/60/60)/24)+DATE(1970,1,1))</f>
        <v>42726.491643518515</v>
      </c>
      <c r="T707" s="11">
        <f t="shared" ref="T707:T770" si="47">(((I707/60/60)/24)+DATE(1970,1,1))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6" t="e">
        <f t="shared" si="45"/>
        <v>#DIV/0!</v>
      </c>
      <c r="Q708" t="str">
        <f>TRIM(MID(SUBSTITUTE($N708,"/",REPT(" ",LEN($N708))),(COLUMNS($V708:V708)-1)*LEN($N708)+1,LEN($N708)))</f>
        <v>technology</v>
      </c>
      <c r="R708" t="str">
        <f>TRIM(MID(SUBSTITUTE($N708,"/",REPT(" ",LEN($N708))),(COLUMNS($V708:W708)-1)*LEN($N708)+1,LEN($N708)))</f>
        <v>wearables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0.78927352941176465</v>
      </c>
      <c r="P709" s="6">
        <f t="shared" si="45"/>
        <v>117.69868421052631</v>
      </c>
      <c r="Q709" t="str">
        <f>TRIM(MID(SUBSTITUTE($N709,"/",REPT(" ",LEN($N709))),(COLUMNS($V709:V709)-1)*LEN($N709)+1,LEN($N709)))</f>
        <v>technology</v>
      </c>
      <c r="R709" t="str">
        <f>TRIM(MID(SUBSTITUTE($N709,"/",REPT(" ",LEN($N709))),(COLUMNS($V709:W709)-1)*LEN($N709)+1,LEN($N709)))</f>
        <v>wearables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0.22092500000000001</v>
      </c>
      <c r="P710" s="6">
        <f t="shared" si="45"/>
        <v>23.948509485094849</v>
      </c>
      <c r="Q710" t="str">
        <f>TRIM(MID(SUBSTITUTE($N710,"/",REPT(" ",LEN($N710))),(COLUMNS($V710:V710)-1)*LEN($N710)+1,LEN($N710)))</f>
        <v>technology</v>
      </c>
      <c r="R710" t="str">
        <f>TRIM(MID(SUBSTITUTE($N710,"/",REPT(" ",LEN($N710))),(COLUMNS($V710:W710)-1)*LEN($N710)+1,LEN($N710)))</f>
        <v>wearables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4.0666666666666663E-3</v>
      </c>
      <c r="P711" s="6">
        <f t="shared" si="45"/>
        <v>30.5</v>
      </c>
      <c r="Q711" t="str">
        <f>TRIM(MID(SUBSTITUTE($N711,"/",REPT(" ",LEN($N711))),(COLUMNS($V711:V711)-1)*LEN($N711)+1,LEN($N711)))</f>
        <v>technology</v>
      </c>
      <c r="R711" t="str">
        <f>TRIM(MID(SUBSTITUTE($N711,"/",REPT(" ",LEN($N711))),(COLUMNS($V711:W711)-1)*LEN($N711)+1,LEN($N711)))</f>
        <v>wearables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6" t="e">
        <f t="shared" si="45"/>
        <v>#DIV/0!</v>
      </c>
      <c r="Q712" t="str">
        <f>TRIM(MID(SUBSTITUTE($N712,"/",REPT(" ",LEN($N712))),(COLUMNS($V712:V712)-1)*LEN($N712)+1,LEN($N712)))</f>
        <v>technology</v>
      </c>
      <c r="R712" t="str">
        <f>TRIM(MID(SUBSTITUTE($N712,"/",REPT(" ",LEN($N712))),(COLUMNS($V712:W712)-1)*LEN($N712)+1,LEN($N712)))</f>
        <v>wearables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0.33790999999999999</v>
      </c>
      <c r="P713" s="6">
        <f t="shared" si="45"/>
        <v>99.973372781065095</v>
      </c>
      <c r="Q713" t="str">
        <f>TRIM(MID(SUBSTITUTE($N713,"/",REPT(" ",LEN($N713))),(COLUMNS($V713:V713)-1)*LEN($N713)+1,LEN($N713)))</f>
        <v>technology</v>
      </c>
      <c r="R713" t="str">
        <f>TRIM(MID(SUBSTITUTE($N713,"/",REPT(" ",LEN($N713))),(COLUMNS($V713:W713)-1)*LEN($N713)+1,LEN($N713)))</f>
        <v>wearables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2.1649484536082476E-3</v>
      </c>
      <c r="P714" s="6">
        <f t="shared" si="45"/>
        <v>26.25</v>
      </c>
      <c r="Q714" t="str">
        <f>TRIM(MID(SUBSTITUTE($N714,"/",REPT(" ",LEN($N714))),(COLUMNS($V714:V714)-1)*LEN($N714)+1,LEN($N714)))</f>
        <v>technology</v>
      </c>
      <c r="R714" t="str">
        <f>TRIM(MID(SUBSTITUTE($N714,"/",REPT(" ",LEN($N714))),(COLUMNS($V714:W714)-1)*LEN($N714)+1,LEN($N714)))</f>
        <v>wearables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7.9600000000000001E-3</v>
      </c>
      <c r="P715" s="6">
        <f t="shared" si="45"/>
        <v>199</v>
      </c>
      <c r="Q715" t="str">
        <f>TRIM(MID(SUBSTITUTE($N715,"/",REPT(" ",LEN($N715))),(COLUMNS($V715:V715)-1)*LEN($N715)+1,LEN($N715)))</f>
        <v>technology</v>
      </c>
      <c r="R715" t="str">
        <f>TRIM(MID(SUBSTITUTE($N715,"/",REPT(" ",LEN($N715))),(COLUMNS($V715:W715)-1)*LEN($N715)+1,LEN($N715)))</f>
        <v>wearables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0.14993333333333334</v>
      </c>
      <c r="P716" s="6">
        <f t="shared" si="45"/>
        <v>80.321428571428569</v>
      </c>
      <c r="Q716" t="str">
        <f>TRIM(MID(SUBSTITUTE($N716,"/",REPT(" ",LEN($N716))),(COLUMNS($V716:V716)-1)*LEN($N716)+1,LEN($N716)))</f>
        <v>technology</v>
      </c>
      <c r="R716" t="str">
        <f>TRIM(MID(SUBSTITUTE($N716,"/",REPT(" ",LEN($N716))),(COLUMNS($V716:W716)-1)*LEN($N716)+1,LEN($N716)))</f>
        <v>wearables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5.0509090909090906E-2</v>
      </c>
      <c r="P717" s="6">
        <f t="shared" si="45"/>
        <v>115.75</v>
      </c>
      <c r="Q717" t="str">
        <f>TRIM(MID(SUBSTITUTE($N717,"/",REPT(" ",LEN($N717))),(COLUMNS($V717:V717)-1)*LEN($N717)+1,LEN($N717)))</f>
        <v>technology</v>
      </c>
      <c r="R717" t="str">
        <f>TRIM(MID(SUBSTITUTE($N717,"/",REPT(" ",LEN($N717))),(COLUMNS($V717:W717)-1)*LEN($N717)+1,LEN($N717)))</f>
        <v>wearables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0.10214285714285715</v>
      </c>
      <c r="P718" s="6">
        <f t="shared" si="45"/>
        <v>44.6875</v>
      </c>
      <c r="Q718" t="str">
        <f>TRIM(MID(SUBSTITUTE($N718,"/",REPT(" ",LEN($N718))),(COLUMNS($V718:V718)-1)*LEN($N718)+1,LEN($N718)))</f>
        <v>technology</v>
      </c>
      <c r="R718" t="str">
        <f>TRIM(MID(SUBSTITUTE($N718,"/",REPT(" ",LEN($N718))),(COLUMNS($V718:W718)-1)*LEN($N718)+1,LEN($N718)))</f>
        <v>wearables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3.0500000000000002E-3</v>
      </c>
      <c r="P719" s="6">
        <f t="shared" si="45"/>
        <v>76.25</v>
      </c>
      <c r="Q719" t="str">
        <f>TRIM(MID(SUBSTITUTE($N719,"/",REPT(" ",LEN($N719))),(COLUMNS($V719:V719)-1)*LEN($N719)+1,LEN($N719)))</f>
        <v>technology</v>
      </c>
      <c r="R719" t="str">
        <f>TRIM(MID(SUBSTITUTE($N719,"/",REPT(" ",LEN($N719))),(COLUMNS($V719:W719)-1)*LEN($N719)+1,LEN($N719)))</f>
        <v>wearables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7.4999999999999997E-3</v>
      </c>
      <c r="P720" s="6">
        <f t="shared" si="45"/>
        <v>22.5</v>
      </c>
      <c r="Q720" t="str">
        <f>TRIM(MID(SUBSTITUTE($N720,"/",REPT(" ",LEN($N720))),(COLUMNS($V720:V720)-1)*LEN($N720)+1,LEN($N720)))</f>
        <v>technology</v>
      </c>
      <c r="R720" t="str">
        <f>TRIM(MID(SUBSTITUTE($N720,"/",REPT(" ",LEN($N720))),(COLUMNS($V720:W720)-1)*LEN($N720)+1,LEN($N720)))</f>
        <v>wearables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1.2933333333333333E-2</v>
      </c>
      <c r="P721" s="6">
        <f t="shared" si="45"/>
        <v>19.399999999999999</v>
      </c>
      <c r="Q721" t="str">
        <f>TRIM(MID(SUBSTITUTE($N721,"/",REPT(" ",LEN($N721))),(COLUMNS($V721:V721)-1)*LEN($N721)+1,LEN($N721)))</f>
        <v>technology</v>
      </c>
      <c r="R721" t="str">
        <f>TRIM(MID(SUBSTITUTE($N721,"/",REPT(" ",LEN($N721))),(COLUMNS($V721:W721)-1)*LEN($N721)+1,LEN($N721)))</f>
        <v>wearables</v>
      </c>
      <c r="S721" s="11">
        <f t="shared" si="46"/>
        <v>42409.040231481486</v>
      </c>
      <c r="T721" s="11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1.4394736842105262</v>
      </c>
      <c r="P722" s="6">
        <f t="shared" si="45"/>
        <v>66.707317073170728</v>
      </c>
      <c r="Q722" t="str">
        <f>TRIM(MID(SUBSTITUTE($N722,"/",REPT(" ",LEN($N722))),(COLUMNS($V722:V722)-1)*LEN($N722)+1,LEN($N722)))</f>
        <v>publishing</v>
      </c>
      <c r="R722" t="str">
        <f>TRIM(MID(SUBSTITUTE($N722,"/",REPT(" ",LEN($N722))),(COLUMNS($V722:W722)-1)*LEN($N722)+1,LEN($N722)))</f>
        <v>nonfiction</v>
      </c>
      <c r="S722" s="11">
        <f t="shared" si="46"/>
        <v>40909.649201388893</v>
      </c>
      <c r="T722" s="11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1.2210975609756098</v>
      </c>
      <c r="P723" s="6">
        <f t="shared" si="45"/>
        <v>84.142857142857139</v>
      </c>
      <c r="Q723" t="str">
        <f>TRIM(MID(SUBSTITUTE($N723,"/",REPT(" ",LEN($N723))),(COLUMNS($V723:V723)-1)*LEN($N723)+1,LEN($N723)))</f>
        <v>publishing</v>
      </c>
      <c r="R723" t="str">
        <f>TRIM(MID(SUBSTITUTE($N723,"/",REPT(" ",LEN($N723))),(COLUMNS($V723:W723)-1)*LEN($N723)+1,LEN($N723)))</f>
        <v>nonfiction</v>
      </c>
      <c r="S723" s="11">
        <f t="shared" si="46"/>
        <v>41807.571840277778</v>
      </c>
      <c r="T723" s="11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1.3202400000000001</v>
      </c>
      <c r="P724" s="6">
        <f t="shared" si="45"/>
        <v>215.72549019607843</v>
      </c>
      <c r="Q724" t="str">
        <f>TRIM(MID(SUBSTITUTE($N724,"/",REPT(" ",LEN($N724))),(COLUMNS($V724:V724)-1)*LEN($N724)+1,LEN($N724)))</f>
        <v>publishing</v>
      </c>
      <c r="R724" t="str">
        <f>TRIM(MID(SUBSTITUTE($N724,"/",REPT(" ",LEN($N724))),(COLUMNS($V724:W724)-1)*LEN($N724)+1,LEN($N724)))</f>
        <v>nonfiction</v>
      </c>
      <c r="S724" s="11">
        <f t="shared" si="46"/>
        <v>40977.805300925924</v>
      </c>
      <c r="T724" s="11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1.0938000000000001</v>
      </c>
      <c r="P725" s="6">
        <f t="shared" si="45"/>
        <v>54.69</v>
      </c>
      <c r="Q725" t="str">
        <f>TRIM(MID(SUBSTITUTE($N725,"/",REPT(" ",LEN($N725))),(COLUMNS($V725:V725)-1)*LEN($N725)+1,LEN($N725)))</f>
        <v>publishing</v>
      </c>
      <c r="R725" t="str">
        <f>TRIM(MID(SUBSTITUTE($N725,"/",REPT(" ",LEN($N725))),(COLUMNS($V725:W725)-1)*LEN($N725)+1,LEN($N725)))</f>
        <v>nonfiction</v>
      </c>
      <c r="S725" s="11">
        <f t="shared" si="46"/>
        <v>42184.816539351858</v>
      </c>
      <c r="T725" s="11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1.0547157142857144</v>
      </c>
      <c r="P726" s="6">
        <f t="shared" si="45"/>
        <v>51.62944055944056</v>
      </c>
      <c r="Q726" t="str">
        <f>TRIM(MID(SUBSTITUTE($N726,"/",REPT(" ",LEN($N726))),(COLUMNS($V726:V726)-1)*LEN($N726)+1,LEN($N726)))</f>
        <v>publishing</v>
      </c>
      <c r="R726" t="str">
        <f>TRIM(MID(SUBSTITUTE($N726,"/",REPT(" ",LEN($N726))),(COLUMNS($V726:W726)-1)*LEN($N726)+1,LEN($N726)))</f>
        <v>nonfiction</v>
      </c>
      <c r="S726" s="11">
        <f t="shared" si="46"/>
        <v>40694.638460648144</v>
      </c>
      <c r="T726" s="11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1.0035000000000001</v>
      </c>
      <c r="P727" s="6">
        <f t="shared" si="45"/>
        <v>143.35714285714286</v>
      </c>
      <c r="Q727" t="str">
        <f>TRIM(MID(SUBSTITUTE($N727,"/",REPT(" ",LEN($N727))),(COLUMNS($V727:V727)-1)*LEN($N727)+1,LEN($N727)))</f>
        <v>publishing</v>
      </c>
      <c r="R727" t="str">
        <f>TRIM(MID(SUBSTITUTE($N727,"/",REPT(" ",LEN($N727))),(COLUMNS($V727:W727)-1)*LEN($N727)+1,LEN($N727)))</f>
        <v>nonfiction</v>
      </c>
      <c r="S727" s="11">
        <f t="shared" si="46"/>
        <v>42321.626296296294</v>
      </c>
      <c r="T727" s="11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1.014</v>
      </c>
      <c r="P728" s="6">
        <f t="shared" si="45"/>
        <v>72.428571428571431</v>
      </c>
      <c r="Q728" t="str">
        <f>TRIM(MID(SUBSTITUTE($N728,"/",REPT(" ",LEN($N728))),(COLUMNS($V728:V728)-1)*LEN($N728)+1,LEN($N728)))</f>
        <v>publishing</v>
      </c>
      <c r="R728" t="str">
        <f>TRIM(MID(SUBSTITUTE($N728,"/",REPT(" ",LEN($N728))),(COLUMNS($V728:W728)-1)*LEN($N728)+1,LEN($N728)))</f>
        <v>nonfiction</v>
      </c>
      <c r="S728" s="11">
        <f t="shared" si="46"/>
        <v>41346.042673611111</v>
      </c>
      <c r="T728" s="11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1.5551428571428572</v>
      </c>
      <c r="P729" s="6">
        <f t="shared" si="45"/>
        <v>36.530201342281877</v>
      </c>
      <c r="Q729" t="str">
        <f>TRIM(MID(SUBSTITUTE($N729,"/",REPT(" ",LEN($N729))),(COLUMNS($V729:V729)-1)*LEN($N729)+1,LEN($N729)))</f>
        <v>publishing</v>
      </c>
      <c r="R729" t="str">
        <f>TRIM(MID(SUBSTITUTE($N729,"/",REPT(" ",LEN($N729))),(COLUMNS($V729:W729)-1)*LEN($N729)+1,LEN($N729)))</f>
        <v>nonfiction</v>
      </c>
      <c r="S729" s="11">
        <f t="shared" si="46"/>
        <v>41247.020243055551</v>
      </c>
      <c r="T729" s="11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1.05566</v>
      </c>
      <c r="P730" s="6">
        <f t="shared" si="45"/>
        <v>60.903461538461535</v>
      </c>
      <c r="Q730" t="str">
        <f>TRIM(MID(SUBSTITUTE($N730,"/",REPT(" ",LEN($N730))),(COLUMNS($V730:V730)-1)*LEN($N730)+1,LEN($N730)))</f>
        <v>publishing</v>
      </c>
      <c r="R730" t="str">
        <f>TRIM(MID(SUBSTITUTE($N730,"/",REPT(" ",LEN($N730))),(COLUMNS($V730:W730)-1)*LEN($N730)+1,LEN($N730)))</f>
        <v>nonfiction</v>
      </c>
      <c r="S730" s="11">
        <f t="shared" si="46"/>
        <v>40731.837465277778</v>
      </c>
      <c r="T730" s="11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1.3065</v>
      </c>
      <c r="P731" s="6">
        <f t="shared" si="45"/>
        <v>43.55</v>
      </c>
      <c r="Q731" t="str">
        <f>TRIM(MID(SUBSTITUTE($N731,"/",REPT(" ",LEN($N731))),(COLUMNS($V731:V731)-1)*LEN($N731)+1,LEN($N731)))</f>
        <v>publishing</v>
      </c>
      <c r="R731" t="str">
        <f>TRIM(MID(SUBSTITUTE($N731,"/",REPT(" ",LEN($N731))),(COLUMNS($V731:W731)-1)*LEN($N731)+1,LEN($N731)))</f>
        <v>nonfiction</v>
      </c>
      <c r="S731" s="11">
        <f t="shared" si="46"/>
        <v>41111.185891203706</v>
      </c>
      <c r="T731" s="11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1.3219000000000001</v>
      </c>
      <c r="P732" s="6">
        <f t="shared" si="45"/>
        <v>99.766037735849054</v>
      </c>
      <c r="Q732" t="str">
        <f>TRIM(MID(SUBSTITUTE($N732,"/",REPT(" ",LEN($N732))),(COLUMNS($V732:V732)-1)*LEN($N732)+1,LEN($N732)))</f>
        <v>publishing</v>
      </c>
      <c r="R732" t="str">
        <f>TRIM(MID(SUBSTITUTE($N732,"/",REPT(" ",LEN($N732))),(COLUMNS($V732:W732)-1)*LEN($N732)+1,LEN($N732)))</f>
        <v>nonfiction</v>
      </c>
      <c r="S732" s="11">
        <f t="shared" si="46"/>
        <v>40854.745266203703</v>
      </c>
      <c r="T732" s="11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1.26</v>
      </c>
      <c r="P733" s="6">
        <f t="shared" si="45"/>
        <v>88.732394366197184</v>
      </c>
      <c r="Q733" t="str">
        <f>TRIM(MID(SUBSTITUTE($N733,"/",REPT(" ",LEN($N733))),(COLUMNS($V733:V733)-1)*LEN($N733)+1,LEN($N733)))</f>
        <v>publishing</v>
      </c>
      <c r="R733" t="str">
        <f>TRIM(MID(SUBSTITUTE($N733,"/",REPT(" ",LEN($N733))),(COLUMNS($V733:W733)-1)*LEN($N733)+1,LEN($N733)))</f>
        <v>nonfiction</v>
      </c>
      <c r="S733" s="11">
        <f t="shared" si="46"/>
        <v>40879.795682870368</v>
      </c>
      <c r="T733" s="11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1.6</v>
      </c>
      <c r="P734" s="6">
        <f t="shared" si="45"/>
        <v>4.9230769230769234</v>
      </c>
      <c r="Q734" t="str">
        <f>TRIM(MID(SUBSTITUTE($N734,"/",REPT(" ",LEN($N734))),(COLUMNS($V734:V734)-1)*LEN($N734)+1,LEN($N734)))</f>
        <v>publishing</v>
      </c>
      <c r="R734" t="str">
        <f>TRIM(MID(SUBSTITUTE($N734,"/",REPT(" ",LEN($N734))),(COLUMNS($V734:W734)-1)*LEN($N734)+1,LEN($N734)))</f>
        <v>nonfiction</v>
      </c>
      <c r="S734" s="11">
        <f t="shared" si="46"/>
        <v>41486.424317129626</v>
      </c>
      <c r="T734" s="11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1.2048000000000001</v>
      </c>
      <c r="P735" s="6">
        <f t="shared" si="45"/>
        <v>17.822485207100591</v>
      </c>
      <c r="Q735" t="str">
        <f>TRIM(MID(SUBSTITUTE($N735,"/",REPT(" ",LEN($N735))),(COLUMNS($V735:V735)-1)*LEN($N735)+1,LEN($N735)))</f>
        <v>publishing</v>
      </c>
      <c r="R735" t="str">
        <f>TRIM(MID(SUBSTITUTE($N735,"/",REPT(" ",LEN($N735))),(COLUMNS($V735:W735)-1)*LEN($N735)+1,LEN($N735)))</f>
        <v>nonfiction</v>
      </c>
      <c r="S735" s="11">
        <f t="shared" si="46"/>
        <v>41598.420046296298</v>
      </c>
      <c r="T735" s="11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1.2552941176470589</v>
      </c>
      <c r="P736" s="6">
        <f t="shared" si="45"/>
        <v>187.19298245614036</v>
      </c>
      <c r="Q736" t="str">
        <f>TRIM(MID(SUBSTITUTE($N736,"/",REPT(" ",LEN($N736))),(COLUMNS($V736:V736)-1)*LEN($N736)+1,LEN($N736)))</f>
        <v>publishing</v>
      </c>
      <c r="R736" t="str">
        <f>TRIM(MID(SUBSTITUTE($N736,"/",REPT(" ",LEN($N736))),(COLUMNS($V736:W736)-1)*LEN($N736)+1,LEN($N736)))</f>
        <v>nonfiction</v>
      </c>
      <c r="S736" s="11">
        <f t="shared" si="46"/>
        <v>42102.164583333331</v>
      </c>
      <c r="T736" s="11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1.1440638297872341</v>
      </c>
      <c r="P737" s="6">
        <f t="shared" si="45"/>
        <v>234.80786026200875</v>
      </c>
      <c r="Q737" t="str">
        <f>TRIM(MID(SUBSTITUTE($N737,"/",REPT(" ",LEN($N737))),(COLUMNS($V737:V737)-1)*LEN($N737)+1,LEN($N737)))</f>
        <v>publishing</v>
      </c>
      <c r="R737" t="str">
        <f>TRIM(MID(SUBSTITUTE($N737,"/",REPT(" ",LEN($N737))),(COLUMNS($V737:W737)-1)*LEN($N737)+1,LEN($N737)))</f>
        <v>nonfiction</v>
      </c>
      <c r="S737" s="11">
        <f t="shared" si="46"/>
        <v>41946.029467592591</v>
      </c>
      <c r="T737" s="11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3.151388888888889</v>
      </c>
      <c r="P738" s="6">
        <f t="shared" si="45"/>
        <v>105.04629629629629</v>
      </c>
      <c r="Q738" t="str">
        <f>TRIM(MID(SUBSTITUTE($N738,"/",REPT(" ",LEN($N738))),(COLUMNS($V738:V738)-1)*LEN($N738)+1,LEN($N738)))</f>
        <v>publishing</v>
      </c>
      <c r="R738" t="str">
        <f>TRIM(MID(SUBSTITUTE($N738,"/",REPT(" ",LEN($N738))),(COLUMNS($V738:W738)-1)*LEN($N738)+1,LEN($N738)))</f>
        <v>nonfiction</v>
      </c>
      <c r="S738" s="11">
        <f t="shared" si="46"/>
        <v>41579.734259259261</v>
      </c>
      <c r="T738" s="11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1.224</v>
      </c>
      <c r="P739" s="6">
        <f t="shared" si="45"/>
        <v>56.666666666666664</v>
      </c>
      <c r="Q739" t="str">
        <f>TRIM(MID(SUBSTITUTE($N739,"/",REPT(" ",LEN($N739))),(COLUMNS($V739:V739)-1)*LEN($N739)+1,LEN($N739)))</f>
        <v>publishing</v>
      </c>
      <c r="R739" t="str">
        <f>TRIM(MID(SUBSTITUTE($N739,"/",REPT(" ",LEN($N739))),(COLUMNS($V739:W739)-1)*LEN($N739)+1,LEN($N739)))</f>
        <v>nonfiction</v>
      </c>
      <c r="S739" s="11">
        <f t="shared" si="46"/>
        <v>41667.275312500002</v>
      </c>
      <c r="T739" s="11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1.0673333333333332</v>
      </c>
      <c r="P740" s="6">
        <f t="shared" si="45"/>
        <v>39.048780487804876</v>
      </c>
      <c r="Q740" t="str">
        <f>TRIM(MID(SUBSTITUTE($N740,"/",REPT(" ",LEN($N740))),(COLUMNS($V740:V740)-1)*LEN($N740)+1,LEN($N740)))</f>
        <v>publishing</v>
      </c>
      <c r="R740" t="str">
        <f>TRIM(MID(SUBSTITUTE($N740,"/",REPT(" ",LEN($N740))),(COLUMNS($V740:W740)-1)*LEN($N740)+1,LEN($N740)))</f>
        <v>nonfiction</v>
      </c>
      <c r="S740" s="11">
        <f t="shared" si="46"/>
        <v>41943.604097222218</v>
      </c>
      <c r="T740" s="11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1.5833333333333333</v>
      </c>
      <c r="P741" s="6">
        <f t="shared" si="45"/>
        <v>68.345323741007192</v>
      </c>
      <c r="Q741" t="str">
        <f>TRIM(MID(SUBSTITUTE($N741,"/",REPT(" ",LEN($N741))),(COLUMNS($V741:V741)-1)*LEN($N741)+1,LEN($N741)))</f>
        <v>publishing</v>
      </c>
      <c r="R741" t="str">
        <f>TRIM(MID(SUBSTITUTE($N741,"/",REPT(" ",LEN($N741))),(COLUMNS($V741:W741)-1)*LEN($N741)+1,LEN($N741)))</f>
        <v>nonfiction</v>
      </c>
      <c r="S741" s="11">
        <f t="shared" si="46"/>
        <v>41829.502650462964</v>
      </c>
      <c r="T741" s="11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1.0740000000000001</v>
      </c>
      <c r="P742" s="6">
        <f t="shared" si="45"/>
        <v>169.57894736842104</v>
      </c>
      <c r="Q742" t="str">
        <f>TRIM(MID(SUBSTITUTE($N742,"/",REPT(" ",LEN($N742))),(COLUMNS($V742:V742)-1)*LEN($N742)+1,LEN($N742)))</f>
        <v>publishing</v>
      </c>
      <c r="R742" t="str">
        <f>TRIM(MID(SUBSTITUTE($N742,"/",REPT(" ",LEN($N742))),(COLUMNS($V742:W742)-1)*LEN($N742)+1,LEN($N742)))</f>
        <v>nonfiction</v>
      </c>
      <c r="S742" s="11">
        <f t="shared" si="46"/>
        <v>42162.146782407406</v>
      </c>
      <c r="T742" s="11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1.0226</v>
      </c>
      <c r="P743" s="6">
        <f t="shared" si="45"/>
        <v>141.42340425531913</v>
      </c>
      <c r="Q743" t="str">
        <f>TRIM(MID(SUBSTITUTE($N743,"/",REPT(" ",LEN($N743))),(COLUMNS($V743:V743)-1)*LEN($N743)+1,LEN($N743)))</f>
        <v>publishing</v>
      </c>
      <c r="R743" t="str">
        <f>TRIM(MID(SUBSTITUTE($N743,"/",REPT(" ",LEN($N743))),(COLUMNS($V743:W743)-1)*LEN($N743)+1,LEN($N743)))</f>
        <v>nonfiction</v>
      </c>
      <c r="S743" s="11">
        <f t="shared" si="46"/>
        <v>41401.648217592592</v>
      </c>
      <c r="T743" s="11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1.1071428571428572</v>
      </c>
      <c r="P744" s="6">
        <f t="shared" si="45"/>
        <v>67.391304347826093</v>
      </c>
      <c r="Q744" t="str">
        <f>TRIM(MID(SUBSTITUTE($N744,"/",REPT(" ",LEN($N744))),(COLUMNS($V744:V744)-1)*LEN($N744)+1,LEN($N744)))</f>
        <v>publishing</v>
      </c>
      <c r="R744" t="str">
        <f>TRIM(MID(SUBSTITUTE($N744,"/",REPT(" ",LEN($N744))),(COLUMNS($V744:W744)-1)*LEN($N744)+1,LEN($N744)))</f>
        <v>nonfiction</v>
      </c>
      <c r="S744" s="11">
        <f t="shared" si="46"/>
        <v>41689.917962962965</v>
      </c>
      <c r="T744" s="11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1.48</v>
      </c>
      <c r="P745" s="6">
        <f t="shared" si="45"/>
        <v>54.266666666666666</v>
      </c>
      <c r="Q745" t="str">
        <f>TRIM(MID(SUBSTITUTE($N745,"/",REPT(" ",LEN($N745))),(COLUMNS($V745:V745)-1)*LEN($N745)+1,LEN($N745)))</f>
        <v>publishing</v>
      </c>
      <c r="R745" t="str">
        <f>TRIM(MID(SUBSTITUTE($N745,"/",REPT(" ",LEN($N745))),(COLUMNS($V745:W745)-1)*LEN($N745)+1,LEN($N745)))</f>
        <v>nonfiction</v>
      </c>
      <c r="S745" s="11">
        <f t="shared" si="46"/>
        <v>40990.709317129629</v>
      </c>
      <c r="T745" s="11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1.0232000000000001</v>
      </c>
      <c r="P746" s="6">
        <f t="shared" si="45"/>
        <v>82.516129032258064</v>
      </c>
      <c r="Q746" t="str">
        <f>TRIM(MID(SUBSTITUTE($N746,"/",REPT(" ",LEN($N746))),(COLUMNS($V746:V746)-1)*LEN($N746)+1,LEN($N746)))</f>
        <v>publishing</v>
      </c>
      <c r="R746" t="str">
        <f>TRIM(MID(SUBSTITUTE($N746,"/",REPT(" ",LEN($N746))),(COLUMNS($V746:W746)-1)*LEN($N746)+1,LEN($N746)))</f>
        <v>nonfiction</v>
      </c>
      <c r="S746" s="11">
        <f t="shared" si="46"/>
        <v>41226.95721064815</v>
      </c>
      <c r="T746" s="11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1.7909909909909909</v>
      </c>
      <c r="P747" s="6">
        <f t="shared" si="45"/>
        <v>53.729729729729726</v>
      </c>
      <c r="Q747" t="str">
        <f>TRIM(MID(SUBSTITUTE($N747,"/",REPT(" ",LEN($N747))),(COLUMNS($V747:V747)-1)*LEN($N747)+1,LEN($N747)))</f>
        <v>publishing</v>
      </c>
      <c r="R747" t="str">
        <f>TRIM(MID(SUBSTITUTE($N747,"/",REPT(" ",LEN($N747))),(COLUMNS($V747:W747)-1)*LEN($N747)+1,LEN($N747)))</f>
        <v>nonfiction</v>
      </c>
      <c r="S747" s="11">
        <f t="shared" si="46"/>
        <v>41367.572280092594</v>
      </c>
      <c r="T747" s="11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1.1108135252761968</v>
      </c>
      <c r="P748" s="6">
        <f t="shared" si="45"/>
        <v>34.206185567010309</v>
      </c>
      <c r="Q748" t="str">
        <f>TRIM(MID(SUBSTITUTE($N748,"/",REPT(" ",LEN($N748))),(COLUMNS($V748:V748)-1)*LEN($N748)+1,LEN($N748)))</f>
        <v>publishing</v>
      </c>
      <c r="R748" t="str">
        <f>TRIM(MID(SUBSTITUTE($N748,"/",REPT(" ",LEN($N748))),(COLUMNS($V748:W748)-1)*LEN($N748)+1,LEN($N748)))</f>
        <v>nonfiction</v>
      </c>
      <c r="S748" s="11">
        <f t="shared" si="46"/>
        <v>41157.042928240742</v>
      </c>
      <c r="T748" s="11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1.0004285714285714</v>
      </c>
      <c r="P749" s="6">
        <f t="shared" si="45"/>
        <v>127.32727272727273</v>
      </c>
      <c r="Q749" t="str">
        <f>TRIM(MID(SUBSTITUTE($N749,"/",REPT(" ",LEN($N749))),(COLUMNS($V749:V749)-1)*LEN($N749)+1,LEN($N749)))</f>
        <v>publishing</v>
      </c>
      <c r="R749" t="str">
        <f>TRIM(MID(SUBSTITUTE($N749,"/",REPT(" ",LEN($N749))),(COLUMNS($V749:W749)-1)*LEN($N749)+1,LEN($N749)))</f>
        <v>nonfiction</v>
      </c>
      <c r="S749" s="11">
        <f t="shared" si="46"/>
        <v>41988.548831018517</v>
      </c>
      <c r="T749" s="11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1.0024999999999999</v>
      </c>
      <c r="P750" s="6">
        <f t="shared" si="45"/>
        <v>45.56818181818182</v>
      </c>
      <c r="Q750" t="str">
        <f>TRIM(MID(SUBSTITUTE($N750,"/",REPT(" ",LEN($N750))),(COLUMNS($V750:V750)-1)*LEN($N750)+1,LEN($N750)))</f>
        <v>publishing</v>
      </c>
      <c r="R750" t="str">
        <f>TRIM(MID(SUBSTITUTE($N750,"/",REPT(" ",LEN($N750))),(COLUMNS($V750:W750)-1)*LEN($N750)+1,LEN($N750)))</f>
        <v>nonfiction</v>
      </c>
      <c r="S750" s="11">
        <f t="shared" si="46"/>
        <v>41831.846828703703</v>
      </c>
      <c r="T750" s="11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1.0556000000000001</v>
      </c>
      <c r="P751" s="6">
        <f t="shared" si="45"/>
        <v>95.963636363636368</v>
      </c>
      <c r="Q751" t="str">
        <f>TRIM(MID(SUBSTITUTE($N751,"/",REPT(" ",LEN($N751))),(COLUMNS($V751:V751)-1)*LEN($N751)+1,LEN($N751)))</f>
        <v>publishing</v>
      </c>
      <c r="R751" t="str">
        <f>TRIM(MID(SUBSTITUTE($N751,"/",REPT(" ",LEN($N751))),(COLUMNS($V751:W751)-1)*LEN($N751)+1,LEN($N751)))</f>
        <v>nonfiction</v>
      </c>
      <c r="S751" s="11">
        <f t="shared" si="46"/>
        <v>42733.94131944445</v>
      </c>
      <c r="T751" s="11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1.0258775877587758</v>
      </c>
      <c r="P752" s="6">
        <f t="shared" si="45"/>
        <v>77.271186440677965</v>
      </c>
      <c r="Q752" t="str">
        <f>TRIM(MID(SUBSTITUTE($N752,"/",REPT(" ",LEN($N752))),(COLUMNS($V752:V752)-1)*LEN($N752)+1,LEN($N752)))</f>
        <v>publishing</v>
      </c>
      <c r="R752" t="str">
        <f>TRIM(MID(SUBSTITUTE($N752,"/",REPT(" ",LEN($N752))),(COLUMNS($V752:W752)-1)*LEN($N752)+1,LEN($N752)))</f>
        <v>nonfiction</v>
      </c>
      <c r="S752" s="11">
        <f t="shared" si="46"/>
        <v>41299.878148148149</v>
      </c>
      <c r="T752" s="11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1.1850000000000001</v>
      </c>
      <c r="P753" s="6">
        <f t="shared" si="45"/>
        <v>57.338709677419352</v>
      </c>
      <c r="Q753" t="str">
        <f>TRIM(MID(SUBSTITUTE($N753,"/",REPT(" ",LEN($N753))),(COLUMNS($V753:V753)-1)*LEN($N753)+1,LEN($N753)))</f>
        <v>publishing</v>
      </c>
      <c r="R753" t="str">
        <f>TRIM(MID(SUBSTITUTE($N753,"/",REPT(" ",LEN($N753))),(COLUMNS($V753:W753)-1)*LEN($N753)+1,LEN($N753)))</f>
        <v>nonfiction</v>
      </c>
      <c r="S753" s="11">
        <f t="shared" si="46"/>
        <v>40713.630497685182</v>
      </c>
      <c r="T753" s="11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1.117</v>
      </c>
      <c r="P754" s="6">
        <f t="shared" si="45"/>
        <v>53.19047619047619</v>
      </c>
      <c r="Q754" t="str">
        <f>TRIM(MID(SUBSTITUTE($N754,"/",REPT(" ",LEN($N754))),(COLUMNS($V754:V754)-1)*LEN($N754)+1,LEN($N754)))</f>
        <v>publishing</v>
      </c>
      <c r="R754" t="str">
        <f>TRIM(MID(SUBSTITUTE($N754,"/",REPT(" ",LEN($N754))),(COLUMNS($V754:W754)-1)*LEN($N754)+1,LEN($N754)))</f>
        <v>nonfiction</v>
      </c>
      <c r="S754" s="11">
        <f t="shared" si="46"/>
        <v>42639.421493055561</v>
      </c>
      <c r="T754" s="11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1.28</v>
      </c>
      <c r="P755" s="6">
        <f t="shared" si="45"/>
        <v>492.30769230769232</v>
      </c>
      <c r="Q755" t="str">
        <f>TRIM(MID(SUBSTITUTE($N755,"/",REPT(" ",LEN($N755))),(COLUMNS($V755:V755)-1)*LEN($N755)+1,LEN($N755)))</f>
        <v>publishing</v>
      </c>
      <c r="R755" t="str">
        <f>TRIM(MID(SUBSTITUTE($N755,"/",REPT(" ",LEN($N755))),(COLUMNS($V755:W755)-1)*LEN($N755)+1,LEN($N755)))</f>
        <v>nonfiction</v>
      </c>
      <c r="S755" s="11">
        <f t="shared" si="46"/>
        <v>42019.590173611112</v>
      </c>
      <c r="T755" s="11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1.0375000000000001</v>
      </c>
      <c r="P756" s="6">
        <f t="shared" si="45"/>
        <v>42.346938775510203</v>
      </c>
      <c r="Q756" t="str">
        <f>TRIM(MID(SUBSTITUTE($N756,"/",REPT(" ",LEN($N756))),(COLUMNS($V756:V756)-1)*LEN($N756)+1,LEN($N756)))</f>
        <v>publishing</v>
      </c>
      <c r="R756" t="str">
        <f>TRIM(MID(SUBSTITUTE($N756,"/",REPT(" ",LEN($N756))),(COLUMNS($V756:W756)-1)*LEN($N756)+1,LEN($N756)))</f>
        <v>nonfiction</v>
      </c>
      <c r="S756" s="11">
        <f t="shared" si="46"/>
        <v>41249.749085648145</v>
      </c>
      <c r="T756" s="11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1.0190760000000001</v>
      </c>
      <c r="P757" s="6">
        <f t="shared" si="45"/>
        <v>37.466029411764708</v>
      </c>
      <c r="Q757" t="str">
        <f>TRIM(MID(SUBSTITUTE($N757,"/",REPT(" ",LEN($N757))),(COLUMNS($V757:V757)-1)*LEN($N757)+1,LEN($N757)))</f>
        <v>publishing</v>
      </c>
      <c r="R757" t="str">
        <f>TRIM(MID(SUBSTITUTE($N757,"/",REPT(" ",LEN($N757))),(COLUMNS($V757:W757)-1)*LEN($N757)+1,LEN($N757)))</f>
        <v>nonfiction</v>
      </c>
      <c r="S757" s="11">
        <f t="shared" si="46"/>
        <v>41383.605057870373</v>
      </c>
      <c r="T757" s="11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1.177142857142857</v>
      </c>
      <c r="P758" s="6">
        <f t="shared" si="45"/>
        <v>37.454545454545453</v>
      </c>
      <c r="Q758" t="str">
        <f>TRIM(MID(SUBSTITUTE($N758,"/",REPT(" ",LEN($N758))),(COLUMNS($V758:V758)-1)*LEN($N758)+1,LEN($N758)))</f>
        <v>publishing</v>
      </c>
      <c r="R758" t="str">
        <f>TRIM(MID(SUBSTITUTE($N758,"/",REPT(" ",LEN($N758))),(COLUMNS($V758:W758)-1)*LEN($N758)+1,LEN($N758)))</f>
        <v>nonfiction</v>
      </c>
      <c r="S758" s="11">
        <f t="shared" si="46"/>
        <v>40590.766886574071</v>
      </c>
      <c r="T758" s="11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2.38</v>
      </c>
      <c r="P759" s="6">
        <f t="shared" si="45"/>
        <v>33.055555555555557</v>
      </c>
      <c r="Q759" t="str">
        <f>TRIM(MID(SUBSTITUTE($N759,"/",REPT(" ",LEN($N759))),(COLUMNS($V759:V759)-1)*LEN($N759)+1,LEN($N759)))</f>
        <v>publishing</v>
      </c>
      <c r="R759" t="str">
        <f>TRIM(MID(SUBSTITUTE($N759,"/",REPT(" ",LEN($N759))),(COLUMNS($V759:W759)-1)*LEN($N759)+1,LEN($N759)))</f>
        <v>nonfiction</v>
      </c>
      <c r="S759" s="11">
        <f t="shared" si="46"/>
        <v>41235.054560185185</v>
      </c>
      <c r="T759" s="11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1.02</v>
      </c>
      <c r="P760" s="6">
        <f t="shared" si="45"/>
        <v>134.21052631578948</v>
      </c>
      <c r="Q760" t="str">
        <f>TRIM(MID(SUBSTITUTE($N760,"/",REPT(" ",LEN($N760))),(COLUMNS($V760:V760)-1)*LEN($N760)+1,LEN($N760)))</f>
        <v>publishing</v>
      </c>
      <c r="R760" t="str">
        <f>TRIM(MID(SUBSTITUTE($N760,"/",REPT(" ",LEN($N760))),(COLUMNS($V760:W760)-1)*LEN($N760)+1,LEN($N760)))</f>
        <v>nonfiction</v>
      </c>
      <c r="S760" s="11">
        <f t="shared" si="46"/>
        <v>40429.836435185185</v>
      </c>
      <c r="T760" s="11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1.0192000000000001</v>
      </c>
      <c r="P761" s="6">
        <f t="shared" si="45"/>
        <v>51.474747474747474</v>
      </c>
      <c r="Q761" t="str">
        <f>TRIM(MID(SUBSTITUTE($N761,"/",REPT(" ",LEN($N761))),(COLUMNS($V761:V761)-1)*LEN($N761)+1,LEN($N761)))</f>
        <v>publishing</v>
      </c>
      <c r="R761" t="str">
        <f>TRIM(MID(SUBSTITUTE($N761,"/",REPT(" ",LEN($N761))),(COLUMNS($V761:W761)-1)*LEN($N761)+1,LEN($N761)))</f>
        <v>nonfiction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6" t="e">
        <f t="shared" si="45"/>
        <v>#DIV/0!</v>
      </c>
      <c r="Q762" t="str">
        <f>TRIM(MID(SUBSTITUTE($N762,"/",REPT(" ",LEN($N762))),(COLUMNS($V762:V762)-1)*LEN($N762)+1,LEN($N762)))</f>
        <v>publishing</v>
      </c>
      <c r="R762" t="str">
        <f>TRIM(MID(SUBSTITUTE($N762,"/",REPT(" ",LEN($N762))),(COLUMNS($V762:W762)-1)*LEN($N762)+1,LEN($N762)))</f>
        <v>fiction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4.7E-2</v>
      </c>
      <c r="P763" s="6">
        <f t="shared" si="45"/>
        <v>39.166666666666664</v>
      </c>
      <c r="Q763" t="str">
        <f>TRIM(MID(SUBSTITUTE($N763,"/",REPT(" ",LEN($N763))),(COLUMNS($V763:V763)-1)*LEN($N763)+1,LEN($N763)))</f>
        <v>publishing</v>
      </c>
      <c r="R763" t="str">
        <f>TRIM(MID(SUBSTITUTE($N763,"/",REPT(" ",LEN($N763))),(COLUMNS($V763:W763)-1)*LEN($N763)+1,LEN($N763)))</f>
        <v>fiction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6" t="e">
        <f t="shared" si="45"/>
        <v>#DIV/0!</v>
      </c>
      <c r="Q764" t="str">
        <f>TRIM(MID(SUBSTITUTE($N764,"/",REPT(" ",LEN($N764))),(COLUMNS($V764:V764)-1)*LEN($N764)+1,LEN($N764)))</f>
        <v>publishing</v>
      </c>
      <c r="R764" t="str">
        <f>TRIM(MID(SUBSTITUTE($N764,"/",REPT(" ",LEN($N764))),(COLUMNS($V764:W764)-1)*LEN($N764)+1,LEN($N764)))</f>
        <v>fiction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1.1655011655011655E-3</v>
      </c>
      <c r="P765" s="6">
        <f t="shared" si="45"/>
        <v>5</v>
      </c>
      <c r="Q765" t="str">
        <f>TRIM(MID(SUBSTITUTE($N765,"/",REPT(" ",LEN($N765))),(COLUMNS($V765:V765)-1)*LEN($N765)+1,LEN($N765)))</f>
        <v>publishing</v>
      </c>
      <c r="R765" t="str">
        <f>TRIM(MID(SUBSTITUTE($N765,"/",REPT(" ",LEN($N765))),(COLUMNS($V765:W765)-1)*LEN($N765)+1,LEN($N765)))</f>
        <v>fiction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6" t="e">
        <f t="shared" si="45"/>
        <v>#DIV/0!</v>
      </c>
      <c r="Q766" t="str">
        <f>TRIM(MID(SUBSTITUTE($N766,"/",REPT(" ",LEN($N766))),(COLUMNS($V766:V766)-1)*LEN($N766)+1,LEN($N766)))</f>
        <v>publishing</v>
      </c>
      <c r="R766" t="str">
        <f>TRIM(MID(SUBSTITUTE($N766,"/",REPT(" ",LEN($N766))),(COLUMNS($V766:W766)-1)*LEN($N766)+1,LEN($N766)))</f>
        <v>fiction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0.36014285714285715</v>
      </c>
      <c r="P767" s="6">
        <f t="shared" si="45"/>
        <v>57.295454545454547</v>
      </c>
      <c r="Q767" t="str">
        <f>TRIM(MID(SUBSTITUTE($N767,"/",REPT(" ",LEN($N767))),(COLUMNS($V767:V767)-1)*LEN($N767)+1,LEN($N767)))</f>
        <v>publishing</v>
      </c>
      <c r="R767" t="str">
        <f>TRIM(MID(SUBSTITUTE($N767,"/",REPT(" ",LEN($N767))),(COLUMNS($V767:W767)-1)*LEN($N767)+1,LEN($N767)))</f>
        <v>fiction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6" t="e">
        <f t="shared" si="45"/>
        <v>#DIV/0!</v>
      </c>
      <c r="Q768" t="str">
        <f>TRIM(MID(SUBSTITUTE($N768,"/",REPT(" ",LEN($N768))),(COLUMNS($V768:V768)-1)*LEN($N768)+1,LEN($N768)))</f>
        <v>publishing</v>
      </c>
      <c r="R768" t="str">
        <f>TRIM(MID(SUBSTITUTE($N768,"/",REPT(" ",LEN($N768))),(COLUMNS($V768:W768)-1)*LEN($N768)+1,LEN($N768)))</f>
        <v>fiction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3.5400000000000001E-2</v>
      </c>
      <c r="P769" s="6">
        <f t="shared" si="45"/>
        <v>59</v>
      </c>
      <c r="Q769" t="str">
        <f>TRIM(MID(SUBSTITUTE($N769,"/",REPT(" ",LEN($N769))),(COLUMNS($V769:V769)-1)*LEN($N769)+1,LEN($N769)))</f>
        <v>publishing</v>
      </c>
      <c r="R769" t="str">
        <f>TRIM(MID(SUBSTITUTE($N769,"/",REPT(" ",LEN($N769))),(COLUMNS($V769:W769)-1)*LEN($N769)+1,LEN($N769)))</f>
        <v>fiction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6" t="e">
        <f t="shared" si="45"/>
        <v>#DIV/0!</v>
      </c>
      <c r="Q770" t="str">
        <f>TRIM(MID(SUBSTITUTE($N770,"/",REPT(" ",LEN($N770))),(COLUMNS($V770:V770)-1)*LEN($N770)+1,LEN($N770)))</f>
        <v>publishing</v>
      </c>
      <c r="R770" t="str">
        <f>TRIM(MID(SUBSTITUTE($N770,"/",REPT(" ",LEN($N770))),(COLUMNS($V770:W770)-1)*LEN($N770)+1,LEN($N770)))</f>
        <v>fiction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</f>
        <v>0.41399999999999998</v>
      </c>
      <c r="P771" s="6">
        <f t="shared" ref="P771:P834" si="49">AVERAGE(E771/L771)</f>
        <v>31.846153846153847</v>
      </c>
      <c r="Q771" t="str">
        <f>TRIM(MID(SUBSTITUTE($N771,"/",REPT(" ",LEN($N771))),(COLUMNS($V771:V771)-1)*LEN($N771)+1,LEN($N771)))</f>
        <v>publishing</v>
      </c>
      <c r="R771" t="str">
        <f>TRIM(MID(SUBSTITUTE($N771,"/",REPT(" ",LEN($N771))),(COLUMNS($V771:W771)-1)*LEN($N771)+1,LEN($N771)))</f>
        <v>fiction</v>
      </c>
      <c r="S771" s="11">
        <f t="shared" ref="S771:S834" si="50">(((J771/60/60)/24)+DATE(1970,1,1))</f>
        <v>41604.996458333335</v>
      </c>
      <c r="T771" s="11">
        <f t="shared" ref="T771:T834" si="51">(((I771/60/60)/24)+DATE(1970,1,1))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6" t="e">
        <f t="shared" si="49"/>
        <v>#DIV/0!</v>
      </c>
      <c r="Q772" t="str">
        <f>TRIM(MID(SUBSTITUTE($N772,"/",REPT(" ",LEN($N772))),(COLUMNS($V772:V772)-1)*LEN($N772)+1,LEN($N772)))</f>
        <v>publishing</v>
      </c>
      <c r="R772" t="str">
        <f>TRIM(MID(SUBSTITUTE($N772,"/",REPT(" ",LEN($N772))),(COLUMNS($V772:W772)-1)*LEN($N772)+1,LEN($N772)))</f>
        <v>fiction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2.631578947368421E-4</v>
      </c>
      <c r="P773" s="6">
        <f t="shared" si="49"/>
        <v>10</v>
      </c>
      <c r="Q773" t="str">
        <f>TRIM(MID(SUBSTITUTE($N773,"/",REPT(" ",LEN($N773))),(COLUMNS($V773:V773)-1)*LEN($N773)+1,LEN($N773)))</f>
        <v>publishing</v>
      </c>
      <c r="R773" t="str">
        <f>TRIM(MID(SUBSTITUTE($N773,"/",REPT(" ",LEN($N773))),(COLUMNS($V773:W773)-1)*LEN($N773)+1,LEN($N773)))</f>
        <v>fiction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3.3333333333333333E-2</v>
      </c>
      <c r="P774" s="6">
        <f t="shared" si="49"/>
        <v>50</v>
      </c>
      <c r="Q774" t="str">
        <f>TRIM(MID(SUBSTITUTE($N774,"/",REPT(" ",LEN($N774))),(COLUMNS($V774:V774)-1)*LEN($N774)+1,LEN($N774)))</f>
        <v>publishing</v>
      </c>
      <c r="R774" t="str">
        <f>TRIM(MID(SUBSTITUTE($N774,"/",REPT(" ",LEN($N774))),(COLUMNS($V774:W774)-1)*LEN($N774)+1,LEN($N774)))</f>
        <v>fiction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8.5129023676509714E-3</v>
      </c>
      <c r="P775" s="6">
        <f t="shared" si="49"/>
        <v>16</v>
      </c>
      <c r="Q775" t="str">
        <f>TRIM(MID(SUBSTITUTE($N775,"/",REPT(" ",LEN($N775))),(COLUMNS($V775:V775)-1)*LEN($N775)+1,LEN($N775)))</f>
        <v>publishing</v>
      </c>
      <c r="R775" t="str">
        <f>TRIM(MID(SUBSTITUTE($N775,"/",REPT(" ",LEN($N775))),(COLUMNS($V775:W775)-1)*LEN($N775)+1,LEN($N775)))</f>
        <v>fiction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0.70199999999999996</v>
      </c>
      <c r="P776" s="6">
        <f t="shared" si="49"/>
        <v>39</v>
      </c>
      <c r="Q776" t="str">
        <f>TRIM(MID(SUBSTITUTE($N776,"/",REPT(" ",LEN($N776))),(COLUMNS($V776:V776)-1)*LEN($N776)+1,LEN($N776)))</f>
        <v>publishing</v>
      </c>
      <c r="R776" t="str">
        <f>TRIM(MID(SUBSTITUTE($N776,"/",REPT(" ",LEN($N776))),(COLUMNS($V776:W776)-1)*LEN($N776)+1,LEN($N776)))</f>
        <v>fiction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1.7000000000000001E-2</v>
      </c>
      <c r="P777" s="6">
        <f t="shared" si="49"/>
        <v>34</v>
      </c>
      <c r="Q777" t="str">
        <f>TRIM(MID(SUBSTITUTE($N777,"/",REPT(" ",LEN($N777))),(COLUMNS($V777:V777)-1)*LEN($N777)+1,LEN($N777)))</f>
        <v>publishing</v>
      </c>
      <c r="R777" t="str">
        <f>TRIM(MID(SUBSTITUTE($N777,"/",REPT(" ",LEN($N777))),(COLUMNS($V777:W777)-1)*LEN($N777)+1,LEN($N777)))</f>
        <v>fiction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0.51400000000000001</v>
      </c>
      <c r="P778" s="6">
        <f t="shared" si="49"/>
        <v>63.122807017543863</v>
      </c>
      <c r="Q778" t="str">
        <f>TRIM(MID(SUBSTITUTE($N778,"/",REPT(" ",LEN($N778))),(COLUMNS($V778:V778)-1)*LEN($N778)+1,LEN($N778)))</f>
        <v>publishing</v>
      </c>
      <c r="R778" t="str">
        <f>TRIM(MID(SUBSTITUTE($N778,"/",REPT(" ",LEN($N778))),(COLUMNS($V778:W778)-1)*LEN($N778)+1,LEN($N778)))</f>
        <v>fiction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7.0000000000000001E-3</v>
      </c>
      <c r="P779" s="6">
        <f t="shared" si="49"/>
        <v>7</v>
      </c>
      <c r="Q779" t="str">
        <f>TRIM(MID(SUBSTITUTE($N779,"/",REPT(" ",LEN($N779))),(COLUMNS($V779:V779)-1)*LEN($N779)+1,LEN($N779)))</f>
        <v>publishing</v>
      </c>
      <c r="R779" t="str">
        <f>TRIM(MID(SUBSTITUTE($N779,"/",REPT(" ",LEN($N779))),(COLUMNS($V779:W779)-1)*LEN($N779)+1,LEN($N779)))</f>
        <v>fiction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4.0000000000000001E-3</v>
      </c>
      <c r="P780" s="6">
        <f t="shared" si="49"/>
        <v>2</v>
      </c>
      <c r="Q780" t="str">
        <f>TRIM(MID(SUBSTITUTE($N780,"/",REPT(" ",LEN($N780))),(COLUMNS($V780:V780)-1)*LEN($N780)+1,LEN($N780)))</f>
        <v>publishing</v>
      </c>
      <c r="R780" t="str">
        <f>TRIM(MID(SUBSTITUTE($N780,"/",REPT(" ",LEN($N780))),(COLUMNS($V780:W780)-1)*LEN($N780)+1,LEN($N780)))</f>
        <v>fiction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2.6666666666666668E-2</v>
      </c>
      <c r="P781" s="6">
        <f t="shared" si="49"/>
        <v>66.666666666666671</v>
      </c>
      <c r="Q781" t="str">
        <f>TRIM(MID(SUBSTITUTE($N781,"/",REPT(" ",LEN($N781))),(COLUMNS($V781:V781)-1)*LEN($N781)+1,LEN($N781)))</f>
        <v>publishing</v>
      </c>
      <c r="R781" t="str">
        <f>TRIM(MID(SUBSTITUTE($N781,"/",REPT(" ",LEN($N781))),(COLUMNS($V781:W781)-1)*LEN($N781)+1,LEN($N781)))</f>
        <v>fiction</v>
      </c>
      <c r="S781" s="11">
        <f t="shared" si="50"/>
        <v>40436.68408564815</v>
      </c>
      <c r="T781" s="11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1.04</v>
      </c>
      <c r="P782" s="6">
        <f t="shared" si="49"/>
        <v>38.518518518518519</v>
      </c>
      <c r="Q782" t="str">
        <f>TRIM(MID(SUBSTITUTE($N782,"/",REPT(" ",LEN($N782))),(COLUMNS($V782:V782)-1)*LEN($N782)+1,LEN($N782)))</f>
        <v>music</v>
      </c>
      <c r="R782" t="str">
        <f>TRIM(MID(SUBSTITUTE($N782,"/",REPT(" ",LEN($N782))),(COLUMNS($V782:W782)-1)*LEN($N782)+1,LEN($N782)))</f>
        <v>rock</v>
      </c>
      <c r="S782" s="11">
        <f t="shared" si="50"/>
        <v>40636.673900462964</v>
      </c>
      <c r="T782" s="11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1.3315375</v>
      </c>
      <c r="P783" s="6">
        <f t="shared" si="49"/>
        <v>42.609200000000001</v>
      </c>
      <c r="Q783" t="str">
        <f>TRIM(MID(SUBSTITUTE($N783,"/",REPT(" ",LEN($N783))),(COLUMNS($V783:V783)-1)*LEN($N783)+1,LEN($N783)))</f>
        <v>music</v>
      </c>
      <c r="R783" t="str">
        <f>TRIM(MID(SUBSTITUTE($N783,"/",REPT(" ",LEN($N783))),(COLUMNS($V783:W783)-1)*LEN($N783)+1,LEN($N783)))</f>
        <v>rock</v>
      </c>
      <c r="S783" s="11">
        <f t="shared" si="50"/>
        <v>41403.000856481485</v>
      </c>
      <c r="T783" s="11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</v>
      </c>
      <c r="P784" s="6">
        <f t="shared" si="49"/>
        <v>50</v>
      </c>
      <c r="Q784" t="str">
        <f>TRIM(MID(SUBSTITUTE($N784,"/",REPT(" ",LEN($N784))),(COLUMNS($V784:V784)-1)*LEN($N784)+1,LEN($N784)))</f>
        <v>music</v>
      </c>
      <c r="R784" t="str">
        <f>TRIM(MID(SUBSTITUTE($N784,"/",REPT(" ",LEN($N784))),(COLUMNS($V784:W784)-1)*LEN($N784)+1,LEN($N784)))</f>
        <v>rock</v>
      </c>
      <c r="S784" s="11">
        <f t="shared" si="50"/>
        <v>41116.758125</v>
      </c>
      <c r="T784" s="11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1.4813333333333334</v>
      </c>
      <c r="P785" s="6">
        <f t="shared" si="49"/>
        <v>63.485714285714288</v>
      </c>
      <c r="Q785" t="str">
        <f>TRIM(MID(SUBSTITUTE($N785,"/",REPT(" ",LEN($N785))),(COLUMNS($V785:V785)-1)*LEN($N785)+1,LEN($N785)))</f>
        <v>music</v>
      </c>
      <c r="R785" t="str">
        <f>TRIM(MID(SUBSTITUTE($N785,"/",REPT(" ",LEN($N785))),(COLUMNS($V785:W785)-1)*LEN($N785)+1,LEN($N785)))</f>
        <v>rock</v>
      </c>
      <c r="S785" s="11">
        <f t="shared" si="50"/>
        <v>40987.773715277777</v>
      </c>
      <c r="T785" s="11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1.0249999999999999</v>
      </c>
      <c r="P786" s="6">
        <f t="shared" si="49"/>
        <v>102.5</v>
      </c>
      <c r="Q786" t="str">
        <f>TRIM(MID(SUBSTITUTE($N786,"/",REPT(" ",LEN($N786))),(COLUMNS($V786:V786)-1)*LEN($N786)+1,LEN($N786)))</f>
        <v>music</v>
      </c>
      <c r="R786" t="str">
        <f>TRIM(MID(SUBSTITUTE($N786,"/",REPT(" ",LEN($N786))),(COLUMNS($V786:W786)-1)*LEN($N786)+1,LEN($N786)))</f>
        <v>rock</v>
      </c>
      <c r="S786" s="11">
        <f t="shared" si="50"/>
        <v>41675.149525462963</v>
      </c>
      <c r="T786" s="11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1.8062799999999999</v>
      </c>
      <c r="P787" s="6">
        <f t="shared" si="49"/>
        <v>31.142758620689655</v>
      </c>
      <c r="Q787" t="str">
        <f>TRIM(MID(SUBSTITUTE($N787,"/",REPT(" ",LEN($N787))),(COLUMNS($V787:V787)-1)*LEN($N787)+1,LEN($N787)))</f>
        <v>music</v>
      </c>
      <c r="R787" t="str">
        <f>TRIM(MID(SUBSTITUTE($N787,"/",REPT(" ",LEN($N787))),(COLUMNS($V787:W787)-1)*LEN($N787)+1,LEN($N787)))</f>
        <v>rock</v>
      </c>
      <c r="S787" s="11">
        <f t="shared" si="50"/>
        <v>41303.593923611108</v>
      </c>
      <c r="T787" s="11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1.4279999999999999</v>
      </c>
      <c r="P788" s="6">
        <f t="shared" si="49"/>
        <v>162.27272727272728</v>
      </c>
      <c r="Q788" t="str">
        <f>TRIM(MID(SUBSTITUTE($N788,"/",REPT(" ",LEN($N788))),(COLUMNS($V788:V788)-1)*LEN($N788)+1,LEN($N788)))</f>
        <v>music</v>
      </c>
      <c r="R788" t="str">
        <f>TRIM(MID(SUBSTITUTE($N788,"/",REPT(" ",LEN($N788))),(COLUMNS($V788:W788)-1)*LEN($N788)+1,LEN($N788)))</f>
        <v>rock</v>
      </c>
      <c r="S788" s="11">
        <f t="shared" si="50"/>
        <v>40983.055949074071</v>
      </c>
      <c r="T788" s="11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1.1416666666666666</v>
      </c>
      <c r="P789" s="6">
        <f t="shared" si="49"/>
        <v>80.588235294117652</v>
      </c>
      <c r="Q789" t="str">
        <f>TRIM(MID(SUBSTITUTE($N789,"/",REPT(" ",LEN($N789))),(COLUMNS($V789:V789)-1)*LEN($N789)+1,LEN($N789)))</f>
        <v>music</v>
      </c>
      <c r="R789" t="str">
        <f>TRIM(MID(SUBSTITUTE($N789,"/",REPT(" ",LEN($N789))),(COLUMNS($V789:W789)-1)*LEN($N789)+1,LEN($N789)))</f>
        <v>rock</v>
      </c>
      <c r="S789" s="11">
        <f t="shared" si="50"/>
        <v>41549.627615740741</v>
      </c>
      <c r="T789" s="11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2.03505</v>
      </c>
      <c r="P790" s="6">
        <f t="shared" si="49"/>
        <v>59.85441176470588</v>
      </c>
      <c r="Q790" t="str">
        <f>TRIM(MID(SUBSTITUTE($N790,"/",REPT(" ",LEN($N790))),(COLUMNS($V790:V790)-1)*LEN($N790)+1,LEN($N790)))</f>
        <v>music</v>
      </c>
      <c r="R790" t="str">
        <f>TRIM(MID(SUBSTITUTE($N790,"/",REPT(" ",LEN($N790))),(COLUMNS($V790:W790)-1)*LEN($N790)+1,LEN($N790)))</f>
        <v>rock</v>
      </c>
      <c r="S790" s="11">
        <f t="shared" si="50"/>
        <v>41059.006805555553</v>
      </c>
      <c r="T790" s="11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1.0941176470588236</v>
      </c>
      <c r="P791" s="6">
        <f t="shared" si="49"/>
        <v>132.85714285714286</v>
      </c>
      <c r="Q791" t="str">
        <f>TRIM(MID(SUBSTITUTE($N791,"/",REPT(" ",LEN($N791))),(COLUMNS($V791:V791)-1)*LEN($N791)+1,LEN($N791)))</f>
        <v>music</v>
      </c>
      <c r="R791" t="str">
        <f>TRIM(MID(SUBSTITUTE($N791,"/",REPT(" ",LEN($N791))),(COLUMNS($V791:W791)-1)*LEN($N791)+1,LEN($N791)))</f>
        <v>rock</v>
      </c>
      <c r="S791" s="11">
        <f t="shared" si="50"/>
        <v>41277.186111111114</v>
      </c>
      <c r="T791" s="11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1.443746</v>
      </c>
      <c r="P792" s="6">
        <f t="shared" si="49"/>
        <v>92.547820512820508</v>
      </c>
      <c r="Q792" t="str">
        <f>TRIM(MID(SUBSTITUTE($N792,"/",REPT(" ",LEN($N792))),(COLUMNS($V792:V792)-1)*LEN($N792)+1,LEN($N792)))</f>
        <v>music</v>
      </c>
      <c r="R792" t="str">
        <f>TRIM(MID(SUBSTITUTE($N792,"/",REPT(" ",LEN($N792))),(COLUMNS($V792:W792)-1)*LEN($N792)+1,LEN($N792)))</f>
        <v>rock</v>
      </c>
      <c r="S792" s="11">
        <f t="shared" si="50"/>
        <v>41276.047905092593</v>
      </c>
      <c r="T792" s="11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1.0386666666666666</v>
      </c>
      <c r="P793" s="6">
        <f t="shared" si="49"/>
        <v>60.859375</v>
      </c>
      <c r="Q793" t="str">
        <f>TRIM(MID(SUBSTITUTE($N793,"/",REPT(" ",LEN($N793))),(COLUMNS($V793:V793)-1)*LEN($N793)+1,LEN($N793)))</f>
        <v>music</v>
      </c>
      <c r="R793" t="str">
        <f>TRIM(MID(SUBSTITUTE($N793,"/",REPT(" ",LEN($N793))),(COLUMNS($V793:W793)-1)*LEN($N793)+1,LEN($N793)))</f>
        <v>rock</v>
      </c>
      <c r="S793" s="11">
        <f t="shared" si="50"/>
        <v>41557.780624999999</v>
      </c>
      <c r="T793" s="11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1.0044440000000001</v>
      </c>
      <c r="P794" s="6">
        <f t="shared" si="49"/>
        <v>41.851833333333339</v>
      </c>
      <c r="Q794" t="str">
        <f>TRIM(MID(SUBSTITUTE($N794,"/",REPT(" ",LEN($N794))),(COLUMNS($V794:V794)-1)*LEN($N794)+1,LEN($N794)))</f>
        <v>music</v>
      </c>
      <c r="R794" t="str">
        <f>TRIM(MID(SUBSTITUTE($N794,"/",REPT(" ",LEN($N794))),(COLUMNS($V794:W794)-1)*LEN($N794)+1,LEN($N794)))</f>
        <v>rock</v>
      </c>
      <c r="S794" s="11">
        <f t="shared" si="50"/>
        <v>41555.873645833337</v>
      </c>
      <c r="T794" s="11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1.0277927272727272</v>
      </c>
      <c r="P795" s="6">
        <f t="shared" si="49"/>
        <v>88.325937499999995</v>
      </c>
      <c r="Q795" t="str">
        <f>TRIM(MID(SUBSTITUTE($N795,"/",REPT(" ",LEN($N795))),(COLUMNS($V795:V795)-1)*LEN($N795)+1,LEN($N795)))</f>
        <v>music</v>
      </c>
      <c r="R795" t="str">
        <f>TRIM(MID(SUBSTITUTE($N795,"/",REPT(" ",LEN($N795))),(COLUMNS($V795:W795)-1)*LEN($N795)+1,LEN($N795)))</f>
        <v>rock</v>
      </c>
      <c r="S795" s="11">
        <f t="shared" si="50"/>
        <v>41442.741249999999</v>
      </c>
      <c r="T795" s="11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1.0531250000000001</v>
      </c>
      <c r="P796" s="6">
        <f t="shared" si="49"/>
        <v>158.96226415094338</v>
      </c>
      <c r="Q796" t="str">
        <f>TRIM(MID(SUBSTITUTE($N796,"/",REPT(" ",LEN($N796))),(COLUMNS($V796:V796)-1)*LEN($N796)+1,LEN($N796)))</f>
        <v>music</v>
      </c>
      <c r="R796" t="str">
        <f>TRIM(MID(SUBSTITUTE($N796,"/",REPT(" ",LEN($N796))),(COLUMNS($V796:W796)-1)*LEN($N796)+1,LEN($N796)))</f>
        <v>rock</v>
      </c>
      <c r="S796" s="11">
        <f t="shared" si="50"/>
        <v>40736.115011574075</v>
      </c>
      <c r="T796" s="11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1.1178571428571429</v>
      </c>
      <c r="P797" s="6">
        <f t="shared" si="49"/>
        <v>85.054347826086953</v>
      </c>
      <c r="Q797" t="str">
        <f>TRIM(MID(SUBSTITUTE($N797,"/",REPT(" ",LEN($N797))),(COLUMNS($V797:V797)-1)*LEN($N797)+1,LEN($N797)))</f>
        <v>music</v>
      </c>
      <c r="R797" t="str">
        <f>TRIM(MID(SUBSTITUTE($N797,"/",REPT(" ",LEN($N797))),(COLUMNS($V797:W797)-1)*LEN($N797)+1,LEN($N797)))</f>
        <v>rock</v>
      </c>
      <c r="S797" s="11">
        <f t="shared" si="50"/>
        <v>40963.613032407404</v>
      </c>
      <c r="T797" s="11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1.0135000000000001</v>
      </c>
      <c r="P798" s="6">
        <f t="shared" si="49"/>
        <v>112.61111111111111</v>
      </c>
      <c r="Q798" t="str">
        <f>TRIM(MID(SUBSTITUTE($N798,"/",REPT(" ",LEN($N798))),(COLUMNS($V798:V798)-1)*LEN($N798)+1,LEN($N798)))</f>
        <v>music</v>
      </c>
      <c r="R798" t="str">
        <f>TRIM(MID(SUBSTITUTE($N798,"/",REPT(" ",LEN($N798))),(COLUMNS($V798:W798)-1)*LEN($N798)+1,LEN($N798)))</f>
        <v>rock</v>
      </c>
      <c r="S798" s="11">
        <f t="shared" si="50"/>
        <v>41502.882928240739</v>
      </c>
      <c r="T798" s="11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1.0753333333333333</v>
      </c>
      <c r="P799" s="6">
        <f t="shared" si="49"/>
        <v>45.436619718309856</v>
      </c>
      <c r="Q799" t="str">
        <f>TRIM(MID(SUBSTITUTE($N799,"/",REPT(" ",LEN($N799))),(COLUMNS($V799:V799)-1)*LEN($N799)+1,LEN($N799)))</f>
        <v>music</v>
      </c>
      <c r="R799" t="str">
        <f>TRIM(MID(SUBSTITUTE($N799,"/",REPT(" ",LEN($N799))),(COLUMNS($V799:W799)-1)*LEN($N799)+1,LEN($N799)))</f>
        <v>rock</v>
      </c>
      <c r="S799" s="11">
        <f t="shared" si="50"/>
        <v>40996.994074074071</v>
      </c>
      <c r="T799" s="11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1.1488571428571428</v>
      </c>
      <c r="P800" s="6">
        <f t="shared" si="49"/>
        <v>46.218390804597703</v>
      </c>
      <c r="Q800" t="str">
        <f>TRIM(MID(SUBSTITUTE($N800,"/",REPT(" ",LEN($N800))),(COLUMNS($V800:V800)-1)*LEN($N800)+1,LEN($N800)))</f>
        <v>music</v>
      </c>
      <c r="R800" t="str">
        <f>TRIM(MID(SUBSTITUTE($N800,"/",REPT(" ",LEN($N800))),(COLUMNS($V800:W800)-1)*LEN($N800)+1,LEN($N800)))</f>
        <v>rock</v>
      </c>
      <c r="S800" s="11">
        <f t="shared" si="50"/>
        <v>41882.590127314819</v>
      </c>
      <c r="T800" s="11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1.0002</v>
      </c>
      <c r="P801" s="6">
        <f t="shared" si="49"/>
        <v>178.60714285714286</v>
      </c>
      <c r="Q801" t="str">
        <f>TRIM(MID(SUBSTITUTE($N801,"/",REPT(" ",LEN($N801))),(COLUMNS($V801:V801)-1)*LEN($N801)+1,LEN($N801)))</f>
        <v>music</v>
      </c>
      <c r="R801" t="str">
        <f>TRIM(MID(SUBSTITUTE($N801,"/",REPT(" ",LEN($N801))),(COLUMNS($V801:W801)-1)*LEN($N801)+1,LEN($N801)))</f>
        <v>rock</v>
      </c>
      <c r="S801" s="11">
        <f t="shared" si="50"/>
        <v>40996.667199074072</v>
      </c>
      <c r="T801" s="11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1.5213333333333334</v>
      </c>
      <c r="P802" s="6">
        <f t="shared" si="49"/>
        <v>40.75</v>
      </c>
      <c r="Q802" t="str">
        <f>TRIM(MID(SUBSTITUTE($N802,"/",REPT(" ",LEN($N802))),(COLUMNS($V802:V802)-1)*LEN($N802)+1,LEN($N802)))</f>
        <v>music</v>
      </c>
      <c r="R802" t="str">
        <f>TRIM(MID(SUBSTITUTE($N802,"/",REPT(" ",LEN($N802))),(COLUMNS($V802:W802)-1)*LEN($N802)+1,LEN($N802)))</f>
        <v>rock</v>
      </c>
      <c r="S802" s="11">
        <f t="shared" si="50"/>
        <v>41863.433495370373</v>
      </c>
      <c r="T802" s="11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1.1152149999999998</v>
      </c>
      <c r="P803" s="6">
        <f t="shared" si="49"/>
        <v>43.733921568627444</v>
      </c>
      <c r="Q803" t="str">
        <f>TRIM(MID(SUBSTITUTE($N803,"/",REPT(" ",LEN($N803))),(COLUMNS($V803:V803)-1)*LEN($N803)+1,LEN($N803)))</f>
        <v>music</v>
      </c>
      <c r="R803" t="str">
        <f>TRIM(MID(SUBSTITUTE($N803,"/",REPT(" ",LEN($N803))),(COLUMNS($V803:W803)-1)*LEN($N803)+1,LEN($N803)))</f>
        <v>rock</v>
      </c>
      <c r="S803" s="11">
        <f t="shared" si="50"/>
        <v>40695.795370370368</v>
      </c>
      <c r="T803" s="11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1.0133333333333334</v>
      </c>
      <c r="P804" s="6">
        <f t="shared" si="49"/>
        <v>81.066666666666663</v>
      </c>
      <c r="Q804" t="str">
        <f>TRIM(MID(SUBSTITUTE($N804,"/",REPT(" ",LEN($N804))),(COLUMNS($V804:V804)-1)*LEN($N804)+1,LEN($N804)))</f>
        <v>music</v>
      </c>
      <c r="R804" t="str">
        <f>TRIM(MID(SUBSTITUTE($N804,"/",REPT(" ",LEN($N804))),(COLUMNS($V804:W804)-1)*LEN($N804)+1,LEN($N804)))</f>
        <v>rock</v>
      </c>
      <c r="S804" s="11">
        <f t="shared" si="50"/>
        <v>41123.022268518522</v>
      </c>
      <c r="T804" s="11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1.232608695652174</v>
      </c>
      <c r="P805" s="6">
        <f t="shared" si="49"/>
        <v>74.60526315789474</v>
      </c>
      <c r="Q805" t="str">
        <f>TRIM(MID(SUBSTITUTE($N805,"/",REPT(" ",LEN($N805))),(COLUMNS($V805:V805)-1)*LEN($N805)+1,LEN($N805)))</f>
        <v>music</v>
      </c>
      <c r="R805" t="str">
        <f>TRIM(MID(SUBSTITUTE($N805,"/",REPT(" ",LEN($N805))),(COLUMNS($V805:W805)-1)*LEN($N805)+1,LEN($N805)))</f>
        <v>rock</v>
      </c>
      <c r="S805" s="11">
        <f t="shared" si="50"/>
        <v>40665.949976851851</v>
      </c>
      <c r="T805" s="11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</v>
      </c>
      <c r="P806" s="6">
        <f t="shared" si="49"/>
        <v>305.55555555555554</v>
      </c>
      <c r="Q806" t="str">
        <f>TRIM(MID(SUBSTITUTE($N806,"/",REPT(" ",LEN($N806))),(COLUMNS($V806:V806)-1)*LEN($N806)+1,LEN($N806)))</f>
        <v>music</v>
      </c>
      <c r="R806" t="str">
        <f>TRIM(MID(SUBSTITUTE($N806,"/",REPT(" ",LEN($N806))),(COLUMNS($V806:W806)-1)*LEN($N806)+1,LEN($N806)))</f>
        <v>rock</v>
      </c>
      <c r="S806" s="11">
        <f t="shared" si="50"/>
        <v>40730.105625000004</v>
      </c>
      <c r="T806" s="11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1.05</v>
      </c>
      <c r="P807" s="6">
        <f t="shared" si="49"/>
        <v>58.333333333333336</v>
      </c>
      <c r="Q807" t="str">
        <f>TRIM(MID(SUBSTITUTE($N807,"/",REPT(" ",LEN($N807))),(COLUMNS($V807:V807)-1)*LEN($N807)+1,LEN($N807)))</f>
        <v>music</v>
      </c>
      <c r="R807" t="str">
        <f>TRIM(MID(SUBSTITUTE($N807,"/",REPT(" ",LEN($N807))),(COLUMNS($V807:W807)-1)*LEN($N807)+1,LEN($N807)))</f>
        <v>rock</v>
      </c>
      <c r="S807" s="11">
        <f t="shared" si="50"/>
        <v>40690.823055555556</v>
      </c>
      <c r="T807" s="11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1.0443750000000001</v>
      </c>
      <c r="P808" s="6">
        <f t="shared" si="49"/>
        <v>117.67605633802818</v>
      </c>
      <c r="Q808" t="str">
        <f>TRIM(MID(SUBSTITUTE($N808,"/",REPT(" ",LEN($N808))),(COLUMNS($V808:V808)-1)*LEN($N808)+1,LEN($N808)))</f>
        <v>music</v>
      </c>
      <c r="R808" t="str">
        <f>TRIM(MID(SUBSTITUTE($N808,"/",REPT(" ",LEN($N808))),(COLUMNS($V808:W808)-1)*LEN($N808)+1,LEN($N808)))</f>
        <v>rock</v>
      </c>
      <c r="S808" s="11">
        <f t="shared" si="50"/>
        <v>40763.691423611112</v>
      </c>
      <c r="T808" s="11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1.05125</v>
      </c>
      <c r="P809" s="6">
        <f t="shared" si="49"/>
        <v>73.771929824561397</v>
      </c>
      <c r="Q809" t="str">
        <f>TRIM(MID(SUBSTITUTE($N809,"/",REPT(" ",LEN($N809))),(COLUMNS($V809:V809)-1)*LEN($N809)+1,LEN($N809)))</f>
        <v>music</v>
      </c>
      <c r="R809" t="str">
        <f>TRIM(MID(SUBSTITUTE($N809,"/",REPT(" ",LEN($N809))),(COLUMNS($V809:W809)-1)*LEN($N809)+1,LEN($N809)))</f>
        <v>rock</v>
      </c>
      <c r="S809" s="11">
        <f t="shared" si="50"/>
        <v>42759.628599537042</v>
      </c>
      <c r="T809" s="11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</v>
      </c>
      <c r="P810" s="6">
        <f t="shared" si="49"/>
        <v>104.65116279069767</v>
      </c>
      <c r="Q810" t="str">
        <f>TRIM(MID(SUBSTITUTE($N810,"/",REPT(" ",LEN($N810))),(COLUMNS($V810:V810)-1)*LEN($N810)+1,LEN($N810)))</f>
        <v>music</v>
      </c>
      <c r="R810" t="str">
        <f>TRIM(MID(SUBSTITUTE($N810,"/",REPT(" ",LEN($N810))),(COLUMNS($V810:W810)-1)*LEN($N810)+1,LEN($N810)))</f>
        <v>rock</v>
      </c>
      <c r="S810" s="11">
        <f t="shared" si="50"/>
        <v>41962.100532407407</v>
      </c>
      <c r="T810" s="11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1.03775</v>
      </c>
      <c r="P811" s="6">
        <f t="shared" si="49"/>
        <v>79.82692307692308</v>
      </c>
      <c r="Q811" t="str">
        <f>TRIM(MID(SUBSTITUTE($N811,"/",REPT(" ",LEN($N811))),(COLUMNS($V811:V811)-1)*LEN($N811)+1,LEN($N811)))</f>
        <v>music</v>
      </c>
      <c r="R811" t="str">
        <f>TRIM(MID(SUBSTITUTE($N811,"/",REPT(" ",LEN($N811))),(COLUMNS($V811:W811)-1)*LEN($N811)+1,LEN($N811)))</f>
        <v>rock</v>
      </c>
      <c r="S811" s="11">
        <f t="shared" si="50"/>
        <v>41628.833680555559</v>
      </c>
      <c r="T811" s="11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1.05</v>
      </c>
      <c r="P812" s="6">
        <f t="shared" si="49"/>
        <v>58.333333333333336</v>
      </c>
      <c r="Q812" t="str">
        <f>TRIM(MID(SUBSTITUTE($N812,"/",REPT(" ",LEN($N812))),(COLUMNS($V812:V812)-1)*LEN($N812)+1,LEN($N812)))</f>
        <v>music</v>
      </c>
      <c r="R812" t="str">
        <f>TRIM(MID(SUBSTITUTE($N812,"/",REPT(" ",LEN($N812))),(COLUMNS($V812:W812)-1)*LEN($N812)+1,LEN($N812)))</f>
        <v>rock</v>
      </c>
      <c r="S812" s="11">
        <f t="shared" si="50"/>
        <v>41123.056273148148</v>
      </c>
      <c r="T812" s="11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1.04</v>
      </c>
      <c r="P813" s="6">
        <f t="shared" si="49"/>
        <v>86.666666666666671</v>
      </c>
      <c r="Q813" t="str">
        <f>TRIM(MID(SUBSTITUTE($N813,"/",REPT(" ",LEN($N813))),(COLUMNS($V813:V813)-1)*LEN($N813)+1,LEN($N813)))</f>
        <v>music</v>
      </c>
      <c r="R813" t="str">
        <f>TRIM(MID(SUBSTITUTE($N813,"/",REPT(" ",LEN($N813))),(COLUMNS($V813:W813)-1)*LEN($N813)+1,LEN($N813)))</f>
        <v>rock</v>
      </c>
      <c r="S813" s="11">
        <f t="shared" si="50"/>
        <v>41443.643541666665</v>
      </c>
      <c r="T813" s="11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1.5183333333333333</v>
      </c>
      <c r="P814" s="6">
        <f t="shared" si="49"/>
        <v>27.606060606060606</v>
      </c>
      <c r="Q814" t="str">
        <f>TRIM(MID(SUBSTITUTE($N814,"/",REPT(" ",LEN($N814))),(COLUMNS($V814:V814)-1)*LEN($N814)+1,LEN($N814)))</f>
        <v>music</v>
      </c>
      <c r="R814" t="str">
        <f>TRIM(MID(SUBSTITUTE($N814,"/",REPT(" ",LEN($N814))),(COLUMNS($V814:W814)-1)*LEN($N814)+1,LEN($N814)))</f>
        <v>rock</v>
      </c>
      <c r="S814" s="11">
        <f t="shared" si="50"/>
        <v>41282.017962962964</v>
      </c>
      <c r="T814" s="11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1.59996</v>
      </c>
      <c r="P815" s="6">
        <f t="shared" si="49"/>
        <v>24.999375000000001</v>
      </c>
      <c r="Q815" t="str">
        <f>TRIM(MID(SUBSTITUTE($N815,"/",REPT(" ",LEN($N815))),(COLUMNS($V815:V815)-1)*LEN($N815)+1,LEN($N815)))</f>
        <v>music</v>
      </c>
      <c r="R815" t="str">
        <f>TRIM(MID(SUBSTITUTE($N815,"/",REPT(" ",LEN($N815))),(COLUMNS($V815:W815)-1)*LEN($N815)+1,LEN($N815)))</f>
        <v>rock</v>
      </c>
      <c r="S815" s="11">
        <f t="shared" si="50"/>
        <v>41080.960243055553</v>
      </c>
      <c r="T815" s="11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1.2729999999999999</v>
      </c>
      <c r="P816" s="6">
        <f t="shared" si="49"/>
        <v>45.464285714285715</v>
      </c>
      <c r="Q816" t="str">
        <f>TRIM(MID(SUBSTITUTE($N816,"/",REPT(" ",LEN($N816))),(COLUMNS($V816:V816)-1)*LEN($N816)+1,LEN($N816)))</f>
        <v>music</v>
      </c>
      <c r="R816" t="str">
        <f>TRIM(MID(SUBSTITUTE($N816,"/",REPT(" ",LEN($N816))),(COLUMNS($V816:W816)-1)*LEN($N816)+1,LEN($N816)))</f>
        <v>rock</v>
      </c>
      <c r="S816" s="11">
        <f t="shared" si="50"/>
        <v>40679.743067129632</v>
      </c>
      <c r="T816" s="11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1.07</v>
      </c>
      <c r="P817" s="6">
        <f t="shared" si="49"/>
        <v>99.534883720930239</v>
      </c>
      <c r="Q817" t="str">
        <f>TRIM(MID(SUBSTITUTE($N817,"/",REPT(" ",LEN($N817))),(COLUMNS($V817:V817)-1)*LEN($N817)+1,LEN($N817)))</f>
        <v>music</v>
      </c>
      <c r="R817" t="str">
        <f>TRIM(MID(SUBSTITUTE($N817,"/",REPT(" ",LEN($N817))),(COLUMNS($V817:W817)-1)*LEN($N817)+1,LEN($N817)))</f>
        <v>rock</v>
      </c>
      <c r="S817" s="11">
        <f t="shared" si="50"/>
        <v>41914.917858796296</v>
      </c>
      <c r="T817" s="11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1.1512214285714286</v>
      </c>
      <c r="P818" s="6">
        <f t="shared" si="49"/>
        <v>39.31</v>
      </c>
      <c r="Q818" t="str">
        <f>TRIM(MID(SUBSTITUTE($N818,"/",REPT(" ",LEN($N818))),(COLUMNS($V818:V818)-1)*LEN($N818)+1,LEN($N818)))</f>
        <v>music</v>
      </c>
      <c r="R818" t="str">
        <f>TRIM(MID(SUBSTITUTE($N818,"/",REPT(" ",LEN($N818))),(COLUMNS($V818:W818)-1)*LEN($N818)+1,LEN($N818)))</f>
        <v>rock</v>
      </c>
      <c r="S818" s="11">
        <f t="shared" si="50"/>
        <v>41341.870868055557</v>
      </c>
      <c r="T818" s="11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1.3711066666666665</v>
      </c>
      <c r="P819" s="6">
        <f t="shared" si="49"/>
        <v>89.419999999999987</v>
      </c>
      <c r="Q819" t="str">
        <f>TRIM(MID(SUBSTITUTE($N819,"/",REPT(" ",LEN($N819))),(COLUMNS($V819:V819)-1)*LEN($N819)+1,LEN($N819)))</f>
        <v>music</v>
      </c>
      <c r="R819" t="str">
        <f>TRIM(MID(SUBSTITUTE($N819,"/",REPT(" ",LEN($N819))),(COLUMNS($V819:W819)-1)*LEN($N819)+1,LEN($N819)))</f>
        <v>rock</v>
      </c>
      <c r="S819" s="11">
        <f t="shared" si="50"/>
        <v>40925.599664351852</v>
      </c>
      <c r="T819" s="11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1.5571428571428572</v>
      </c>
      <c r="P820" s="6">
        <f t="shared" si="49"/>
        <v>28.684210526315791</v>
      </c>
      <c r="Q820" t="str">
        <f>TRIM(MID(SUBSTITUTE($N820,"/",REPT(" ",LEN($N820))),(COLUMNS($V820:V820)-1)*LEN($N820)+1,LEN($N820)))</f>
        <v>music</v>
      </c>
      <c r="R820" t="str">
        <f>TRIM(MID(SUBSTITUTE($N820,"/",REPT(" ",LEN($N820))),(COLUMNS($V820:W820)-1)*LEN($N820)+1,LEN($N820)))</f>
        <v>rock</v>
      </c>
      <c r="S820" s="11">
        <f t="shared" si="50"/>
        <v>41120.882881944446</v>
      </c>
      <c r="T820" s="11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1.0874999999999999</v>
      </c>
      <c r="P821" s="6">
        <f t="shared" si="49"/>
        <v>31.071428571428573</v>
      </c>
      <c r="Q821" t="str">
        <f>TRIM(MID(SUBSTITUTE($N821,"/",REPT(" ",LEN($N821))),(COLUMNS($V821:V821)-1)*LEN($N821)+1,LEN($N821)))</f>
        <v>music</v>
      </c>
      <c r="R821" t="str">
        <f>TRIM(MID(SUBSTITUTE($N821,"/",REPT(" ",LEN($N821))),(COLUMNS($V821:W821)-1)*LEN($N821)+1,LEN($N821)))</f>
        <v>rock</v>
      </c>
      <c r="S821" s="11">
        <f t="shared" si="50"/>
        <v>41619.998310185183</v>
      </c>
      <c r="T821" s="11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1.3405</v>
      </c>
      <c r="P822" s="6">
        <f t="shared" si="49"/>
        <v>70.55263157894737</v>
      </c>
      <c r="Q822" t="str">
        <f>TRIM(MID(SUBSTITUTE($N822,"/",REPT(" ",LEN($N822))),(COLUMNS($V822:V822)-1)*LEN($N822)+1,LEN($N822)))</f>
        <v>music</v>
      </c>
      <c r="R822" t="str">
        <f>TRIM(MID(SUBSTITUTE($N822,"/",REPT(" ",LEN($N822))),(COLUMNS($V822:W822)-1)*LEN($N822)+1,LEN($N822)))</f>
        <v>rock</v>
      </c>
      <c r="S822" s="11">
        <f t="shared" si="50"/>
        <v>41768.841921296298</v>
      </c>
      <c r="T822" s="11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</v>
      </c>
      <c r="P823" s="6">
        <f t="shared" si="49"/>
        <v>224.12820512820514</v>
      </c>
      <c r="Q823" t="str">
        <f>TRIM(MID(SUBSTITUTE($N823,"/",REPT(" ",LEN($N823))),(COLUMNS($V823:V823)-1)*LEN($N823)+1,LEN($N823)))</f>
        <v>music</v>
      </c>
      <c r="R823" t="str">
        <f>TRIM(MID(SUBSTITUTE($N823,"/",REPT(" ",LEN($N823))),(COLUMNS($V823:W823)-1)*LEN($N823)+1,LEN($N823)))</f>
        <v>rock</v>
      </c>
      <c r="S823" s="11">
        <f t="shared" si="50"/>
        <v>42093.922048611115</v>
      </c>
      <c r="T823" s="11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1.1916666666666667</v>
      </c>
      <c r="P824" s="6">
        <f t="shared" si="49"/>
        <v>51.811594202898547</v>
      </c>
      <c r="Q824" t="str">
        <f>TRIM(MID(SUBSTITUTE($N824,"/",REPT(" ",LEN($N824))),(COLUMNS($V824:V824)-1)*LEN($N824)+1,LEN($N824)))</f>
        <v>music</v>
      </c>
      <c r="R824" t="str">
        <f>TRIM(MID(SUBSTITUTE($N824,"/",REPT(" ",LEN($N824))),(COLUMNS($V824:W824)-1)*LEN($N824)+1,LEN($N824)))</f>
        <v>rock</v>
      </c>
      <c r="S824" s="11">
        <f t="shared" si="50"/>
        <v>41157.947337962964</v>
      </c>
      <c r="T824" s="11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1.7949999999999999</v>
      </c>
      <c r="P825" s="6">
        <f t="shared" si="49"/>
        <v>43.515151515151516</v>
      </c>
      <c r="Q825" t="str">
        <f>TRIM(MID(SUBSTITUTE($N825,"/",REPT(" ",LEN($N825))),(COLUMNS($V825:V825)-1)*LEN($N825)+1,LEN($N825)))</f>
        <v>music</v>
      </c>
      <c r="R825" t="str">
        <f>TRIM(MID(SUBSTITUTE($N825,"/",REPT(" ",LEN($N825))),(COLUMNS($V825:W825)-1)*LEN($N825)+1,LEN($N825)))</f>
        <v>rock</v>
      </c>
      <c r="S825" s="11">
        <f t="shared" si="50"/>
        <v>42055.972824074073</v>
      </c>
      <c r="T825" s="11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1.3438124999999999</v>
      </c>
      <c r="P826" s="6">
        <f t="shared" si="49"/>
        <v>39.816666666666663</v>
      </c>
      <c r="Q826" t="str">
        <f>TRIM(MID(SUBSTITUTE($N826,"/",REPT(" ",LEN($N826))),(COLUMNS($V826:V826)-1)*LEN($N826)+1,LEN($N826)))</f>
        <v>music</v>
      </c>
      <c r="R826" t="str">
        <f>TRIM(MID(SUBSTITUTE($N826,"/",REPT(" ",LEN($N826))),(COLUMNS($V826:W826)-1)*LEN($N826)+1,LEN($N826)))</f>
        <v>rock</v>
      </c>
      <c r="S826" s="11">
        <f t="shared" si="50"/>
        <v>40250.242106481484</v>
      </c>
      <c r="T826" s="11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1.0043200000000001</v>
      </c>
      <c r="P827" s="6">
        <f t="shared" si="49"/>
        <v>126.8080808080808</v>
      </c>
      <c r="Q827" t="str">
        <f>TRIM(MID(SUBSTITUTE($N827,"/",REPT(" ",LEN($N827))),(COLUMNS($V827:V827)-1)*LEN($N827)+1,LEN($N827)))</f>
        <v>music</v>
      </c>
      <c r="R827" t="str">
        <f>TRIM(MID(SUBSTITUTE($N827,"/",REPT(" ",LEN($N827))),(COLUMNS($V827:W827)-1)*LEN($N827)+1,LEN($N827)))</f>
        <v>rock</v>
      </c>
      <c r="S827" s="11">
        <f t="shared" si="50"/>
        <v>41186.306527777779</v>
      </c>
      <c r="T827" s="11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1.0145454545454546</v>
      </c>
      <c r="P828" s="6">
        <f t="shared" si="49"/>
        <v>113.87755102040816</v>
      </c>
      <c r="Q828" t="str">
        <f>TRIM(MID(SUBSTITUTE($N828,"/",REPT(" ",LEN($N828))),(COLUMNS($V828:V828)-1)*LEN($N828)+1,LEN($N828)))</f>
        <v>music</v>
      </c>
      <c r="R828" t="str">
        <f>TRIM(MID(SUBSTITUTE($N828,"/",REPT(" ",LEN($N828))),(COLUMNS($V828:W828)-1)*LEN($N828)+1,LEN($N828)))</f>
        <v>rock</v>
      </c>
      <c r="S828" s="11">
        <f t="shared" si="50"/>
        <v>40973.038541666669</v>
      </c>
      <c r="T828" s="11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1.0333333333333334</v>
      </c>
      <c r="P829" s="6">
        <f t="shared" si="49"/>
        <v>28.181818181818183</v>
      </c>
      <c r="Q829" t="str">
        <f>TRIM(MID(SUBSTITUTE($N829,"/",REPT(" ",LEN($N829))),(COLUMNS($V829:V829)-1)*LEN($N829)+1,LEN($N829)))</f>
        <v>music</v>
      </c>
      <c r="R829" t="str">
        <f>TRIM(MID(SUBSTITUTE($N829,"/",REPT(" ",LEN($N829))),(COLUMNS($V829:W829)-1)*LEN($N829)+1,LEN($N829)))</f>
        <v>rock</v>
      </c>
      <c r="S829" s="11">
        <f t="shared" si="50"/>
        <v>40927.473460648151</v>
      </c>
      <c r="T829" s="11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1.07</v>
      </c>
      <c r="P830" s="6">
        <f t="shared" si="49"/>
        <v>36.60526315789474</v>
      </c>
      <c r="Q830" t="str">
        <f>TRIM(MID(SUBSTITUTE($N830,"/",REPT(" ",LEN($N830))),(COLUMNS($V830:V830)-1)*LEN($N830)+1,LEN($N830)))</f>
        <v>music</v>
      </c>
      <c r="R830" t="str">
        <f>TRIM(MID(SUBSTITUTE($N830,"/",REPT(" ",LEN($N830))),(COLUMNS($V830:W830)-1)*LEN($N830)+1,LEN($N830)))</f>
        <v>rock</v>
      </c>
      <c r="S830" s="11">
        <f t="shared" si="50"/>
        <v>41073.050717592596</v>
      </c>
      <c r="T830" s="11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1.04</v>
      </c>
      <c r="P831" s="6">
        <f t="shared" si="49"/>
        <v>32.5</v>
      </c>
      <c r="Q831" t="str">
        <f>TRIM(MID(SUBSTITUTE($N831,"/",REPT(" ",LEN($N831))),(COLUMNS($V831:V831)-1)*LEN($N831)+1,LEN($N831)))</f>
        <v>music</v>
      </c>
      <c r="R831" t="str">
        <f>TRIM(MID(SUBSTITUTE($N831,"/",REPT(" ",LEN($N831))),(COLUMNS($V831:W831)-1)*LEN($N831)+1,LEN($N831)))</f>
        <v>rock</v>
      </c>
      <c r="S831" s="11">
        <f t="shared" si="50"/>
        <v>42504.801388888889</v>
      </c>
      <c r="T831" s="11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1.0783333333333334</v>
      </c>
      <c r="P832" s="6">
        <f t="shared" si="49"/>
        <v>60.65625</v>
      </c>
      <c r="Q832" t="str">
        <f>TRIM(MID(SUBSTITUTE($N832,"/",REPT(" ",LEN($N832))),(COLUMNS($V832:V832)-1)*LEN($N832)+1,LEN($N832)))</f>
        <v>music</v>
      </c>
      <c r="R832" t="str">
        <f>TRIM(MID(SUBSTITUTE($N832,"/",REPT(" ",LEN($N832))),(COLUMNS($V832:W832)-1)*LEN($N832)+1,LEN($N832)))</f>
        <v>rock</v>
      </c>
      <c r="S832" s="11">
        <f t="shared" si="50"/>
        <v>41325.525752314818</v>
      </c>
      <c r="T832" s="11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2.3333333333333335</v>
      </c>
      <c r="P833" s="6">
        <f t="shared" si="49"/>
        <v>175</v>
      </c>
      <c r="Q833" t="str">
        <f>TRIM(MID(SUBSTITUTE($N833,"/",REPT(" ",LEN($N833))),(COLUMNS($V833:V833)-1)*LEN($N833)+1,LEN($N833)))</f>
        <v>music</v>
      </c>
      <c r="R833" t="str">
        <f>TRIM(MID(SUBSTITUTE($N833,"/",REPT(" ",LEN($N833))),(COLUMNS($V833:W833)-1)*LEN($N833)+1,LEN($N833)))</f>
        <v>rock</v>
      </c>
      <c r="S833" s="11">
        <f t="shared" si="50"/>
        <v>40996.646921296298</v>
      </c>
      <c r="T833" s="11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1.0060706666666666</v>
      </c>
      <c r="P834" s="6">
        <f t="shared" si="49"/>
        <v>97.993896103896105</v>
      </c>
      <c r="Q834" t="str">
        <f>TRIM(MID(SUBSTITUTE($N834,"/",REPT(" ",LEN($N834))),(COLUMNS($V834:V834)-1)*LEN($N834)+1,LEN($N834)))</f>
        <v>music</v>
      </c>
      <c r="R834" t="str">
        <f>TRIM(MID(SUBSTITUTE($N834,"/",REPT(" ",LEN($N834))),(COLUMNS($V834:W834)-1)*LEN($N834)+1,LEN($N834)))</f>
        <v>rock</v>
      </c>
      <c r="S834" s="11">
        <f t="shared" si="50"/>
        <v>40869.675173611111</v>
      </c>
      <c r="T834" s="11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</f>
        <v>1.0166666666666666</v>
      </c>
      <c r="P835" s="6">
        <f t="shared" ref="P835:P898" si="53">AVERAGE(E835/L835)</f>
        <v>148.78048780487805</v>
      </c>
      <c r="Q835" t="str">
        <f>TRIM(MID(SUBSTITUTE($N835,"/",REPT(" ",LEN($N835))),(COLUMNS($V835:V835)-1)*LEN($N835)+1,LEN($N835)))</f>
        <v>music</v>
      </c>
      <c r="R835" t="str">
        <f>TRIM(MID(SUBSTITUTE($N835,"/",REPT(" ",LEN($N835))),(COLUMNS($V835:W835)-1)*LEN($N835)+1,LEN($N835)))</f>
        <v>rock</v>
      </c>
      <c r="S835" s="11">
        <f t="shared" ref="S835:S898" si="54">(((J835/60/60)/24)+DATE(1970,1,1))</f>
        <v>41718.878182870372</v>
      </c>
      <c r="T835" s="11">
        <f t="shared" ref="T835:T898" si="55">(((I835/60/60)/24)+DATE(1970,1,1))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1.3101818181818181</v>
      </c>
      <c r="P836" s="6">
        <f t="shared" si="53"/>
        <v>96.08</v>
      </c>
      <c r="Q836" t="str">
        <f>TRIM(MID(SUBSTITUTE($N836,"/",REPT(" ",LEN($N836))),(COLUMNS($V836:V836)-1)*LEN($N836)+1,LEN($N836)))</f>
        <v>music</v>
      </c>
      <c r="R836" t="str">
        <f>TRIM(MID(SUBSTITUTE($N836,"/",REPT(" ",LEN($N836))),(COLUMNS($V836:W836)-1)*LEN($N836)+1,LEN($N836)))</f>
        <v>rock</v>
      </c>
      <c r="S836" s="11">
        <f t="shared" si="54"/>
        <v>41422.822824074072</v>
      </c>
      <c r="T836" s="11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1.1725000000000001</v>
      </c>
      <c r="P837" s="6">
        <f t="shared" si="53"/>
        <v>58.625</v>
      </c>
      <c r="Q837" t="str">
        <f>TRIM(MID(SUBSTITUTE($N837,"/",REPT(" ",LEN($N837))),(COLUMNS($V837:V837)-1)*LEN($N837)+1,LEN($N837)))</f>
        <v>music</v>
      </c>
      <c r="R837" t="str">
        <f>TRIM(MID(SUBSTITUTE($N837,"/",REPT(" ",LEN($N837))),(COLUMNS($V837:W837)-1)*LEN($N837)+1,LEN($N837)))</f>
        <v>rock</v>
      </c>
      <c r="S837" s="11">
        <f t="shared" si="54"/>
        <v>41005.45784722222</v>
      </c>
      <c r="T837" s="11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1.009304</v>
      </c>
      <c r="P838" s="6">
        <f t="shared" si="53"/>
        <v>109.70695652173914</v>
      </c>
      <c r="Q838" t="str">
        <f>TRIM(MID(SUBSTITUTE($N838,"/",REPT(" ",LEN($N838))),(COLUMNS($V838:V838)-1)*LEN($N838)+1,LEN($N838)))</f>
        <v>music</v>
      </c>
      <c r="R838" t="str">
        <f>TRIM(MID(SUBSTITUTE($N838,"/",REPT(" ",LEN($N838))),(COLUMNS($V838:W838)-1)*LEN($N838)+1,LEN($N838)))</f>
        <v>rock</v>
      </c>
      <c r="S838" s="11">
        <f t="shared" si="54"/>
        <v>41524.056921296295</v>
      </c>
      <c r="T838" s="11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1.218</v>
      </c>
      <c r="P839" s="6">
        <f t="shared" si="53"/>
        <v>49.112903225806448</v>
      </c>
      <c r="Q839" t="str">
        <f>TRIM(MID(SUBSTITUTE($N839,"/",REPT(" ",LEN($N839))),(COLUMNS($V839:V839)-1)*LEN($N839)+1,LEN($N839)))</f>
        <v>music</v>
      </c>
      <c r="R839" t="str">
        <f>TRIM(MID(SUBSTITUTE($N839,"/",REPT(" ",LEN($N839))),(COLUMNS($V839:W839)-1)*LEN($N839)+1,LEN($N839)))</f>
        <v>rock</v>
      </c>
      <c r="S839" s="11">
        <f t="shared" si="54"/>
        <v>41730.998402777775</v>
      </c>
      <c r="T839" s="11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1.454</v>
      </c>
      <c r="P840" s="6">
        <f t="shared" si="53"/>
        <v>47.672131147540981</v>
      </c>
      <c r="Q840" t="str">
        <f>TRIM(MID(SUBSTITUTE($N840,"/",REPT(" ",LEN($N840))),(COLUMNS($V840:V840)-1)*LEN($N840)+1,LEN($N840)))</f>
        <v>music</v>
      </c>
      <c r="R840" t="str">
        <f>TRIM(MID(SUBSTITUTE($N840,"/",REPT(" ",LEN($N840))),(COLUMNS($V840:W840)-1)*LEN($N840)+1,LEN($N840)))</f>
        <v>rock</v>
      </c>
      <c r="S840" s="11">
        <f t="shared" si="54"/>
        <v>40895.897974537038</v>
      </c>
      <c r="T840" s="11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1.166166</v>
      </c>
      <c r="P841" s="6">
        <f t="shared" si="53"/>
        <v>60.737812499999997</v>
      </c>
      <c r="Q841" t="str">
        <f>TRIM(MID(SUBSTITUTE($N841,"/",REPT(" ",LEN($N841))),(COLUMNS($V841:V841)-1)*LEN($N841)+1,LEN($N841)))</f>
        <v>music</v>
      </c>
      <c r="R841" t="str">
        <f>TRIM(MID(SUBSTITUTE($N841,"/",REPT(" ",LEN($N841))),(COLUMNS($V841:W841)-1)*LEN($N841)+1,LEN($N841)))</f>
        <v>rock</v>
      </c>
      <c r="S841" s="11">
        <f t="shared" si="54"/>
        <v>41144.763379629629</v>
      </c>
      <c r="T841" s="11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1.2041660000000001</v>
      </c>
      <c r="P842" s="6">
        <f t="shared" si="53"/>
        <v>63.37715789473684</v>
      </c>
      <c r="Q842" t="str">
        <f>TRIM(MID(SUBSTITUTE($N842,"/",REPT(" ",LEN($N842))),(COLUMNS($V842:V842)-1)*LEN($N842)+1,LEN($N842)))</f>
        <v>music</v>
      </c>
      <c r="R842" t="str">
        <f>TRIM(MID(SUBSTITUTE($N842,"/",REPT(" ",LEN($N842))),(COLUMNS($V842:W842)-1)*LEN($N842)+1,LEN($N842)))</f>
        <v>metal</v>
      </c>
      <c r="S842" s="11">
        <f t="shared" si="54"/>
        <v>42607.226701388892</v>
      </c>
      <c r="T842" s="11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1.0132000000000001</v>
      </c>
      <c r="P843" s="6">
        <f t="shared" si="53"/>
        <v>53.893617021276597</v>
      </c>
      <c r="Q843" t="str">
        <f>TRIM(MID(SUBSTITUTE($N843,"/",REPT(" ",LEN($N843))),(COLUMNS($V843:V843)-1)*LEN($N843)+1,LEN($N843)))</f>
        <v>music</v>
      </c>
      <c r="R843" t="str">
        <f>TRIM(MID(SUBSTITUTE($N843,"/",REPT(" ",LEN($N843))),(COLUMNS($V843:W843)-1)*LEN($N843)+1,LEN($N843)))</f>
        <v>metal</v>
      </c>
      <c r="S843" s="11">
        <f t="shared" si="54"/>
        <v>41923.838692129626</v>
      </c>
      <c r="T843" s="11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1.0431999999999999</v>
      </c>
      <c r="P844" s="6">
        <f t="shared" si="53"/>
        <v>66.871794871794876</v>
      </c>
      <c r="Q844" t="str">
        <f>TRIM(MID(SUBSTITUTE($N844,"/",REPT(" ",LEN($N844))),(COLUMNS($V844:V844)-1)*LEN($N844)+1,LEN($N844)))</f>
        <v>music</v>
      </c>
      <c r="R844" t="str">
        <f>TRIM(MID(SUBSTITUTE($N844,"/",REPT(" ",LEN($N844))),(COLUMNS($V844:W844)-1)*LEN($N844)+1,LEN($N844)))</f>
        <v>metal</v>
      </c>
      <c r="S844" s="11">
        <f t="shared" si="54"/>
        <v>41526.592395833337</v>
      </c>
      <c r="T844" s="11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2.6713333333333331</v>
      </c>
      <c r="P845" s="6">
        <f t="shared" si="53"/>
        <v>63.102362204724407</v>
      </c>
      <c r="Q845" t="str">
        <f>TRIM(MID(SUBSTITUTE($N845,"/",REPT(" ",LEN($N845))),(COLUMNS($V845:V845)-1)*LEN($N845)+1,LEN($N845)))</f>
        <v>music</v>
      </c>
      <c r="R845" t="str">
        <f>TRIM(MID(SUBSTITUTE($N845,"/",REPT(" ",LEN($N845))),(COLUMNS($V845:W845)-1)*LEN($N845)+1,LEN($N845)))</f>
        <v>metal</v>
      </c>
      <c r="S845" s="11">
        <f t="shared" si="54"/>
        <v>42695.257870370369</v>
      </c>
      <c r="T845" s="11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1.9413333333333334</v>
      </c>
      <c r="P846" s="6">
        <f t="shared" si="53"/>
        <v>36.628930817610062</v>
      </c>
      <c r="Q846" t="str">
        <f>TRIM(MID(SUBSTITUTE($N846,"/",REPT(" ",LEN($N846))),(COLUMNS($V846:V846)-1)*LEN($N846)+1,LEN($N846)))</f>
        <v>music</v>
      </c>
      <c r="R846" t="str">
        <f>TRIM(MID(SUBSTITUTE($N846,"/",REPT(" ",LEN($N846))),(COLUMNS($V846:W846)-1)*LEN($N846)+1,LEN($N846)))</f>
        <v>metal</v>
      </c>
      <c r="S846" s="11">
        <f t="shared" si="54"/>
        <v>41905.684629629628</v>
      </c>
      <c r="T846" s="11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1.203802</v>
      </c>
      <c r="P847" s="6">
        <f t="shared" si="53"/>
        <v>34.005706214689269</v>
      </c>
      <c r="Q847" t="str">
        <f>TRIM(MID(SUBSTITUTE($N847,"/",REPT(" ",LEN($N847))),(COLUMNS($V847:V847)-1)*LEN($N847)+1,LEN($N847)))</f>
        <v>music</v>
      </c>
      <c r="R847" t="str">
        <f>TRIM(MID(SUBSTITUTE($N847,"/",REPT(" ",LEN($N847))),(COLUMNS($V847:W847)-1)*LEN($N847)+1,LEN($N847)))</f>
        <v>metal</v>
      </c>
      <c r="S847" s="11">
        <f t="shared" si="54"/>
        <v>42578.205972222218</v>
      </c>
      <c r="T847" s="11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1.2200090909090908</v>
      </c>
      <c r="P848" s="6">
        <f t="shared" si="53"/>
        <v>28.553404255319148</v>
      </c>
      <c r="Q848" t="str">
        <f>TRIM(MID(SUBSTITUTE($N848,"/",REPT(" ",LEN($N848))),(COLUMNS($V848:V848)-1)*LEN($N848)+1,LEN($N848)))</f>
        <v>music</v>
      </c>
      <c r="R848" t="str">
        <f>TRIM(MID(SUBSTITUTE($N848,"/",REPT(" ",LEN($N848))),(COLUMNS($V848:W848)-1)*LEN($N848)+1,LEN($N848)))</f>
        <v>metal</v>
      </c>
      <c r="S848" s="11">
        <f t="shared" si="54"/>
        <v>41694.391840277778</v>
      </c>
      <c r="T848" s="11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</v>
      </c>
      <c r="P849" s="6">
        <f t="shared" si="53"/>
        <v>10</v>
      </c>
      <c r="Q849" t="str">
        <f>TRIM(MID(SUBSTITUTE($N849,"/",REPT(" ",LEN($N849))),(COLUMNS($V849:V849)-1)*LEN($N849)+1,LEN($N849)))</f>
        <v>music</v>
      </c>
      <c r="R849" t="str">
        <f>TRIM(MID(SUBSTITUTE($N849,"/",REPT(" ",LEN($N849))),(COLUMNS($V849:W849)-1)*LEN($N849)+1,LEN($N849)))</f>
        <v>metal</v>
      </c>
      <c r="S849" s="11">
        <f t="shared" si="54"/>
        <v>42165.79833333334</v>
      </c>
      <c r="T849" s="11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</v>
      </c>
      <c r="P850" s="6">
        <f t="shared" si="53"/>
        <v>18.75</v>
      </c>
      <c r="Q850" t="str">
        <f>TRIM(MID(SUBSTITUTE($N850,"/",REPT(" ",LEN($N850))),(COLUMNS($V850:V850)-1)*LEN($N850)+1,LEN($N850)))</f>
        <v>music</v>
      </c>
      <c r="R850" t="str">
        <f>TRIM(MID(SUBSTITUTE($N850,"/",REPT(" ",LEN($N850))),(COLUMNS($V850:W850)-1)*LEN($N850)+1,LEN($N850)))</f>
        <v>metal</v>
      </c>
      <c r="S850" s="11">
        <f t="shared" si="54"/>
        <v>42078.792048611111</v>
      </c>
      <c r="T850" s="11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1.1990000000000001</v>
      </c>
      <c r="P851" s="6">
        <f t="shared" si="53"/>
        <v>41.704347826086959</v>
      </c>
      <c r="Q851" t="str">
        <f>TRIM(MID(SUBSTITUTE($N851,"/",REPT(" ",LEN($N851))),(COLUMNS($V851:V851)-1)*LEN($N851)+1,LEN($N851)))</f>
        <v>music</v>
      </c>
      <c r="R851" t="str">
        <f>TRIM(MID(SUBSTITUTE($N851,"/",REPT(" ",LEN($N851))),(COLUMNS($V851:W851)-1)*LEN($N851)+1,LEN($N851)))</f>
        <v>metal</v>
      </c>
      <c r="S851" s="11">
        <f t="shared" si="54"/>
        <v>42051.148888888885</v>
      </c>
      <c r="T851" s="11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1.55175</v>
      </c>
      <c r="P852" s="6">
        <f t="shared" si="53"/>
        <v>46.669172932330824</v>
      </c>
      <c r="Q852" t="str">
        <f>TRIM(MID(SUBSTITUTE($N852,"/",REPT(" ",LEN($N852))),(COLUMNS($V852:V852)-1)*LEN($N852)+1,LEN($N852)))</f>
        <v>music</v>
      </c>
      <c r="R852" t="str">
        <f>TRIM(MID(SUBSTITUTE($N852,"/",REPT(" ",LEN($N852))),(COLUMNS($V852:W852)-1)*LEN($N852)+1,LEN($N852)))</f>
        <v>metal</v>
      </c>
      <c r="S852" s="11">
        <f t="shared" si="54"/>
        <v>42452.827743055561</v>
      </c>
      <c r="T852" s="11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1.3045</v>
      </c>
      <c r="P853" s="6">
        <f t="shared" si="53"/>
        <v>37.271428571428572</v>
      </c>
      <c r="Q853" t="str">
        <f>TRIM(MID(SUBSTITUTE($N853,"/",REPT(" ",LEN($N853))),(COLUMNS($V853:V853)-1)*LEN($N853)+1,LEN($N853)))</f>
        <v>music</v>
      </c>
      <c r="R853" t="str">
        <f>TRIM(MID(SUBSTITUTE($N853,"/",REPT(" ",LEN($N853))),(COLUMNS($V853:W853)-1)*LEN($N853)+1,LEN($N853)))</f>
        <v>metal</v>
      </c>
      <c r="S853" s="11">
        <f t="shared" si="54"/>
        <v>42522.880243055552</v>
      </c>
      <c r="T853" s="11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1.0497142857142858</v>
      </c>
      <c r="P854" s="6">
        <f t="shared" si="53"/>
        <v>59.258064516129032</v>
      </c>
      <c r="Q854" t="str">
        <f>TRIM(MID(SUBSTITUTE($N854,"/",REPT(" ",LEN($N854))),(COLUMNS($V854:V854)-1)*LEN($N854)+1,LEN($N854)))</f>
        <v>music</v>
      </c>
      <c r="R854" t="str">
        <f>TRIM(MID(SUBSTITUTE($N854,"/",REPT(" ",LEN($N854))),(COLUMNS($V854:W854)-1)*LEN($N854)+1,LEN($N854)))</f>
        <v>metal</v>
      </c>
      <c r="S854" s="11">
        <f t="shared" si="54"/>
        <v>42656.805497685185</v>
      </c>
      <c r="T854" s="11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</v>
      </c>
      <c r="P855" s="6">
        <f t="shared" si="53"/>
        <v>30</v>
      </c>
      <c r="Q855" t="str">
        <f>TRIM(MID(SUBSTITUTE($N855,"/",REPT(" ",LEN($N855))),(COLUMNS($V855:V855)-1)*LEN($N855)+1,LEN($N855)))</f>
        <v>music</v>
      </c>
      <c r="R855" t="str">
        <f>TRIM(MID(SUBSTITUTE($N855,"/",REPT(" ",LEN($N855))),(COLUMNS($V855:W855)-1)*LEN($N855)+1,LEN($N855)))</f>
        <v>metal</v>
      </c>
      <c r="S855" s="11">
        <f t="shared" si="54"/>
        <v>42021.832280092596</v>
      </c>
      <c r="T855" s="11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1.1822050359712231</v>
      </c>
      <c r="P856" s="6">
        <f t="shared" si="53"/>
        <v>65.8623246492986</v>
      </c>
      <c r="Q856" t="str">
        <f>TRIM(MID(SUBSTITUTE($N856,"/",REPT(" ",LEN($N856))),(COLUMNS($V856:V856)-1)*LEN($N856)+1,LEN($N856)))</f>
        <v>music</v>
      </c>
      <c r="R856" t="str">
        <f>TRIM(MID(SUBSTITUTE($N856,"/",REPT(" ",LEN($N856))),(COLUMNS($V856:W856)-1)*LEN($N856)+1,LEN($N856)))</f>
        <v>metal</v>
      </c>
      <c r="S856" s="11">
        <f t="shared" si="54"/>
        <v>42702.212337962963</v>
      </c>
      <c r="T856" s="11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1.0344827586206897</v>
      </c>
      <c r="P857" s="6">
        <f t="shared" si="53"/>
        <v>31.914893617021278</v>
      </c>
      <c r="Q857" t="str">
        <f>TRIM(MID(SUBSTITUTE($N857,"/",REPT(" ",LEN($N857))),(COLUMNS($V857:V857)-1)*LEN($N857)+1,LEN($N857)))</f>
        <v>music</v>
      </c>
      <c r="R857" t="str">
        <f>TRIM(MID(SUBSTITUTE($N857,"/",REPT(" ",LEN($N857))),(COLUMNS($V857:W857)-1)*LEN($N857)+1,LEN($N857)))</f>
        <v>metal</v>
      </c>
      <c r="S857" s="11">
        <f t="shared" si="54"/>
        <v>42545.125196759262</v>
      </c>
      <c r="T857" s="11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2.1800000000000002</v>
      </c>
      <c r="P858" s="6">
        <f t="shared" si="53"/>
        <v>19.464285714285715</v>
      </c>
      <c r="Q858" t="str">
        <f>TRIM(MID(SUBSTITUTE($N858,"/",REPT(" ",LEN($N858))),(COLUMNS($V858:V858)-1)*LEN($N858)+1,LEN($N858)))</f>
        <v>music</v>
      </c>
      <c r="R858" t="str">
        <f>TRIM(MID(SUBSTITUTE($N858,"/",REPT(" ",LEN($N858))),(COLUMNS($V858:W858)-1)*LEN($N858)+1,LEN($N858)))</f>
        <v>metal</v>
      </c>
      <c r="S858" s="11">
        <f t="shared" si="54"/>
        <v>42609.311990740738</v>
      </c>
      <c r="T858" s="11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</v>
      </c>
      <c r="P859" s="6">
        <f t="shared" si="53"/>
        <v>50</v>
      </c>
      <c r="Q859" t="str">
        <f>TRIM(MID(SUBSTITUTE($N859,"/",REPT(" ",LEN($N859))),(COLUMNS($V859:V859)-1)*LEN($N859)+1,LEN($N859)))</f>
        <v>music</v>
      </c>
      <c r="R859" t="str">
        <f>TRIM(MID(SUBSTITUTE($N859,"/",REPT(" ",LEN($N859))),(COLUMNS($V859:W859)-1)*LEN($N859)+1,LEN($N859)))</f>
        <v>metal</v>
      </c>
      <c r="S859" s="11">
        <f t="shared" si="54"/>
        <v>42291.581377314811</v>
      </c>
      <c r="T859" s="11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1.4400583333333332</v>
      </c>
      <c r="P860" s="6">
        <f t="shared" si="53"/>
        <v>22.737763157894737</v>
      </c>
      <c r="Q860" t="str">
        <f>TRIM(MID(SUBSTITUTE($N860,"/",REPT(" ",LEN($N860))),(COLUMNS($V860:V860)-1)*LEN($N860)+1,LEN($N860)))</f>
        <v>music</v>
      </c>
      <c r="R860" t="str">
        <f>TRIM(MID(SUBSTITUTE($N860,"/",REPT(" ",LEN($N860))),(COLUMNS($V860:W860)-1)*LEN($N860)+1,LEN($N860)))</f>
        <v>metal</v>
      </c>
      <c r="S860" s="11">
        <f t="shared" si="54"/>
        <v>42079.745578703703</v>
      </c>
      <c r="T860" s="11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1.0467500000000001</v>
      </c>
      <c r="P861" s="6">
        <f t="shared" si="53"/>
        <v>42.724489795918366</v>
      </c>
      <c r="Q861" t="str">
        <f>TRIM(MID(SUBSTITUTE($N861,"/",REPT(" ",LEN($N861))),(COLUMNS($V861:V861)-1)*LEN($N861)+1,LEN($N861)))</f>
        <v>music</v>
      </c>
      <c r="R861" t="str">
        <f>TRIM(MID(SUBSTITUTE($N861,"/",REPT(" ",LEN($N861))),(COLUMNS($V861:W861)-1)*LEN($N861)+1,LEN($N861)))</f>
        <v>metal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0.18142857142857144</v>
      </c>
      <c r="P862" s="6">
        <f t="shared" si="53"/>
        <v>52.916666666666664</v>
      </c>
      <c r="Q862" t="str">
        <f>TRIM(MID(SUBSTITUTE($N862,"/",REPT(" ",LEN($N862))),(COLUMNS($V862:V862)-1)*LEN($N862)+1,LEN($N862)))</f>
        <v>music</v>
      </c>
      <c r="R862" t="str">
        <f>TRIM(MID(SUBSTITUTE($N862,"/",REPT(" ",LEN($N862))),(COLUMNS($V862:W862)-1)*LEN($N862)+1,LEN($N862)))</f>
        <v>jazz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2.2444444444444444E-2</v>
      </c>
      <c r="P863" s="6">
        <f t="shared" si="53"/>
        <v>50.5</v>
      </c>
      <c r="Q863" t="str">
        <f>TRIM(MID(SUBSTITUTE($N863,"/",REPT(" ",LEN($N863))),(COLUMNS($V863:V863)-1)*LEN($N863)+1,LEN($N863)))</f>
        <v>music</v>
      </c>
      <c r="R863" t="str">
        <f>TRIM(MID(SUBSTITUTE($N863,"/",REPT(" ",LEN($N863))),(COLUMNS($V863:W863)-1)*LEN($N863)+1,LEN($N863)))</f>
        <v>jazz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3.3999999999999998E-3</v>
      </c>
      <c r="P864" s="6">
        <f t="shared" si="53"/>
        <v>42.5</v>
      </c>
      <c r="Q864" t="str">
        <f>TRIM(MID(SUBSTITUTE($N864,"/",REPT(" ",LEN($N864))),(COLUMNS($V864:V864)-1)*LEN($N864)+1,LEN($N864)))</f>
        <v>music</v>
      </c>
      <c r="R864" t="str">
        <f>TRIM(MID(SUBSTITUTE($N864,"/",REPT(" ",LEN($N864))),(COLUMNS($V864:W864)-1)*LEN($N864)+1,LEN($N864)))</f>
        <v>jazz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4.4999999999999998E-2</v>
      </c>
      <c r="P865" s="6">
        <f t="shared" si="53"/>
        <v>18</v>
      </c>
      <c r="Q865" t="str">
        <f>TRIM(MID(SUBSTITUTE($N865,"/",REPT(" ",LEN($N865))),(COLUMNS($V865:V865)-1)*LEN($N865)+1,LEN($N865)))</f>
        <v>music</v>
      </c>
      <c r="R865" t="str">
        <f>TRIM(MID(SUBSTITUTE($N865,"/",REPT(" ",LEN($N865))),(COLUMNS($V865:W865)-1)*LEN($N865)+1,LEN($N865)))</f>
        <v>jazz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0.41538461538461541</v>
      </c>
      <c r="P866" s="6">
        <f t="shared" si="53"/>
        <v>34.177215189873415</v>
      </c>
      <c r="Q866" t="str">
        <f>TRIM(MID(SUBSTITUTE($N866,"/",REPT(" ",LEN($N866))),(COLUMNS($V866:V866)-1)*LEN($N866)+1,LEN($N866)))</f>
        <v>music</v>
      </c>
      <c r="R866" t="str">
        <f>TRIM(MID(SUBSTITUTE($N866,"/",REPT(" ",LEN($N866))),(COLUMNS($V866:W866)-1)*LEN($N866)+1,LEN($N866)))</f>
        <v>jazz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2.0454545454545454E-2</v>
      </c>
      <c r="P867" s="6">
        <f t="shared" si="53"/>
        <v>22.5</v>
      </c>
      <c r="Q867" t="str">
        <f>TRIM(MID(SUBSTITUTE($N867,"/",REPT(" ",LEN($N867))),(COLUMNS($V867:V867)-1)*LEN($N867)+1,LEN($N867)))</f>
        <v>music</v>
      </c>
      <c r="R867" t="str">
        <f>TRIM(MID(SUBSTITUTE($N867,"/",REPT(" ",LEN($N867))),(COLUMNS($V867:W867)-1)*LEN($N867)+1,LEN($N867)))</f>
        <v>jazz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0.18285714285714286</v>
      </c>
      <c r="P868" s="6">
        <f t="shared" si="53"/>
        <v>58.18181818181818</v>
      </c>
      <c r="Q868" t="str">
        <f>TRIM(MID(SUBSTITUTE($N868,"/",REPT(" ",LEN($N868))),(COLUMNS($V868:V868)-1)*LEN($N868)+1,LEN($N868)))</f>
        <v>music</v>
      </c>
      <c r="R868" t="str">
        <f>TRIM(MID(SUBSTITUTE($N868,"/",REPT(" ",LEN($N868))),(COLUMNS($V868:W868)-1)*LEN($N868)+1,LEN($N868)))</f>
        <v>jazz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0.2402</v>
      </c>
      <c r="P869" s="6">
        <f t="shared" si="53"/>
        <v>109.18181818181819</v>
      </c>
      <c r="Q869" t="str">
        <f>TRIM(MID(SUBSTITUTE($N869,"/",REPT(" ",LEN($N869))),(COLUMNS($V869:V869)-1)*LEN($N869)+1,LEN($N869)))</f>
        <v>music</v>
      </c>
      <c r="R869" t="str">
        <f>TRIM(MID(SUBSTITUTE($N869,"/",REPT(" ",LEN($N869))),(COLUMNS($V869:W869)-1)*LEN($N869)+1,LEN($N869)))</f>
        <v>jazz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1.1111111111111111E-3</v>
      </c>
      <c r="P870" s="6">
        <f t="shared" si="53"/>
        <v>50</v>
      </c>
      <c r="Q870" t="str">
        <f>TRIM(MID(SUBSTITUTE($N870,"/",REPT(" ",LEN($N870))),(COLUMNS($V870:V870)-1)*LEN($N870)+1,LEN($N870)))</f>
        <v>music</v>
      </c>
      <c r="R870" t="str">
        <f>TRIM(MID(SUBSTITUTE($N870,"/",REPT(" ",LEN($N870))),(COLUMNS($V870:W870)-1)*LEN($N870)+1,LEN($N870)))</f>
        <v>jazz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0.11818181818181818</v>
      </c>
      <c r="P871" s="6">
        <f t="shared" si="53"/>
        <v>346.66666666666669</v>
      </c>
      <c r="Q871" t="str">
        <f>TRIM(MID(SUBSTITUTE($N871,"/",REPT(" ",LEN($N871))),(COLUMNS($V871:V871)-1)*LEN($N871)+1,LEN($N871)))</f>
        <v>music</v>
      </c>
      <c r="R871" t="str">
        <f>TRIM(MID(SUBSTITUTE($N871,"/",REPT(" ",LEN($N871))),(COLUMNS($V871:W871)-1)*LEN($N871)+1,LEN($N871)))</f>
        <v>jazz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3.0999999999999999E-3</v>
      </c>
      <c r="P872" s="6">
        <f t="shared" si="53"/>
        <v>12.4</v>
      </c>
      <c r="Q872" t="str">
        <f>TRIM(MID(SUBSTITUTE($N872,"/",REPT(" ",LEN($N872))),(COLUMNS($V872:V872)-1)*LEN($N872)+1,LEN($N872)))</f>
        <v>music</v>
      </c>
      <c r="R872" t="str">
        <f>TRIM(MID(SUBSTITUTE($N872,"/",REPT(" ",LEN($N872))),(COLUMNS($V872:W872)-1)*LEN($N872)+1,LEN($N872)))</f>
        <v>jazz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5.4166666666666669E-2</v>
      </c>
      <c r="P873" s="6">
        <f t="shared" si="53"/>
        <v>27.083333333333332</v>
      </c>
      <c r="Q873" t="str">
        <f>TRIM(MID(SUBSTITUTE($N873,"/",REPT(" ",LEN($N873))),(COLUMNS($V873:V873)-1)*LEN($N873)+1,LEN($N873)))</f>
        <v>music</v>
      </c>
      <c r="R873" t="str">
        <f>TRIM(MID(SUBSTITUTE($N873,"/",REPT(" ",LEN($N873))),(COLUMNS($V873:W873)-1)*LEN($N873)+1,LEN($N873)))</f>
        <v>jazz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8.1250000000000003E-3</v>
      </c>
      <c r="P874" s="6">
        <f t="shared" si="53"/>
        <v>32.5</v>
      </c>
      <c r="Q874" t="str">
        <f>TRIM(MID(SUBSTITUTE($N874,"/",REPT(" ",LEN($N874))),(COLUMNS($V874:V874)-1)*LEN($N874)+1,LEN($N874)))</f>
        <v>music</v>
      </c>
      <c r="R874" t="str">
        <f>TRIM(MID(SUBSTITUTE($N874,"/",REPT(" ",LEN($N874))),(COLUMNS($V874:W874)-1)*LEN($N874)+1,LEN($N874)))</f>
        <v>jazz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1.2857142857142857E-2</v>
      </c>
      <c r="P875" s="6">
        <f t="shared" si="53"/>
        <v>9</v>
      </c>
      <c r="Q875" t="str">
        <f>TRIM(MID(SUBSTITUTE($N875,"/",REPT(" ",LEN($N875))),(COLUMNS($V875:V875)-1)*LEN($N875)+1,LEN($N875)))</f>
        <v>music</v>
      </c>
      <c r="R875" t="str">
        <f>TRIM(MID(SUBSTITUTE($N875,"/",REPT(" ",LEN($N875))),(COLUMNS($V875:W875)-1)*LEN($N875)+1,LEN($N875)))</f>
        <v>jazz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0.24333333333333335</v>
      </c>
      <c r="P876" s="6">
        <f t="shared" si="53"/>
        <v>34.761904761904759</v>
      </c>
      <c r="Q876" t="str">
        <f>TRIM(MID(SUBSTITUTE($N876,"/",REPT(" ",LEN($N876))),(COLUMNS($V876:V876)-1)*LEN($N876)+1,LEN($N876)))</f>
        <v>music</v>
      </c>
      <c r="R876" t="str">
        <f>TRIM(MID(SUBSTITUTE($N876,"/",REPT(" ",LEN($N876))),(COLUMNS($V876:W876)-1)*LEN($N876)+1,LEN($N876)))</f>
        <v>jazz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6" t="e">
        <f t="shared" si="53"/>
        <v>#DIV/0!</v>
      </c>
      <c r="Q877" t="str">
        <f>TRIM(MID(SUBSTITUTE($N877,"/",REPT(" ",LEN($N877))),(COLUMNS($V877:V877)-1)*LEN($N877)+1,LEN($N877)))</f>
        <v>music</v>
      </c>
      <c r="R877" t="str">
        <f>TRIM(MID(SUBSTITUTE($N877,"/",REPT(" ",LEN($N877))),(COLUMNS($V877:W877)-1)*LEN($N877)+1,LEN($N877)))</f>
        <v>jazz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0.40799492385786801</v>
      </c>
      <c r="P878" s="6">
        <f t="shared" si="53"/>
        <v>28.577777777777779</v>
      </c>
      <c r="Q878" t="str">
        <f>TRIM(MID(SUBSTITUTE($N878,"/",REPT(" ",LEN($N878))),(COLUMNS($V878:V878)-1)*LEN($N878)+1,LEN($N878)))</f>
        <v>music</v>
      </c>
      <c r="R878" t="str">
        <f>TRIM(MID(SUBSTITUTE($N878,"/",REPT(" ",LEN($N878))),(COLUMNS($V878:W878)-1)*LEN($N878)+1,LEN($N878)))</f>
        <v>jazz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0.67549999999999999</v>
      </c>
      <c r="P879" s="6">
        <f t="shared" si="53"/>
        <v>46.586206896551722</v>
      </c>
      <c r="Q879" t="str">
        <f>TRIM(MID(SUBSTITUTE($N879,"/",REPT(" ",LEN($N879))),(COLUMNS($V879:V879)-1)*LEN($N879)+1,LEN($N879)))</f>
        <v>music</v>
      </c>
      <c r="R879" t="str">
        <f>TRIM(MID(SUBSTITUTE($N879,"/",REPT(" ",LEN($N879))),(COLUMNS($V879:W879)-1)*LEN($N879)+1,LEN($N879)))</f>
        <v>jazz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1.2999999999999999E-2</v>
      </c>
      <c r="P880" s="6">
        <f t="shared" si="53"/>
        <v>32.5</v>
      </c>
      <c r="Q880" t="str">
        <f>TRIM(MID(SUBSTITUTE($N880,"/",REPT(" ",LEN($N880))),(COLUMNS($V880:V880)-1)*LEN($N880)+1,LEN($N880)))</f>
        <v>music</v>
      </c>
      <c r="R880" t="str">
        <f>TRIM(MID(SUBSTITUTE($N880,"/",REPT(" ",LEN($N880))),(COLUMNS($V880:W880)-1)*LEN($N880)+1,LEN($N880)))</f>
        <v>jazz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0.30666666666666664</v>
      </c>
      <c r="P881" s="6">
        <f t="shared" si="53"/>
        <v>21.466666666666665</v>
      </c>
      <c r="Q881" t="str">
        <f>TRIM(MID(SUBSTITUTE($N881,"/",REPT(" ",LEN($N881))),(COLUMNS($V881:V881)-1)*LEN($N881)+1,LEN($N881)))</f>
        <v>music</v>
      </c>
      <c r="R881" t="str">
        <f>TRIM(MID(SUBSTITUTE($N881,"/",REPT(" ",LEN($N881))),(COLUMNS($V881:W881)-1)*LEN($N881)+1,LEN($N881)))</f>
        <v>jazz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2.9894179894179893E-2</v>
      </c>
      <c r="P882" s="6">
        <f t="shared" si="53"/>
        <v>14.125</v>
      </c>
      <c r="Q882" t="str">
        <f>TRIM(MID(SUBSTITUTE($N882,"/",REPT(" ",LEN($N882))),(COLUMNS($V882:V882)-1)*LEN($N882)+1,LEN($N882)))</f>
        <v>music</v>
      </c>
      <c r="R882" t="str">
        <f>TRIM(MID(SUBSTITUTE($N882,"/",REPT(" ",LEN($N882))),(COLUMNS($V882:W882)-1)*LEN($N882)+1,LEN($N882)))</f>
        <v>indie rock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8.0000000000000002E-3</v>
      </c>
      <c r="P883" s="6">
        <f t="shared" si="53"/>
        <v>30</v>
      </c>
      <c r="Q883" t="str">
        <f>TRIM(MID(SUBSTITUTE($N883,"/",REPT(" ",LEN($N883))),(COLUMNS($V883:V883)-1)*LEN($N883)+1,LEN($N883)))</f>
        <v>music</v>
      </c>
      <c r="R883" t="str">
        <f>TRIM(MID(SUBSTITUTE($N883,"/",REPT(" ",LEN($N883))),(COLUMNS($V883:W883)-1)*LEN($N883)+1,LEN($N883)))</f>
        <v>indie rock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0.20133333333333334</v>
      </c>
      <c r="P884" s="6">
        <f t="shared" si="53"/>
        <v>21.571428571428573</v>
      </c>
      <c r="Q884" t="str">
        <f>TRIM(MID(SUBSTITUTE($N884,"/",REPT(" ",LEN($N884))),(COLUMNS($V884:V884)-1)*LEN($N884)+1,LEN($N884)))</f>
        <v>music</v>
      </c>
      <c r="R884" t="str">
        <f>TRIM(MID(SUBSTITUTE($N884,"/",REPT(" ",LEN($N884))),(COLUMNS($V884:W884)-1)*LEN($N884)+1,LEN($N884)))</f>
        <v>indie rock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0.4002</v>
      </c>
      <c r="P885" s="6">
        <f t="shared" si="53"/>
        <v>83.375</v>
      </c>
      <c r="Q885" t="str">
        <f>TRIM(MID(SUBSTITUTE($N885,"/",REPT(" ",LEN($N885))),(COLUMNS($V885:V885)-1)*LEN($N885)+1,LEN($N885)))</f>
        <v>music</v>
      </c>
      <c r="R885" t="str">
        <f>TRIM(MID(SUBSTITUTE($N885,"/",REPT(" ",LEN($N885))),(COLUMNS($V885:W885)-1)*LEN($N885)+1,LEN($N885)))</f>
        <v>indie rock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0.01</v>
      </c>
      <c r="P886" s="6">
        <f t="shared" si="53"/>
        <v>10</v>
      </c>
      <c r="Q886" t="str">
        <f>TRIM(MID(SUBSTITUTE($N886,"/",REPT(" ",LEN($N886))),(COLUMNS($V886:V886)-1)*LEN($N886)+1,LEN($N886)))</f>
        <v>music</v>
      </c>
      <c r="R886" t="str">
        <f>TRIM(MID(SUBSTITUTE($N886,"/",REPT(" ",LEN($N886))),(COLUMNS($V886:W886)-1)*LEN($N886)+1,LEN($N886)))</f>
        <v>indie rock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0.75</v>
      </c>
      <c r="P887" s="6">
        <f t="shared" si="53"/>
        <v>35.714285714285715</v>
      </c>
      <c r="Q887" t="str">
        <f>TRIM(MID(SUBSTITUTE($N887,"/",REPT(" ",LEN($N887))),(COLUMNS($V887:V887)-1)*LEN($N887)+1,LEN($N887)))</f>
        <v>music</v>
      </c>
      <c r="R887" t="str">
        <f>TRIM(MID(SUBSTITUTE($N887,"/",REPT(" ",LEN($N887))),(COLUMNS($V887:W887)-1)*LEN($N887)+1,LEN($N887)))</f>
        <v>indie rock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0.41</v>
      </c>
      <c r="P888" s="6">
        <f t="shared" si="53"/>
        <v>29.285714285714285</v>
      </c>
      <c r="Q888" t="str">
        <f>TRIM(MID(SUBSTITUTE($N888,"/",REPT(" ",LEN($N888))),(COLUMNS($V888:V888)-1)*LEN($N888)+1,LEN($N888)))</f>
        <v>music</v>
      </c>
      <c r="R888" t="str">
        <f>TRIM(MID(SUBSTITUTE($N888,"/",REPT(" ",LEN($N888))),(COLUMNS($V888:W888)-1)*LEN($N888)+1,LEN($N888)))</f>
        <v>indie rock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6" t="e">
        <f t="shared" si="53"/>
        <v>#DIV/0!</v>
      </c>
      <c r="Q889" t="str">
        <f>TRIM(MID(SUBSTITUTE($N889,"/",REPT(" ",LEN($N889))),(COLUMNS($V889:V889)-1)*LEN($N889)+1,LEN($N889)))</f>
        <v>music</v>
      </c>
      <c r="R889" t="str">
        <f>TRIM(MID(SUBSTITUTE($N889,"/",REPT(" ",LEN($N889))),(COLUMNS($V889:W889)-1)*LEN($N889)+1,LEN($N889)))</f>
        <v>indie rock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7.1999999999999995E-2</v>
      </c>
      <c r="P890" s="6">
        <f t="shared" si="53"/>
        <v>18</v>
      </c>
      <c r="Q890" t="str">
        <f>TRIM(MID(SUBSTITUTE($N890,"/",REPT(" ",LEN($N890))),(COLUMNS($V890:V890)-1)*LEN($N890)+1,LEN($N890)))</f>
        <v>music</v>
      </c>
      <c r="R890" t="str">
        <f>TRIM(MID(SUBSTITUTE($N890,"/",REPT(" ",LEN($N890))),(COLUMNS($V890:W890)-1)*LEN($N890)+1,LEN($N890)))</f>
        <v>indie rock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9.4412800000000005E-2</v>
      </c>
      <c r="P891" s="6">
        <f t="shared" si="53"/>
        <v>73.760000000000005</v>
      </c>
      <c r="Q891" t="str">
        <f>TRIM(MID(SUBSTITUTE($N891,"/",REPT(" ",LEN($N891))),(COLUMNS($V891:V891)-1)*LEN($N891)+1,LEN($N891)))</f>
        <v>music</v>
      </c>
      <c r="R891" t="str">
        <f>TRIM(MID(SUBSTITUTE($N891,"/",REPT(" ",LEN($N891))),(COLUMNS($V891:W891)-1)*LEN($N891)+1,LEN($N891)))</f>
        <v>indie rock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4.1666666666666664E-2</v>
      </c>
      <c r="P892" s="6">
        <f t="shared" si="53"/>
        <v>31.25</v>
      </c>
      <c r="Q892" t="str">
        <f>TRIM(MID(SUBSTITUTE($N892,"/",REPT(" ",LEN($N892))),(COLUMNS($V892:V892)-1)*LEN($N892)+1,LEN($N892)))</f>
        <v>music</v>
      </c>
      <c r="R892" t="str">
        <f>TRIM(MID(SUBSTITUTE($N892,"/",REPT(" ",LEN($N892))),(COLUMNS($V892:W892)-1)*LEN($N892)+1,LEN($N892)))</f>
        <v>indie rock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3.2500000000000001E-2</v>
      </c>
      <c r="P893" s="6">
        <f t="shared" si="53"/>
        <v>28.888888888888889</v>
      </c>
      <c r="Q893" t="str">
        <f>TRIM(MID(SUBSTITUTE($N893,"/",REPT(" ",LEN($N893))),(COLUMNS($V893:V893)-1)*LEN($N893)+1,LEN($N893)))</f>
        <v>music</v>
      </c>
      <c r="R893" t="str">
        <f>TRIM(MID(SUBSTITUTE($N893,"/",REPT(" ",LEN($N893))),(COLUMNS($V893:W893)-1)*LEN($N893)+1,LEN($N893)))</f>
        <v>indie rock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0.40749999999999997</v>
      </c>
      <c r="P894" s="6">
        <f t="shared" si="53"/>
        <v>143.8235294117647</v>
      </c>
      <c r="Q894" t="str">
        <f>TRIM(MID(SUBSTITUTE($N894,"/",REPT(" ",LEN($N894))),(COLUMNS($V894:V894)-1)*LEN($N894)+1,LEN($N894)))</f>
        <v>music</v>
      </c>
      <c r="R894" t="str">
        <f>TRIM(MID(SUBSTITUTE($N894,"/",REPT(" ",LEN($N894))),(COLUMNS($V894:W894)-1)*LEN($N894)+1,LEN($N894)))</f>
        <v>indie rock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0.1</v>
      </c>
      <c r="P895" s="6">
        <f t="shared" si="53"/>
        <v>40</v>
      </c>
      <c r="Q895" t="str">
        <f>TRIM(MID(SUBSTITUTE($N895,"/",REPT(" ",LEN($N895))),(COLUMNS($V895:V895)-1)*LEN($N895)+1,LEN($N895)))</f>
        <v>music</v>
      </c>
      <c r="R895" t="str">
        <f>TRIM(MID(SUBSTITUTE($N895,"/",REPT(" ",LEN($N895))),(COLUMNS($V895:W895)-1)*LEN($N895)+1,LEN($N895)))</f>
        <v>indie rock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0.39169999999999999</v>
      </c>
      <c r="P896" s="6">
        <f t="shared" si="53"/>
        <v>147.81132075471697</v>
      </c>
      <c r="Q896" t="str">
        <f>TRIM(MID(SUBSTITUTE($N896,"/",REPT(" ",LEN($N896))),(COLUMNS($V896:V896)-1)*LEN($N896)+1,LEN($N896)))</f>
        <v>music</v>
      </c>
      <c r="R896" t="str">
        <f>TRIM(MID(SUBSTITUTE($N896,"/",REPT(" ",LEN($N896))),(COLUMNS($V896:W896)-1)*LEN($N896)+1,LEN($N896)))</f>
        <v>indie rock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2.4375000000000001E-2</v>
      </c>
      <c r="P897" s="6">
        <f t="shared" si="53"/>
        <v>27.857142857142858</v>
      </c>
      <c r="Q897" t="str">
        <f>TRIM(MID(SUBSTITUTE($N897,"/",REPT(" ",LEN($N897))),(COLUMNS($V897:V897)-1)*LEN($N897)+1,LEN($N897)))</f>
        <v>music</v>
      </c>
      <c r="R897" t="str">
        <f>TRIM(MID(SUBSTITUTE($N897,"/",REPT(" ",LEN($N897))),(COLUMNS($V897:W897)-1)*LEN($N897)+1,LEN($N897)))</f>
        <v>indie rock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0.4</v>
      </c>
      <c r="P898" s="6">
        <f t="shared" si="53"/>
        <v>44.444444444444443</v>
      </c>
      <c r="Q898" t="str">
        <f>TRIM(MID(SUBSTITUTE($N898,"/",REPT(" ",LEN($N898))),(COLUMNS($V898:V898)-1)*LEN($N898)+1,LEN($N898)))</f>
        <v>music</v>
      </c>
      <c r="R898" t="str">
        <f>TRIM(MID(SUBSTITUTE($N898,"/",REPT(" ",LEN($N898))),(COLUMNS($V898:W898)-1)*LEN($N898)+1,LEN($N898)))</f>
        <v>indie rock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</f>
        <v>0</v>
      </c>
      <c r="P899" s="6" t="e">
        <f t="shared" ref="P899:P962" si="57">AVERAGE(E899/L899)</f>
        <v>#DIV/0!</v>
      </c>
      <c r="Q899" t="str">
        <f>TRIM(MID(SUBSTITUTE($N899,"/",REPT(" ",LEN($N899))),(COLUMNS($V899:V899)-1)*LEN($N899)+1,LEN($N899)))</f>
        <v>music</v>
      </c>
      <c r="R899" t="str">
        <f>TRIM(MID(SUBSTITUTE($N899,"/",REPT(" ",LEN($N899))),(COLUMNS($V899:W899)-1)*LEN($N899)+1,LEN($N899)))</f>
        <v>indie rock</v>
      </c>
      <c r="S899" s="11">
        <f t="shared" ref="S899:S962" si="58">(((J899/60/60)/24)+DATE(1970,1,1))</f>
        <v>41211.688750000001</v>
      </c>
      <c r="T899" s="11">
        <f t="shared" ref="T899:T962" si="59">(((I899/60/60)/24)+DATE(1970,1,1))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2.8000000000000001E-2</v>
      </c>
      <c r="P900" s="6">
        <f t="shared" si="57"/>
        <v>35</v>
      </c>
      <c r="Q900" t="str">
        <f>TRIM(MID(SUBSTITUTE($N900,"/",REPT(" ",LEN($N900))),(COLUMNS($V900:V900)-1)*LEN($N900)+1,LEN($N900)))</f>
        <v>music</v>
      </c>
      <c r="R900" t="str">
        <f>TRIM(MID(SUBSTITUTE($N900,"/",REPT(" ",LEN($N900))),(COLUMNS($V900:W900)-1)*LEN($N900)+1,LEN($N900)))</f>
        <v>indie rock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0.37333333333333335</v>
      </c>
      <c r="P901" s="6">
        <f t="shared" si="57"/>
        <v>35</v>
      </c>
      <c r="Q901" t="str">
        <f>TRIM(MID(SUBSTITUTE($N901,"/",REPT(" ",LEN($N901))),(COLUMNS($V901:V901)-1)*LEN($N901)+1,LEN($N901)))</f>
        <v>music</v>
      </c>
      <c r="R901" t="str">
        <f>TRIM(MID(SUBSTITUTE($N901,"/",REPT(" ",LEN($N901))),(COLUMNS($V901:W901)-1)*LEN($N901)+1,LEN($N901)))</f>
        <v>indie rock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4.1999999999999997E-3</v>
      </c>
      <c r="P902" s="6">
        <f t="shared" si="57"/>
        <v>10.5</v>
      </c>
      <c r="Q902" t="str">
        <f>TRIM(MID(SUBSTITUTE($N902,"/",REPT(" ",LEN($N902))),(COLUMNS($V902:V902)-1)*LEN($N902)+1,LEN($N902)))</f>
        <v>music</v>
      </c>
      <c r="R902" t="str">
        <f>TRIM(MID(SUBSTITUTE($N902,"/",REPT(" ",LEN($N902))),(COLUMNS($V902:W902)-1)*LEN($N902)+1,LEN($N902)))</f>
        <v>jazz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6" t="e">
        <f t="shared" si="57"/>
        <v>#DIV/0!</v>
      </c>
      <c r="Q903" t="str">
        <f>TRIM(MID(SUBSTITUTE($N903,"/",REPT(" ",LEN($N903))),(COLUMNS($V903:V903)-1)*LEN($N903)+1,LEN($N903)))</f>
        <v>music</v>
      </c>
      <c r="R903" t="str">
        <f>TRIM(MID(SUBSTITUTE($N903,"/",REPT(" ",LEN($N903))),(COLUMNS($V903:W903)-1)*LEN($N903)+1,LEN($N903)))</f>
        <v>jazz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3.0000000000000001E-3</v>
      </c>
      <c r="P904" s="6">
        <f t="shared" si="57"/>
        <v>30</v>
      </c>
      <c r="Q904" t="str">
        <f>TRIM(MID(SUBSTITUTE($N904,"/",REPT(" ",LEN($N904))),(COLUMNS($V904:V904)-1)*LEN($N904)+1,LEN($N904)))</f>
        <v>music</v>
      </c>
      <c r="R904" t="str">
        <f>TRIM(MID(SUBSTITUTE($N904,"/",REPT(" ",LEN($N904))),(COLUMNS($V904:W904)-1)*LEN($N904)+1,LEN($N904)))</f>
        <v>jazz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3.2000000000000001E-2</v>
      </c>
      <c r="P905" s="6">
        <f t="shared" si="57"/>
        <v>40</v>
      </c>
      <c r="Q905" t="str">
        <f>TRIM(MID(SUBSTITUTE($N905,"/",REPT(" ",LEN($N905))),(COLUMNS($V905:V905)-1)*LEN($N905)+1,LEN($N905)))</f>
        <v>music</v>
      </c>
      <c r="R905" t="str">
        <f>TRIM(MID(SUBSTITUTE($N905,"/",REPT(" ",LEN($N905))),(COLUMNS($V905:W905)-1)*LEN($N905)+1,LEN($N905)))</f>
        <v>jazz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3.0200000000000001E-3</v>
      </c>
      <c r="P906" s="6">
        <f t="shared" si="57"/>
        <v>50.333333333333336</v>
      </c>
      <c r="Q906" t="str">
        <f>TRIM(MID(SUBSTITUTE($N906,"/",REPT(" ",LEN($N906))),(COLUMNS($V906:V906)-1)*LEN($N906)+1,LEN($N906)))</f>
        <v>music</v>
      </c>
      <c r="R906" t="str">
        <f>TRIM(MID(SUBSTITUTE($N906,"/",REPT(" ",LEN($N906))),(COLUMNS($V906:W906)-1)*LEN($N906)+1,LEN($N906)))</f>
        <v>jazz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3.0153846153846153E-2</v>
      </c>
      <c r="P907" s="6">
        <f t="shared" si="57"/>
        <v>32.666666666666664</v>
      </c>
      <c r="Q907" t="str">
        <f>TRIM(MID(SUBSTITUTE($N907,"/",REPT(" ",LEN($N907))),(COLUMNS($V907:V907)-1)*LEN($N907)+1,LEN($N907)))</f>
        <v>music</v>
      </c>
      <c r="R907" t="str">
        <f>TRIM(MID(SUBSTITUTE($N907,"/",REPT(" ",LEN($N907))),(COLUMNS($V907:W907)-1)*LEN($N907)+1,LEN($N907)))</f>
        <v>jazz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6" t="e">
        <f t="shared" si="57"/>
        <v>#DIV/0!</v>
      </c>
      <c r="Q908" t="str">
        <f>TRIM(MID(SUBSTITUTE($N908,"/",REPT(" ",LEN($N908))),(COLUMNS($V908:V908)-1)*LEN($N908)+1,LEN($N908)))</f>
        <v>music</v>
      </c>
      <c r="R908" t="str">
        <f>TRIM(MID(SUBSTITUTE($N908,"/",REPT(" ",LEN($N908))),(COLUMNS($V908:W908)-1)*LEN($N908)+1,LEN($N908)))</f>
        <v>jazz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6" t="e">
        <f t="shared" si="57"/>
        <v>#DIV/0!</v>
      </c>
      <c r="Q909" t="str">
        <f>TRIM(MID(SUBSTITUTE($N909,"/",REPT(" ",LEN($N909))),(COLUMNS($V909:V909)-1)*LEN($N909)+1,LEN($N909)))</f>
        <v>music</v>
      </c>
      <c r="R909" t="str">
        <f>TRIM(MID(SUBSTITUTE($N909,"/",REPT(" ",LEN($N909))),(COLUMNS($V909:W909)-1)*LEN($N909)+1,LEN($N909)))</f>
        <v>jazz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6" t="e">
        <f t="shared" si="57"/>
        <v>#DIV/0!</v>
      </c>
      <c r="Q910" t="str">
        <f>TRIM(MID(SUBSTITUTE($N910,"/",REPT(" ",LEN($N910))),(COLUMNS($V910:V910)-1)*LEN($N910)+1,LEN($N910)))</f>
        <v>music</v>
      </c>
      <c r="R910" t="str">
        <f>TRIM(MID(SUBSTITUTE($N910,"/",REPT(" ",LEN($N910))),(COLUMNS($V910:W910)-1)*LEN($N910)+1,LEN($N910)))</f>
        <v>jazz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3.2500000000000001E-2</v>
      </c>
      <c r="P911" s="6">
        <f t="shared" si="57"/>
        <v>65</v>
      </c>
      <c r="Q911" t="str">
        <f>TRIM(MID(SUBSTITUTE($N911,"/",REPT(" ",LEN($N911))),(COLUMNS($V911:V911)-1)*LEN($N911)+1,LEN($N911)))</f>
        <v>music</v>
      </c>
      <c r="R911" t="str">
        <f>TRIM(MID(SUBSTITUTE($N911,"/",REPT(" ",LEN($N911))),(COLUMNS($V911:W911)-1)*LEN($N911)+1,LEN($N911)))</f>
        <v>jazz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0.22363636363636363</v>
      </c>
      <c r="P912" s="6">
        <f t="shared" si="57"/>
        <v>24.6</v>
      </c>
      <c r="Q912" t="str">
        <f>TRIM(MID(SUBSTITUTE($N912,"/",REPT(" ",LEN($N912))),(COLUMNS($V912:V912)-1)*LEN($N912)+1,LEN($N912)))</f>
        <v>music</v>
      </c>
      <c r="R912" t="str">
        <f>TRIM(MID(SUBSTITUTE($N912,"/",REPT(" ",LEN($N912))),(COLUMNS($V912:W912)-1)*LEN($N912)+1,LEN($N912)))</f>
        <v>jazz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6" t="e">
        <f t="shared" si="57"/>
        <v>#DIV/0!</v>
      </c>
      <c r="Q913" t="str">
        <f>TRIM(MID(SUBSTITUTE($N913,"/",REPT(" ",LEN($N913))),(COLUMNS($V913:V913)-1)*LEN($N913)+1,LEN($N913)))</f>
        <v>music</v>
      </c>
      <c r="R913" t="str">
        <f>TRIM(MID(SUBSTITUTE($N913,"/",REPT(" ",LEN($N913))),(COLUMNS($V913:W913)-1)*LEN($N913)+1,LEN($N913)))</f>
        <v>jazz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8.5714285714285719E-3</v>
      </c>
      <c r="P914" s="6">
        <f t="shared" si="57"/>
        <v>15</v>
      </c>
      <c r="Q914" t="str">
        <f>TRIM(MID(SUBSTITUTE($N914,"/",REPT(" ",LEN($N914))),(COLUMNS($V914:V914)-1)*LEN($N914)+1,LEN($N914)))</f>
        <v>music</v>
      </c>
      <c r="R914" t="str">
        <f>TRIM(MID(SUBSTITUTE($N914,"/",REPT(" ",LEN($N914))),(COLUMNS($V914:W914)-1)*LEN($N914)+1,LEN($N914)))</f>
        <v>jazz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6.6066666666666662E-2</v>
      </c>
      <c r="P915" s="6">
        <f t="shared" si="57"/>
        <v>82.583333333333329</v>
      </c>
      <c r="Q915" t="str">
        <f>TRIM(MID(SUBSTITUTE($N915,"/",REPT(" ",LEN($N915))),(COLUMNS($V915:V915)-1)*LEN($N915)+1,LEN($N915)))</f>
        <v>music</v>
      </c>
      <c r="R915" t="str">
        <f>TRIM(MID(SUBSTITUTE($N915,"/",REPT(" ",LEN($N915))),(COLUMNS($V915:W915)-1)*LEN($N915)+1,LEN($N915)))</f>
        <v>jazz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6" t="e">
        <f t="shared" si="57"/>
        <v>#DIV/0!</v>
      </c>
      <c r="Q916" t="str">
        <f>TRIM(MID(SUBSTITUTE($N916,"/",REPT(" ",LEN($N916))),(COLUMNS($V916:V916)-1)*LEN($N916)+1,LEN($N916)))</f>
        <v>music</v>
      </c>
      <c r="R916" t="str">
        <f>TRIM(MID(SUBSTITUTE($N916,"/",REPT(" ",LEN($N916))),(COLUMNS($V916:W916)-1)*LEN($N916)+1,LEN($N916)))</f>
        <v>jazz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5.7692307692307696E-2</v>
      </c>
      <c r="P917" s="6">
        <f t="shared" si="57"/>
        <v>41.666666666666664</v>
      </c>
      <c r="Q917" t="str">
        <f>TRIM(MID(SUBSTITUTE($N917,"/",REPT(" ",LEN($N917))),(COLUMNS($V917:V917)-1)*LEN($N917)+1,LEN($N917)))</f>
        <v>music</v>
      </c>
      <c r="R917" t="str">
        <f>TRIM(MID(SUBSTITUTE($N917,"/",REPT(" ",LEN($N917))),(COLUMNS($V917:W917)-1)*LEN($N917)+1,LEN($N917)))</f>
        <v>jazz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6" t="e">
        <f t="shared" si="57"/>
        <v>#DIV/0!</v>
      </c>
      <c r="Q918" t="str">
        <f>TRIM(MID(SUBSTITUTE($N918,"/",REPT(" ",LEN($N918))),(COLUMNS($V918:V918)-1)*LEN($N918)+1,LEN($N918)))</f>
        <v>music</v>
      </c>
      <c r="R918" t="str">
        <f>TRIM(MID(SUBSTITUTE($N918,"/",REPT(" ",LEN($N918))),(COLUMNS($V918:W918)-1)*LEN($N918)+1,LEN($N918)))</f>
        <v>jazz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6.0000000000000001E-3</v>
      </c>
      <c r="P919" s="6">
        <f t="shared" si="57"/>
        <v>30</v>
      </c>
      <c r="Q919" t="str">
        <f>TRIM(MID(SUBSTITUTE($N919,"/",REPT(" ",LEN($N919))),(COLUMNS($V919:V919)-1)*LEN($N919)+1,LEN($N919)))</f>
        <v>music</v>
      </c>
      <c r="R919" t="str">
        <f>TRIM(MID(SUBSTITUTE($N919,"/",REPT(" ",LEN($N919))),(COLUMNS($V919:W919)-1)*LEN($N919)+1,LEN($N919)))</f>
        <v>jazz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5.0256410256410255E-2</v>
      </c>
      <c r="P920" s="6">
        <f t="shared" si="57"/>
        <v>19.600000000000001</v>
      </c>
      <c r="Q920" t="str">
        <f>TRIM(MID(SUBSTITUTE($N920,"/",REPT(" ",LEN($N920))),(COLUMNS($V920:V920)-1)*LEN($N920)+1,LEN($N920)))</f>
        <v>music</v>
      </c>
      <c r="R920" t="str">
        <f>TRIM(MID(SUBSTITUTE($N920,"/",REPT(" ",LEN($N920))),(COLUMNS($V920:W920)-1)*LEN($N920)+1,LEN($N920)))</f>
        <v>jazz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5.0000000000000001E-3</v>
      </c>
      <c r="P921" s="6">
        <f t="shared" si="57"/>
        <v>100</v>
      </c>
      <c r="Q921" t="str">
        <f>TRIM(MID(SUBSTITUTE($N921,"/",REPT(" ",LEN($N921))),(COLUMNS($V921:V921)-1)*LEN($N921)+1,LEN($N921)))</f>
        <v>music</v>
      </c>
      <c r="R921" t="str">
        <f>TRIM(MID(SUBSTITUTE($N921,"/",REPT(" ",LEN($N921))),(COLUMNS($V921:W921)-1)*LEN($N921)+1,LEN($N921)))</f>
        <v>jazz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6" t="e">
        <f t="shared" si="57"/>
        <v>#DIV/0!</v>
      </c>
      <c r="Q922" t="str">
        <f>TRIM(MID(SUBSTITUTE($N922,"/",REPT(" ",LEN($N922))),(COLUMNS($V922:V922)-1)*LEN($N922)+1,LEN($N922)))</f>
        <v>music</v>
      </c>
      <c r="R922" t="str">
        <f>TRIM(MID(SUBSTITUTE($N922,"/",REPT(" ",LEN($N922))),(COLUMNS($V922:W922)-1)*LEN($N922)+1,LEN($N922)))</f>
        <v>jazz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0.309</v>
      </c>
      <c r="P923" s="6">
        <f t="shared" si="57"/>
        <v>231.75</v>
      </c>
      <c r="Q923" t="str">
        <f>TRIM(MID(SUBSTITUTE($N923,"/",REPT(" ",LEN($N923))),(COLUMNS($V923:V923)-1)*LEN($N923)+1,LEN($N923)))</f>
        <v>music</v>
      </c>
      <c r="R923" t="str">
        <f>TRIM(MID(SUBSTITUTE($N923,"/",REPT(" ",LEN($N923))),(COLUMNS($V923:W923)-1)*LEN($N923)+1,LEN($N923)))</f>
        <v>jazz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0.21037037037037037</v>
      </c>
      <c r="P924" s="6">
        <f t="shared" si="57"/>
        <v>189.33333333333334</v>
      </c>
      <c r="Q924" t="str">
        <f>TRIM(MID(SUBSTITUTE($N924,"/",REPT(" ",LEN($N924))),(COLUMNS($V924:V924)-1)*LEN($N924)+1,LEN($N924)))</f>
        <v>music</v>
      </c>
      <c r="R924" t="str">
        <f>TRIM(MID(SUBSTITUTE($N924,"/",REPT(" ",LEN($N924))),(COLUMNS($V924:W924)-1)*LEN($N924)+1,LEN($N924)))</f>
        <v>jazz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2.1999999999999999E-2</v>
      </c>
      <c r="P925" s="6">
        <f t="shared" si="57"/>
        <v>55</v>
      </c>
      <c r="Q925" t="str">
        <f>TRIM(MID(SUBSTITUTE($N925,"/",REPT(" ",LEN($N925))),(COLUMNS($V925:V925)-1)*LEN($N925)+1,LEN($N925)))</f>
        <v>music</v>
      </c>
      <c r="R925" t="str">
        <f>TRIM(MID(SUBSTITUTE($N925,"/",REPT(" ",LEN($N925))),(COLUMNS($V925:W925)-1)*LEN($N925)+1,LEN($N925)))</f>
        <v>jazz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0.109</v>
      </c>
      <c r="P926" s="6">
        <f t="shared" si="57"/>
        <v>21.8</v>
      </c>
      <c r="Q926" t="str">
        <f>TRIM(MID(SUBSTITUTE($N926,"/",REPT(" ",LEN($N926))),(COLUMNS($V926:V926)-1)*LEN($N926)+1,LEN($N926)))</f>
        <v>music</v>
      </c>
      <c r="R926" t="str">
        <f>TRIM(MID(SUBSTITUTE($N926,"/",REPT(" ",LEN($N926))),(COLUMNS($V926:W926)-1)*LEN($N926)+1,LEN($N926)))</f>
        <v>jazz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2.6666666666666668E-2</v>
      </c>
      <c r="P927" s="6">
        <f t="shared" si="57"/>
        <v>32</v>
      </c>
      <c r="Q927" t="str">
        <f>TRIM(MID(SUBSTITUTE($N927,"/",REPT(" ",LEN($N927))),(COLUMNS($V927:V927)-1)*LEN($N927)+1,LEN($N927)))</f>
        <v>music</v>
      </c>
      <c r="R927" t="str">
        <f>TRIM(MID(SUBSTITUTE($N927,"/",REPT(" ",LEN($N927))),(COLUMNS($V927:W927)-1)*LEN($N927)+1,LEN($N927)))</f>
        <v>jazz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6" t="e">
        <f t="shared" si="57"/>
        <v>#DIV/0!</v>
      </c>
      <c r="Q928" t="str">
        <f>TRIM(MID(SUBSTITUTE($N928,"/",REPT(" ",LEN($N928))),(COLUMNS($V928:V928)-1)*LEN($N928)+1,LEN($N928)))</f>
        <v>music</v>
      </c>
      <c r="R928" t="str">
        <f>TRIM(MID(SUBSTITUTE($N928,"/",REPT(" ",LEN($N928))),(COLUMNS($V928:W928)-1)*LEN($N928)+1,LEN($N928)))</f>
        <v>jazz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6" t="e">
        <f t="shared" si="57"/>
        <v>#DIV/0!</v>
      </c>
      <c r="Q929" t="str">
        <f>TRIM(MID(SUBSTITUTE($N929,"/",REPT(" ",LEN($N929))),(COLUMNS($V929:V929)-1)*LEN($N929)+1,LEN($N929)))</f>
        <v>music</v>
      </c>
      <c r="R929" t="str">
        <f>TRIM(MID(SUBSTITUTE($N929,"/",REPT(" ",LEN($N929))),(COLUMNS($V929:W929)-1)*LEN($N929)+1,LEN($N929)))</f>
        <v>jazz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0.10862068965517241</v>
      </c>
      <c r="P930" s="6">
        <f t="shared" si="57"/>
        <v>56.25</v>
      </c>
      <c r="Q930" t="str">
        <f>TRIM(MID(SUBSTITUTE($N930,"/",REPT(" ",LEN($N930))),(COLUMNS($V930:V930)-1)*LEN($N930)+1,LEN($N930)))</f>
        <v>music</v>
      </c>
      <c r="R930" t="str">
        <f>TRIM(MID(SUBSTITUTE($N930,"/",REPT(" ",LEN($N930))),(COLUMNS($V930:W930)-1)*LEN($N930)+1,LEN($N930)))</f>
        <v>jazz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6" t="e">
        <f t="shared" si="57"/>
        <v>#DIV/0!</v>
      </c>
      <c r="Q931" t="str">
        <f>TRIM(MID(SUBSTITUTE($N931,"/",REPT(" ",LEN($N931))),(COLUMNS($V931:V931)-1)*LEN($N931)+1,LEN($N931)))</f>
        <v>music</v>
      </c>
      <c r="R931" t="str">
        <f>TRIM(MID(SUBSTITUTE($N931,"/",REPT(" ",LEN($N931))),(COLUMNS($V931:W931)-1)*LEN($N931)+1,LEN($N931)))</f>
        <v>jazz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0.38333333333333336</v>
      </c>
      <c r="P932" s="6">
        <f t="shared" si="57"/>
        <v>69</v>
      </c>
      <c r="Q932" t="str">
        <f>TRIM(MID(SUBSTITUTE($N932,"/",REPT(" ",LEN($N932))),(COLUMNS($V932:V932)-1)*LEN($N932)+1,LEN($N932)))</f>
        <v>music</v>
      </c>
      <c r="R932" t="str">
        <f>TRIM(MID(SUBSTITUTE($N932,"/",REPT(" ",LEN($N932))),(COLUMNS($V932:W932)-1)*LEN($N932)+1,LEN($N932)))</f>
        <v>jazz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6.5500000000000003E-2</v>
      </c>
      <c r="P933" s="6">
        <f t="shared" si="57"/>
        <v>18.714285714285715</v>
      </c>
      <c r="Q933" t="str">
        <f>TRIM(MID(SUBSTITUTE($N933,"/",REPT(" ",LEN($N933))),(COLUMNS($V933:V933)-1)*LEN($N933)+1,LEN($N933)))</f>
        <v>music</v>
      </c>
      <c r="R933" t="str">
        <f>TRIM(MID(SUBSTITUTE($N933,"/",REPT(" ",LEN($N933))),(COLUMNS($V933:W933)-1)*LEN($N933)+1,LEN($N933)))</f>
        <v>jazz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0.14536842105263159</v>
      </c>
      <c r="P934" s="6">
        <f t="shared" si="57"/>
        <v>46.033333333333331</v>
      </c>
      <c r="Q934" t="str">
        <f>TRIM(MID(SUBSTITUTE($N934,"/",REPT(" ",LEN($N934))),(COLUMNS($V934:V934)-1)*LEN($N934)+1,LEN($N934)))</f>
        <v>music</v>
      </c>
      <c r="R934" t="str">
        <f>TRIM(MID(SUBSTITUTE($N934,"/",REPT(" ",LEN($N934))),(COLUMNS($V934:W934)-1)*LEN($N934)+1,LEN($N934)))</f>
        <v>jazz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0.06</v>
      </c>
      <c r="P935" s="6">
        <f t="shared" si="57"/>
        <v>60</v>
      </c>
      <c r="Q935" t="str">
        <f>TRIM(MID(SUBSTITUTE($N935,"/",REPT(" ",LEN($N935))),(COLUMNS($V935:V935)-1)*LEN($N935)+1,LEN($N935)))</f>
        <v>music</v>
      </c>
      <c r="R935" t="str">
        <f>TRIM(MID(SUBSTITUTE($N935,"/",REPT(" ",LEN($N935))),(COLUMNS($V935:W935)-1)*LEN($N935)+1,LEN($N935)))</f>
        <v>jazz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0.30399999999999999</v>
      </c>
      <c r="P936" s="6">
        <f t="shared" si="57"/>
        <v>50.666666666666664</v>
      </c>
      <c r="Q936" t="str">
        <f>TRIM(MID(SUBSTITUTE($N936,"/",REPT(" ",LEN($N936))),(COLUMNS($V936:V936)-1)*LEN($N936)+1,LEN($N936)))</f>
        <v>music</v>
      </c>
      <c r="R936" t="str">
        <f>TRIM(MID(SUBSTITUTE($N936,"/",REPT(" ",LEN($N936))),(COLUMNS($V936:W936)-1)*LEN($N936)+1,LEN($N936)))</f>
        <v>jazz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1.4285714285714285E-2</v>
      </c>
      <c r="P937" s="6">
        <f t="shared" si="57"/>
        <v>25</v>
      </c>
      <c r="Q937" t="str">
        <f>TRIM(MID(SUBSTITUTE($N937,"/",REPT(" ",LEN($N937))),(COLUMNS($V937:V937)-1)*LEN($N937)+1,LEN($N937)))</f>
        <v>music</v>
      </c>
      <c r="R937" t="str">
        <f>TRIM(MID(SUBSTITUTE($N937,"/",REPT(" ",LEN($N937))),(COLUMNS($V937:W937)-1)*LEN($N937)+1,LEN($N937)))</f>
        <v>jazz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6" t="e">
        <f t="shared" si="57"/>
        <v>#DIV/0!</v>
      </c>
      <c r="Q938" t="str">
        <f>TRIM(MID(SUBSTITUTE($N938,"/",REPT(" ",LEN($N938))),(COLUMNS($V938:V938)-1)*LEN($N938)+1,LEN($N938)))</f>
        <v>music</v>
      </c>
      <c r="R938" t="str">
        <f>TRIM(MID(SUBSTITUTE($N938,"/",REPT(" ",LEN($N938))),(COLUMNS($V938:W938)-1)*LEN($N938)+1,LEN($N938)))</f>
        <v>jazz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1.1428571428571429E-2</v>
      </c>
      <c r="P939" s="6">
        <f t="shared" si="57"/>
        <v>20</v>
      </c>
      <c r="Q939" t="str">
        <f>TRIM(MID(SUBSTITUTE($N939,"/",REPT(" ",LEN($N939))),(COLUMNS($V939:V939)-1)*LEN($N939)+1,LEN($N939)))</f>
        <v>music</v>
      </c>
      <c r="R939" t="str">
        <f>TRIM(MID(SUBSTITUTE($N939,"/",REPT(" ",LEN($N939))),(COLUMNS($V939:W939)-1)*LEN($N939)+1,LEN($N939)))</f>
        <v>jazz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3.5714285714285713E-3</v>
      </c>
      <c r="P940" s="6">
        <f t="shared" si="57"/>
        <v>25</v>
      </c>
      <c r="Q940" t="str">
        <f>TRIM(MID(SUBSTITUTE($N940,"/",REPT(" ",LEN($N940))),(COLUMNS($V940:V940)-1)*LEN($N940)+1,LEN($N940)))</f>
        <v>music</v>
      </c>
      <c r="R940" t="str">
        <f>TRIM(MID(SUBSTITUTE($N940,"/",REPT(" ",LEN($N940))),(COLUMNS($V940:W940)-1)*LEN($N940)+1,LEN($N940)))</f>
        <v>jazz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1.4545454545454545E-2</v>
      </c>
      <c r="P941" s="6">
        <f t="shared" si="57"/>
        <v>20</v>
      </c>
      <c r="Q941" t="str">
        <f>TRIM(MID(SUBSTITUTE($N941,"/",REPT(" ",LEN($N941))),(COLUMNS($V941:V941)-1)*LEN($N941)+1,LEN($N941)))</f>
        <v>music</v>
      </c>
      <c r="R941" t="str">
        <f>TRIM(MID(SUBSTITUTE($N941,"/",REPT(" ",LEN($N941))),(COLUMNS($V941:W941)-1)*LEN($N941)+1,LEN($N941)))</f>
        <v>jazz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0.17155555555555554</v>
      </c>
      <c r="P942" s="6">
        <f t="shared" si="57"/>
        <v>110.28571428571429</v>
      </c>
      <c r="Q942" t="str">
        <f>TRIM(MID(SUBSTITUTE($N942,"/",REPT(" ",LEN($N942))),(COLUMNS($V942:V942)-1)*LEN($N942)+1,LEN($N942)))</f>
        <v>technology</v>
      </c>
      <c r="R942" t="str">
        <f>TRIM(MID(SUBSTITUTE($N942,"/",REPT(" ",LEN($N942))),(COLUMNS($V942:W942)-1)*LEN($N942)+1,LEN($N942)))</f>
        <v>wearables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2.3220000000000001E-2</v>
      </c>
      <c r="P943" s="6">
        <f t="shared" si="57"/>
        <v>37.451612903225808</v>
      </c>
      <c r="Q943" t="str">
        <f>TRIM(MID(SUBSTITUTE($N943,"/",REPT(" ",LEN($N943))),(COLUMNS($V943:V943)-1)*LEN($N943)+1,LEN($N943)))</f>
        <v>technology</v>
      </c>
      <c r="R943" t="str">
        <f>TRIM(MID(SUBSTITUTE($N943,"/",REPT(" ",LEN($N943))),(COLUMNS($V943:W943)-1)*LEN($N943)+1,LEN($N943)))</f>
        <v>wearables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8.9066666666666669E-2</v>
      </c>
      <c r="P944" s="6">
        <f t="shared" si="57"/>
        <v>41.75</v>
      </c>
      <c r="Q944" t="str">
        <f>TRIM(MID(SUBSTITUTE($N944,"/",REPT(" ",LEN($N944))),(COLUMNS($V944:V944)-1)*LEN($N944)+1,LEN($N944)))</f>
        <v>technology</v>
      </c>
      <c r="R944" t="str">
        <f>TRIM(MID(SUBSTITUTE($N944,"/",REPT(" ",LEN($N944))),(COLUMNS($V944:W944)-1)*LEN($N944)+1,LEN($N944)))</f>
        <v>wearables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9.633333333333334E-2</v>
      </c>
      <c r="P945" s="6">
        <f t="shared" si="57"/>
        <v>24.083333333333332</v>
      </c>
      <c r="Q945" t="str">
        <f>TRIM(MID(SUBSTITUTE($N945,"/",REPT(" ",LEN($N945))),(COLUMNS($V945:V945)-1)*LEN($N945)+1,LEN($N945)))</f>
        <v>technology</v>
      </c>
      <c r="R945" t="str">
        <f>TRIM(MID(SUBSTITUTE($N945,"/",REPT(" ",LEN($N945))),(COLUMNS($V945:W945)-1)*LEN($N945)+1,LEN($N945)))</f>
        <v>wearables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0.13325999999999999</v>
      </c>
      <c r="P946" s="6">
        <f t="shared" si="57"/>
        <v>69.40625</v>
      </c>
      <c r="Q946" t="str">
        <f>TRIM(MID(SUBSTITUTE($N946,"/",REPT(" ",LEN($N946))),(COLUMNS($V946:V946)-1)*LEN($N946)+1,LEN($N946)))</f>
        <v>technology</v>
      </c>
      <c r="R946" t="str">
        <f>TRIM(MID(SUBSTITUTE($N946,"/",REPT(" ",LEN($N946))),(COLUMNS($V946:W946)-1)*LEN($N946)+1,LEN($N946)))</f>
        <v>wearables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2.4840000000000001E-2</v>
      </c>
      <c r="P947" s="6">
        <f t="shared" si="57"/>
        <v>155.25</v>
      </c>
      <c r="Q947" t="str">
        <f>TRIM(MID(SUBSTITUTE($N947,"/",REPT(" ",LEN($N947))),(COLUMNS($V947:V947)-1)*LEN($N947)+1,LEN($N947)))</f>
        <v>technology</v>
      </c>
      <c r="R947" t="str">
        <f>TRIM(MID(SUBSTITUTE($N947,"/",REPT(" ",LEN($N947))),(COLUMNS($V947:W947)-1)*LEN($N947)+1,LEN($N947)))</f>
        <v>wearables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1.9066666666666666E-2</v>
      </c>
      <c r="P948" s="6">
        <f t="shared" si="57"/>
        <v>57.2</v>
      </c>
      <c r="Q948" t="str">
        <f>TRIM(MID(SUBSTITUTE($N948,"/",REPT(" ",LEN($N948))),(COLUMNS($V948:V948)-1)*LEN($N948)+1,LEN($N948)))</f>
        <v>technology</v>
      </c>
      <c r="R948" t="str">
        <f>TRIM(MID(SUBSTITUTE($N948,"/",REPT(" ",LEN($N948))),(COLUMNS($V948:W948)-1)*LEN($N948)+1,LEN($N948)))</f>
        <v>wearables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6" t="e">
        <f t="shared" si="57"/>
        <v>#DIV/0!</v>
      </c>
      <c r="Q949" t="str">
        <f>TRIM(MID(SUBSTITUTE($N949,"/",REPT(" ",LEN($N949))),(COLUMNS($V949:V949)-1)*LEN($N949)+1,LEN($N949)))</f>
        <v>technology</v>
      </c>
      <c r="R949" t="str">
        <f>TRIM(MID(SUBSTITUTE($N949,"/",REPT(" ",LEN($N949))),(COLUMNS($V949:W949)-1)*LEN($N949)+1,LEN($N949)))</f>
        <v>wearables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0.12</v>
      </c>
      <c r="P950" s="6">
        <f t="shared" si="57"/>
        <v>60</v>
      </c>
      <c r="Q950" t="str">
        <f>TRIM(MID(SUBSTITUTE($N950,"/",REPT(" ",LEN($N950))),(COLUMNS($V950:V950)-1)*LEN($N950)+1,LEN($N950)))</f>
        <v>technology</v>
      </c>
      <c r="R950" t="str">
        <f>TRIM(MID(SUBSTITUTE($N950,"/",REPT(" ",LEN($N950))),(COLUMNS($V950:W950)-1)*LEN($N950)+1,LEN($N950)))</f>
        <v>wearables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1.3650000000000001E-2</v>
      </c>
      <c r="P951" s="6">
        <f t="shared" si="57"/>
        <v>39</v>
      </c>
      <c r="Q951" t="str">
        <f>TRIM(MID(SUBSTITUTE($N951,"/",REPT(" ",LEN($N951))),(COLUMNS($V951:V951)-1)*LEN($N951)+1,LEN($N951)))</f>
        <v>technology</v>
      </c>
      <c r="R951" t="str">
        <f>TRIM(MID(SUBSTITUTE($N951,"/",REPT(" ",LEN($N951))),(COLUMNS($V951:W951)-1)*LEN($N951)+1,LEN($N951)))</f>
        <v>wearables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0.28039999999999998</v>
      </c>
      <c r="P952" s="6">
        <f t="shared" si="57"/>
        <v>58.416666666666664</v>
      </c>
      <c r="Q952" t="str">
        <f>TRIM(MID(SUBSTITUTE($N952,"/",REPT(" ",LEN($N952))),(COLUMNS($V952:V952)-1)*LEN($N952)+1,LEN($N952)))</f>
        <v>technology</v>
      </c>
      <c r="R952" t="str">
        <f>TRIM(MID(SUBSTITUTE($N952,"/",REPT(" ",LEN($N952))),(COLUMNS($V952:W952)-1)*LEN($N952)+1,LEN($N952)))</f>
        <v>wearables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0.38390000000000002</v>
      </c>
      <c r="P953" s="6">
        <f t="shared" si="57"/>
        <v>158.63636363636363</v>
      </c>
      <c r="Q953" t="str">
        <f>TRIM(MID(SUBSTITUTE($N953,"/",REPT(" ",LEN($N953))),(COLUMNS($V953:V953)-1)*LEN($N953)+1,LEN($N953)))</f>
        <v>technology</v>
      </c>
      <c r="R953" t="str">
        <f>TRIM(MID(SUBSTITUTE($N953,"/",REPT(" ",LEN($N953))),(COLUMNS($V953:W953)-1)*LEN($N953)+1,LEN($N953)))</f>
        <v>wearables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0.39942857142857141</v>
      </c>
      <c r="P954" s="6">
        <f t="shared" si="57"/>
        <v>99.857142857142861</v>
      </c>
      <c r="Q954" t="str">
        <f>TRIM(MID(SUBSTITUTE($N954,"/",REPT(" ",LEN($N954))),(COLUMNS($V954:V954)-1)*LEN($N954)+1,LEN($N954)))</f>
        <v>technology</v>
      </c>
      <c r="R954" t="str">
        <f>TRIM(MID(SUBSTITUTE($N954,"/",REPT(" ",LEN($N954))),(COLUMNS($V954:W954)-1)*LEN($N954)+1,LEN($N954)))</f>
        <v>wearables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8.3999999999999995E-3</v>
      </c>
      <c r="P955" s="6">
        <f t="shared" si="57"/>
        <v>25.2</v>
      </c>
      <c r="Q955" t="str">
        <f>TRIM(MID(SUBSTITUTE($N955,"/",REPT(" ",LEN($N955))),(COLUMNS($V955:V955)-1)*LEN($N955)+1,LEN($N955)))</f>
        <v>technology</v>
      </c>
      <c r="R955" t="str">
        <f>TRIM(MID(SUBSTITUTE($N955,"/",REPT(" ",LEN($N955))),(COLUMNS($V955:W955)-1)*LEN($N955)+1,LEN($N955)))</f>
        <v>wearables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0.43406666666666666</v>
      </c>
      <c r="P956" s="6">
        <f t="shared" si="57"/>
        <v>89.191780821917803</v>
      </c>
      <c r="Q956" t="str">
        <f>TRIM(MID(SUBSTITUTE($N956,"/",REPT(" ",LEN($N956))),(COLUMNS($V956:V956)-1)*LEN($N956)+1,LEN($N956)))</f>
        <v>technology</v>
      </c>
      <c r="R956" t="str">
        <f>TRIM(MID(SUBSTITUTE($N956,"/",REPT(" ",LEN($N956))),(COLUMNS($V956:W956)-1)*LEN($N956)+1,LEN($N956)))</f>
        <v>wearables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5.6613333333333335E-2</v>
      </c>
      <c r="P957" s="6">
        <f t="shared" si="57"/>
        <v>182.6236559139785</v>
      </c>
      <c r="Q957" t="str">
        <f>TRIM(MID(SUBSTITUTE($N957,"/",REPT(" ",LEN($N957))),(COLUMNS($V957:V957)-1)*LEN($N957)+1,LEN($N957)))</f>
        <v>technology</v>
      </c>
      <c r="R957" t="str">
        <f>TRIM(MID(SUBSTITUTE($N957,"/",REPT(" ",LEN($N957))),(COLUMNS($V957:W957)-1)*LEN($N957)+1,LEN($N957)))</f>
        <v>wearables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1.7219999999999999E-2</v>
      </c>
      <c r="P958" s="6">
        <f t="shared" si="57"/>
        <v>50.647058823529413</v>
      </c>
      <c r="Q958" t="str">
        <f>TRIM(MID(SUBSTITUTE($N958,"/",REPT(" ",LEN($N958))),(COLUMNS($V958:V958)-1)*LEN($N958)+1,LEN($N958)))</f>
        <v>technology</v>
      </c>
      <c r="R958" t="str">
        <f>TRIM(MID(SUBSTITUTE($N958,"/",REPT(" ",LEN($N958))),(COLUMNS($V958:W958)-1)*LEN($N958)+1,LEN($N958)))</f>
        <v>wearables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1.9416666666666665E-2</v>
      </c>
      <c r="P959" s="6">
        <f t="shared" si="57"/>
        <v>33.285714285714285</v>
      </c>
      <c r="Q959" t="str">
        <f>TRIM(MID(SUBSTITUTE($N959,"/",REPT(" ",LEN($N959))),(COLUMNS($V959:V959)-1)*LEN($N959)+1,LEN($N959)))</f>
        <v>technology</v>
      </c>
      <c r="R959" t="str">
        <f>TRIM(MID(SUBSTITUTE($N959,"/",REPT(" ",LEN($N959))),(COLUMNS($V959:W959)-1)*LEN($N959)+1,LEN($N959)))</f>
        <v>wearables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0.11328275684711328</v>
      </c>
      <c r="P960" s="6">
        <f t="shared" si="57"/>
        <v>51.823529411764703</v>
      </c>
      <c r="Q960" t="str">
        <f>TRIM(MID(SUBSTITUTE($N960,"/",REPT(" ",LEN($N960))),(COLUMNS($V960:V960)-1)*LEN($N960)+1,LEN($N960)))</f>
        <v>technology</v>
      </c>
      <c r="R960" t="str">
        <f>TRIM(MID(SUBSTITUTE($N960,"/",REPT(" ",LEN($N960))),(COLUMNS($V960:W960)-1)*LEN($N960)+1,LEN($N960)))</f>
        <v>wearables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0.3886</v>
      </c>
      <c r="P961" s="6">
        <f t="shared" si="57"/>
        <v>113.62573099415205</v>
      </c>
      <c r="Q961" t="str">
        <f>TRIM(MID(SUBSTITUTE($N961,"/",REPT(" ",LEN($N961))),(COLUMNS($V961:V961)-1)*LEN($N961)+1,LEN($N961)))</f>
        <v>technology</v>
      </c>
      <c r="R961" t="str">
        <f>TRIM(MID(SUBSTITUTE($N961,"/",REPT(" ",LEN($N961))),(COLUMNS($V961:W961)-1)*LEN($N961)+1,LEN($N961)))</f>
        <v>wearables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0.46100628930817611</v>
      </c>
      <c r="P962" s="6">
        <f t="shared" si="57"/>
        <v>136.46276595744681</v>
      </c>
      <c r="Q962" t="str">
        <f>TRIM(MID(SUBSTITUTE($N962,"/",REPT(" ",LEN($N962))),(COLUMNS($V962:V962)-1)*LEN($N962)+1,LEN($N962)))</f>
        <v>technology</v>
      </c>
      <c r="R962" t="str">
        <f>TRIM(MID(SUBSTITUTE($N962,"/",REPT(" ",LEN($N962))),(COLUMNS($V962:W962)-1)*LEN($N962)+1,LEN($N962)))</f>
        <v>wearables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</f>
        <v>0.42188421052631581</v>
      </c>
      <c r="P963" s="6">
        <f t="shared" ref="P963:P1026" si="61">AVERAGE(E963/L963)</f>
        <v>364.35454545454547</v>
      </c>
      <c r="Q963" t="str">
        <f>TRIM(MID(SUBSTITUTE($N963,"/",REPT(" ",LEN($N963))),(COLUMNS($V963:V963)-1)*LEN($N963)+1,LEN($N963)))</f>
        <v>technology</v>
      </c>
      <c r="R963" t="str">
        <f>TRIM(MID(SUBSTITUTE($N963,"/",REPT(" ",LEN($N963))),(COLUMNS($V963:W963)-1)*LEN($N963)+1,LEN($N963)))</f>
        <v>wearables</v>
      </c>
      <c r="S963" s="11">
        <f t="shared" ref="S963:S1026" si="62">(((J963/60/60)/24)+DATE(1970,1,1))</f>
        <v>42740.693692129629</v>
      </c>
      <c r="T963" s="11">
        <f t="shared" ref="T963:T1026" si="63">(((I963/60/60)/24)+DATE(1970,1,1))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0.2848</v>
      </c>
      <c r="P964" s="6">
        <f t="shared" si="61"/>
        <v>19.243243243243242</v>
      </c>
      <c r="Q964" t="str">
        <f>TRIM(MID(SUBSTITUTE($N964,"/",REPT(" ",LEN($N964))),(COLUMNS($V964:V964)-1)*LEN($N964)+1,LEN($N964)))</f>
        <v>technology</v>
      </c>
      <c r="R964" t="str">
        <f>TRIM(MID(SUBSTITUTE($N964,"/",REPT(" ",LEN($N964))),(COLUMNS($V964:W964)-1)*LEN($N964)+1,LEN($N964)))</f>
        <v>wearables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1.0771428571428571E-2</v>
      </c>
      <c r="P965" s="6">
        <f t="shared" si="61"/>
        <v>41.888888888888886</v>
      </c>
      <c r="Q965" t="str">
        <f>TRIM(MID(SUBSTITUTE($N965,"/",REPT(" ",LEN($N965))),(COLUMNS($V965:V965)-1)*LEN($N965)+1,LEN($N965)))</f>
        <v>technology</v>
      </c>
      <c r="R965" t="str">
        <f>TRIM(MID(SUBSTITUTE($N965,"/",REPT(" ",LEN($N965))),(COLUMNS($V965:W965)-1)*LEN($N965)+1,LEN($N965)))</f>
        <v>wearables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7.9909090909090902E-3</v>
      </c>
      <c r="P966" s="6">
        <f t="shared" si="61"/>
        <v>30.310344827586206</v>
      </c>
      <c r="Q966" t="str">
        <f>TRIM(MID(SUBSTITUTE($N966,"/",REPT(" ",LEN($N966))),(COLUMNS($V966:V966)-1)*LEN($N966)+1,LEN($N966)))</f>
        <v>technology</v>
      </c>
      <c r="R966" t="str">
        <f>TRIM(MID(SUBSTITUTE($N966,"/",REPT(" ",LEN($N966))),(COLUMNS($V966:W966)-1)*LEN($N966)+1,LEN($N966)))</f>
        <v>wearables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1.192E-2</v>
      </c>
      <c r="P967" s="6">
        <f t="shared" si="61"/>
        <v>49.666666666666664</v>
      </c>
      <c r="Q967" t="str">
        <f>TRIM(MID(SUBSTITUTE($N967,"/",REPT(" ",LEN($N967))),(COLUMNS($V967:V967)-1)*LEN($N967)+1,LEN($N967)))</f>
        <v>technology</v>
      </c>
      <c r="R967" t="str">
        <f>TRIM(MID(SUBSTITUTE($N967,"/",REPT(" ",LEN($N967))),(COLUMNS($V967:W967)-1)*LEN($N967)+1,LEN($N967)))</f>
        <v>wearables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0.14799999999999999</v>
      </c>
      <c r="P968" s="6">
        <f t="shared" si="61"/>
        <v>59.2</v>
      </c>
      <c r="Q968" t="str">
        <f>TRIM(MID(SUBSTITUTE($N968,"/",REPT(" ",LEN($N968))),(COLUMNS($V968:V968)-1)*LEN($N968)+1,LEN($N968)))</f>
        <v>technology</v>
      </c>
      <c r="R968" t="str">
        <f>TRIM(MID(SUBSTITUTE($N968,"/",REPT(" ",LEN($N968))),(COLUMNS($V968:W968)-1)*LEN($N968)+1,LEN($N968)))</f>
        <v>wearables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0.17810000000000001</v>
      </c>
      <c r="P969" s="6">
        <f t="shared" si="61"/>
        <v>43.97530864197531</v>
      </c>
      <c r="Q969" t="str">
        <f>TRIM(MID(SUBSTITUTE($N969,"/",REPT(" ",LEN($N969))),(COLUMNS($V969:V969)-1)*LEN($N969)+1,LEN($N969)))</f>
        <v>technology</v>
      </c>
      <c r="R969" t="str">
        <f>TRIM(MID(SUBSTITUTE($N969,"/",REPT(" ",LEN($N969))),(COLUMNS($V969:W969)-1)*LEN($N969)+1,LEN($N969)))</f>
        <v>wearables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1.325E-2</v>
      </c>
      <c r="P970" s="6">
        <f t="shared" si="61"/>
        <v>26.5</v>
      </c>
      <c r="Q970" t="str">
        <f>TRIM(MID(SUBSTITUTE($N970,"/",REPT(" ",LEN($N970))),(COLUMNS($V970:V970)-1)*LEN($N970)+1,LEN($N970)))</f>
        <v>technology</v>
      </c>
      <c r="R970" t="str">
        <f>TRIM(MID(SUBSTITUTE($N970,"/",REPT(" ",LEN($N970))),(COLUMNS($V970:W970)-1)*LEN($N970)+1,LEN($N970)))</f>
        <v>wearables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0.46666666666666667</v>
      </c>
      <c r="P971" s="6">
        <f t="shared" si="61"/>
        <v>1272.7272727272727</v>
      </c>
      <c r="Q971" t="str">
        <f>TRIM(MID(SUBSTITUTE($N971,"/",REPT(" ",LEN($N971))),(COLUMNS($V971:V971)-1)*LEN($N971)+1,LEN($N971)))</f>
        <v>technology</v>
      </c>
      <c r="R971" t="str">
        <f>TRIM(MID(SUBSTITUTE($N971,"/",REPT(" ",LEN($N971))),(COLUMNS($V971:W971)-1)*LEN($N971)+1,LEN($N971)))</f>
        <v>wearables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0.4592</v>
      </c>
      <c r="P972" s="6">
        <f t="shared" si="61"/>
        <v>164</v>
      </c>
      <c r="Q972" t="str">
        <f>TRIM(MID(SUBSTITUTE($N972,"/",REPT(" ",LEN($N972))),(COLUMNS($V972:V972)-1)*LEN($N972)+1,LEN($N972)))</f>
        <v>technology</v>
      </c>
      <c r="R972" t="str">
        <f>TRIM(MID(SUBSTITUTE($N972,"/",REPT(" ",LEN($N972))),(COLUMNS($V972:W972)-1)*LEN($N972)+1,LEN($N972)))</f>
        <v>wearables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2.2599999999999999E-3</v>
      </c>
      <c r="P973" s="6">
        <f t="shared" si="61"/>
        <v>45.2</v>
      </c>
      <c r="Q973" t="str">
        <f>TRIM(MID(SUBSTITUTE($N973,"/",REPT(" ",LEN($N973))),(COLUMNS($V973:V973)-1)*LEN($N973)+1,LEN($N973)))</f>
        <v>technology</v>
      </c>
      <c r="R973" t="str">
        <f>TRIM(MID(SUBSTITUTE($N973,"/",REPT(" ",LEN($N973))),(COLUMNS($V973:W973)-1)*LEN($N973)+1,LEN($N973)))</f>
        <v>wearables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0.34625</v>
      </c>
      <c r="P974" s="6">
        <f t="shared" si="61"/>
        <v>153.88888888888889</v>
      </c>
      <c r="Q974" t="str">
        <f>TRIM(MID(SUBSTITUTE($N974,"/",REPT(" ",LEN($N974))),(COLUMNS($V974:V974)-1)*LEN($N974)+1,LEN($N974)))</f>
        <v>technology</v>
      </c>
      <c r="R974" t="str">
        <f>TRIM(MID(SUBSTITUTE($N974,"/",REPT(" ",LEN($N974))),(COLUMNS($V974:W974)-1)*LEN($N974)+1,LEN($N974)))</f>
        <v>wearables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2.0549999999999999E-2</v>
      </c>
      <c r="P975" s="6">
        <f t="shared" si="61"/>
        <v>51.375</v>
      </c>
      <c r="Q975" t="str">
        <f>TRIM(MID(SUBSTITUTE($N975,"/",REPT(" ",LEN($N975))),(COLUMNS($V975:V975)-1)*LEN($N975)+1,LEN($N975)))</f>
        <v>technology</v>
      </c>
      <c r="R975" t="str">
        <f>TRIM(MID(SUBSTITUTE($N975,"/",REPT(" ",LEN($N975))),(COLUMNS($V975:W975)-1)*LEN($N975)+1,LEN($N975)))</f>
        <v>wearables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5.5999999999999999E-3</v>
      </c>
      <c r="P976" s="6">
        <f t="shared" si="61"/>
        <v>93.333333333333329</v>
      </c>
      <c r="Q976" t="str">
        <f>TRIM(MID(SUBSTITUTE($N976,"/",REPT(" ",LEN($N976))),(COLUMNS($V976:V976)-1)*LEN($N976)+1,LEN($N976)))</f>
        <v>technology</v>
      </c>
      <c r="R976" t="str">
        <f>TRIM(MID(SUBSTITUTE($N976,"/",REPT(" ",LEN($N976))),(COLUMNS($V976:W976)-1)*LEN($N976)+1,LEN($N976)))</f>
        <v>wearables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2.6069999999999999E-2</v>
      </c>
      <c r="P977" s="6">
        <f t="shared" si="61"/>
        <v>108.625</v>
      </c>
      <c r="Q977" t="str">
        <f>TRIM(MID(SUBSTITUTE($N977,"/",REPT(" ",LEN($N977))),(COLUMNS($V977:V977)-1)*LEN($N977)+1,LEN($N977)))</f>
        <v>technology</v>
      </c>
      <c r="R977" t="str">
        <f>TRIM(MID(SUBSTITUTE($N977,"/",REPT(" ",LEN($N977))),(COLUMNS($V977:W977)-1)*LEN($N977)+1,LEN($N977)))</f>
        <v>wearables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1.9259999999999999E-2</v>
      </c>
      <c r="P978" s="6">
        <f t="shared" si="61"/>
        <v>160.5</v>
      </c>
      <c r="Q978" t="str">
        <f>TRIM(MID(SUBSTITUTE($N978,"/",REPT(" ",LEN($N978))),(COLUMNS($V978:V978)-1)*LEN($N978)+1,LEN($N978)))</f>
        <v>technology</v>
      </c>
      <c r="R978" t="str">
        <f>TRIM(MID(SUBSTITUTE($N978,"/",REPT(" ",LEN($N978))),(COLUMNS($V978:W978)-1)*LEN($N978)+1,LEN($N978)))</f>
        <v>wearables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0.33666666666666667</v>
      </c>
      <c r="P979" s="6">
        <f t="shared" si="61"/>
        <v>75.75</v>
      </c>
      <c r="Q979" t="str">
        <f>TRIM(MID(SUBSTITUTE($N979,"/",REPT(" ",LEN($N979))),(COLUMNS($V979:V979)-1)*LEN($N979)+1,LEN($N979)))</f>
        <v>technology</v>
      </c>
      <c r="R979" t="str">
        <f>TRIM(MID(SUBSTITUTE($N979,"/",REPT(" ",LEN($N979))),(COLUMNS($V979:W979)-1)*LEN($N979)+1,LEN($N979)))</f>
        <v>wearables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0.5626326718299024</v>
      </c>
      <c r="P980" s="6">
        <f t="shared" si="61"/>
        <v>790.83739837398377</v>
      </c>
      <c r="Q980" t="str">
        <f>TRIM(MID(SUBSTITUTE($N980,"/",REPT(" ",LEN($N980))),(COLUMNS($V980:V980)-1)*LEN($N980)+1,LEN($N980)))</f>
        <v>technology</v>
      </c>
      <c r="R980" t="str">
        <f>TRIM(MID(SUBSTITUTE($N980,"/",REPT(" ",LEN($N980))),(COLUMNS($V980:W980)-1)*LEN($N980)+1,LEN($N980)))</f>
        <v>wearables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0.82817600000000002</v>
      </c>
      <c r="P981" s="6">
        <f t="shared" si="61"/>
        <v>301.93916666666667</v>
      </c>
      <c r="Q981" t="str">
        <f>TRIM(MID(SUBSTITUTE($N981,"/",REPT(" ",LEN($N981))),(COLUMNS($V981:V981)-1)*LEN($N981)+1,LEN($N981)))</f>
        <v>technology</v>
      </c>
      <c r="R981" t="str">
        <f>TRIM(MID(SUBSTITUTE($N981,"/",REPT(" ",LEN($N981))),(COLUMNS($V981:W981)-1)*LEN($N981)+1,LEN($N981)))</f>
        <v>wearables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0.14860000000000001</v>
      </c>
      <c r="P982" s="6">
        <f t="shared" si="61"/>
        <v>47.935483870967744</v>
      </c>
      <c r="Q982" t="str">
        <f>TRIM(MID(SUBSTITUTE($N982,"/",REPT(" ",LEN($N982))),(COLUMNS($V982:V982)-1)*LEN($N982)+1,LEN($N982)))</f>
        <v>technology</v>
      </c>
      <c r="R982" t="str">
        <f>TRIM(MID(SUBSTITUTE($N982,"/",REPT(" ",LEN($N982))),(COLUMNS($V982:W982)-1)*LEN($N982)+1,LEN($N982)))</f>
        <v>wearables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1.2375123751237513E-4</v>
      </c>
      <c r="P983" s="6">
        <f t="shared" si="61"/>
        <v>2.75</v>
      </c>
      <c r="Q983" t="str">
        <f>TRIM(MID(SUBSTITUTE($N983,"/",REPT(" ",LEN($N983))),(COLUMNS($V983:V983)-1)*LEN($N983)+1,LEN($N983)))</f>
        <v>technology</v>
      </c>
      <c r="R983" t="str">
        <f>TRIM(MID(SUBSTITUTE($N983,"/",REPT(" ",LEN($N983))),(COLUMNS($V983:W983)-1)*LEN($N983)+1,LEN($N983)))</f>
        <v>wearables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1.7142857142857143E-4</v>
      </c>
      <c r="P984" s="6">
        <f t="shared" si="61"/>
        <v>1</v>
      </c>
      <c r="Q984" t="str">
        <f>TRIM(MID(SUBSTITUTE($N984,"/",REPT(" ",LEN($N984))),(COLUMNS($V984:V984)-1)*LEN($N984)+1,LEN($N984)))</f>
        <v>technology</v>
      </c>
      <c r="R984" t="str">
        <f>TRIM(MID(SUBSTITUTE($N984,"/",REPT(" ",LEN($N984))),(COLUMNS($V984:W984)-1)*LEN($N984)+1,LEN($N984)))</f>
        <v>wearables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0.2950613611721471</v>
      </c>
      <c r="P985" s="6">
        <f t="shared" si="61"/>
        <v>171.79329608938548</v>
      </c>
      <c r="Q985" t="str">
        <f>TRIM(MID(SUBSTITUTE($N985,"/",REPT(" ",LEN($N985))),(COLUMNS($V985:V985)-1)*LEN($N985)+1,LEN($N985)))</f>
        <v>technology</v>
      </c>
      <c r="R985" t="str">
        <f>TRIM(MID(SUBSTITUTE($N985,"/",REPT(" ",LEN($N985))),(COLUMNS($V985:W985)-1)*LEN($N985)+1,LEN($N985)))</f>
        <v>wearables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1.06E-2</v>
      </c>
      <c r="P986" s="6">
        <f t="shared" si="61"/>
        <v>35.333333333333336</v>
      </c>
      <c r="Q986" t="str">
        <f>TRIM(MID(SUBSTITUTE($N986,"/",REPT(" ",LEN($N986))),(COLUMNS($V986:V986)-1)*LEN($N986)+1,LEN($N986)))</f>
        <v>technology</v>
      </c>
      <c r="R986" t="str">
        <f>TRIM(MID(SUBSTITUTE($N986,"/",REPT(" ",LEN($N986))),(COLUMNS($V986:W986)-1)*LEN($N986)+1,LEN($N986)))</f>
        <v>wearables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6.2933333333333327E-2</v>
      </c>
      <c r="P987" s="6">
        <f t="shared" si="61"/>
        <v>82.086956521739125</v>
      </c>
      <c r="Q987" t="str">
        <f>TRIM(MID(SUBSTITUTE($N987,"/",REPT(" ",LEN($N987))),(COLUMNS($V987:V987)-1)*LEN($N987)+1,LEN($N987)))</f>
        <v>technology</v>
      </c>
      <c r="R987" t="str">
        <f>TRIM(MID(SUBSTITUTE($N987,"/",REPT(" ",LEN($N987))),(COLUMNS($V987:W987)-1)*LEN($N987)+1,LEN($N987)))</f>
        <v>wearables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0.1275</v>
      </c>
      <c r="P988" s="6">
        <f t="shared" si="61"/>
        <v>110.8695652173913</v>
      </c>
      <c r="Q988" t="str">
        <f>TRIM(MID(SUBSTITUTE($N988,"/",REPT(" ",LEN($N988))),(COLUMNS($V988:V988)-1)*LEN($N988)+1,LEN($N988)))</f>
        <v>technology</v>
      </c>
      <c r="R988" t="str">
        <f>TRIM(MID(SUBSTITUTE($N988,"/",REPT(" ",LEN($N988))),(COLUMNS($V988:W988)-1)*LEN($N988)+1,LEN($N988)))</f>
        <v>wearables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0.13220000000000001</v>
      </c>
      <c r="P989" s="6">
        <f t="shared" si="61"/>
        <v>161.21951219512195</v>
      </c>
      <c r="Q989" t="str">
        <f>TRIM(MID(SUBSTITUTE($N989,"/",REPT(" ",LEN($N989))),(COLUMNS($V989:V989)-1)*LEN($N989)+1,LEN($N989)))</f>
        <v>technology</v>
      </c>
      <c r="R989" t="str">
        <f>TRIM(MID(SUBSTITUTE($N989,"/",REPT(" ",LEN($N989))),(COLUMNS($V989:W989)-1)*LEN($N989)+1,LEN($N989)))</f>
        <v>wearables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6" t="e">
        <f t="shared" si="61"/>
        <v>#DIV/0!</v>
      </c>
      <c r="Q990" t="str">
        <f>TRIM(MID(SUBSTITUTE($N990,"/",REPT(" ",LEN($N990))),(COLUMNS($V990:V990)-1)*LEN($N990)+1,LEN($N990)))</f>
        <v>technology</v>
      </c>
      <c r="R990" t="str">
        <f>TRIM(MID(SUBSTITUTE($N990,"/",REPT(" ",LEN($N990))),(COLUMNS($V990:W990)-1)*LEN($N990)+1,LEN($N990)))</f>
        <v>wearables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0.16769999999999999</v>
      </c>
      <c r="P991" s="6">
        <f t="shared" si="61"/>
        <v>52.40625</v>
      </c>
      <c r="Q991" t="str">
        <f>TRIM(MID(SUBSTITUTE($N991,"/",REPT(" ",LEN($N991))),(COLUMNS($V991:V991)-1)*LEN($N991)+1,LEN($N991)))</f>
        <v>technology</v>
      </c>
      <c r="R991" t="str">
        <f>TRIM(MID(SUBSTITUTE($N991,"/",REPT(" ",LEN($N991))),(COLUMNS($V991:W991)-1)*LEN($N991)+1,LEN($N991)))</f>
        <v>wearables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1.0399999999999999E-3</v>
      </c>
      <c r="P992" s="6">
        <f t="shared" si="61"/>
        <v>13</v>
      </c>
      <c r="Q992" t="str">
        <f>TRIM(MID(SUBSTITUTE($N992,"/",REPT(" ",LEN($N992))),(COLUMNS($V992:V992)-1)*LEN($N992)+1,LEN($N992)))</f>
        <v>technology</v>
      </c>
      <c r="R992" t="str">
        <f>TRIM(MID(SUBSTITUTE($N992,"/",REPT(" ",LEN($N992))),(COLUMNS($V992:W992)-1)*LEN($N992)+1,LEN($N992)))</f>
        <v>wearables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4.24E-2</v>
      </c>
      <c r="P993" s="6">
        <f t="shared" si="61"/>
        <v>30.285714285714285</v>
      </c>
      <c r="Q993" t="str">
        <f>TRIM(MID(SUBSTITUTE($N993,"/",REPT(" ",LEN($N993))),(COLUMNS($V993:V993)-1)*LEN($N993)+1,LEN($N993)))</f>
        <v>technology</v>
      </c>
      <c r="R993" t="str">
        <f>TRIM(MID(SUBSTITUTE($N993,"/",REPT(" ",LEN($N993))),(COLUMNS($V993:W993)-1)*LEN($N993)+1,LEN($N993)))</f>
        <v>wearables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4.6699999999999997E-3</v>
      </c>
      <c r="P994" s="6">
        <f t="shared" si="61"/>
        <v>116.75</v>
      </c>
      <c r="Q994" t="str">
        <f>TRIM(MID(SUBSTITUTE($N994,"/",REPT(" ",LEN($N994))),(COLUMNS($V994:V994)-1)*LEN($N994)+1,LEN($N994)))</f>
        <v>technology</v>
      </c>
      <c r="R994" t="str">
        <f>TRIM(MID(SUBSTITUTE($N994,"/",REPT(" ",LEN($N994))),(COLUMNS($V994:W994)-1)*LEN($N994)+1,LEN($N994)))</f>
        <v>wearables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0.25087142857142858</v>
      </c>
      <c r="P995" s="6">
        <f t="shared" si="61"/>
        <v>89.59693877551021</v>
      </c>
      <c r="Q995" t="str">
        <f>TRIM(MID(SUBSTITUTE($N995,"/",REPT(" ",LEN($N995))),(COLUMNS($V995:V995)-1)*LEN($N995)+1,LEN($N995)))</f>
        <v>technology</v>
      </c>
      <c r="R995" t="str">
        <f>TRIM(MID(SUBSTITUTE($N995,"/",REPT(" ",LEN($N995))),(COLUMNS($V995:W995)-1)*LEN($N995)+1,LEN($N995)))</f>
        <v>wearables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2.3345000000000001E-2</v>
      </c>
      <c r="P996" s="6">
        <f t="shared" si="61"/>
        <v>424.45454545454544</v>
      </c>
      <c r="Q996" t="str">
        <f>TRIM(MID(SUBSTITUTE($N996,"/",REPT(" ",LEN($N996))),(COLUMNS($V996:V996)-1)*LEN($N996)+1,LEN($N996)))</f>
        <v>technology</v>
      </c>
      <c r="R996" t="str">
        <f>TRIM(MID(SUBSTITUTE($N996,"/",REPT(" ",LEN($N996))),(COLUMNS($V996:W996)-1)*LEN($N996)+1,LEN($N996)))</f>
        <v>wearables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7.2599999999999998E-2</v>
      </c>
      <c r="P997" s="6">
        <f t="shared" si="61"/>
        <v>80.666666666666671</v>
      </c>
      <c r="Q997" t="str">
        <f>TRIM(MID(SUBSTITUTE($N997,"/",REPT(" ",LEN($N997))),(COLUMNS($V997:V997)-1)*LEN($N997)+1,LEN($N997)))</f>
        <v>technology</v>
      </c>
      <c r="R997" t="str">
        <f>TRIM(MID(SUBSTITUTE($N997,"/",REPT(" ",LEN($N997))),(COLUMNS($V997:W997)-1)*LEN($N997)+1,LEN($N997)))</f>
        <v>wearables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1.6250000000000001E-2</v>
      </c>
      <c r="P998" s="6">
        <f t="shared" si="61"/>
        <v>13</v>
      </c>
      <c r="Q998" t="str">
        <f>TRIM(MID(SUBSTITUTE($N998,"/",REPT(" ",LEN($N998))),(COLUMNS($V998:V998)-1)*LEN($N998)+1,LEN($N998)))</f>
        <v>technology</v>
      </c>
      <c r="R998" t="str">
        <f>TRIM(MID(SUBSTITUTE($N998,"/",REPT(" ",LEN($N998))),(COLUMNS($V998:W998)-1)*LEN($N998)+1,LEN($N998)))</f>
        <v>wearables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1.2999999999999999E-2</v>
      </c>
      <c r="P999" s="6">
        <f t="shared" si="61"/>
        <v>8.125</v>
      </c>
      <c r="Q999" t="str">
        <f>TRIM(MID(SUBSTITUTE($N999,"/",REPT(" ",LEN($N999))),(COLUMNS($V999:V999)-1)*LEN($N999)+1,LEN($N999)))</f>
        <v>technology</v>
      </c>
      <c r="R999" t="str">
        <f>TRIM(MID(SUBSTITUTE($N999,"/",REPT(" ",LEN($N999))),(COLUMNS($V999:W999)-1)*LEN($N999)+1,LEN($N999)))</f>
        <v>wearables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0.58558333333333334</v>
      </c>
      <c r="P1000" s="6">
        <f t="shared" si="61"/>
        <v>153.42794759825327</v>
      </c>
      <c r="Q1000" t="str">
        <f>TRIM(MID(SUBSTITUTE($N1000,"/",REPT(" ",LEN($N1000))),(COLUMNS($V1000:V1000)-1)*LEN($N1000)+1,LEN($N1000)))</f>
        <v>technology</v>
      </c>
      <c r="R1000" t="str">
        <f>TRIM(MID(SUBSTITUTE($N1000,"/",REPT(" ",LEN($N1000))),(COLUMNS($V1000:W1000)-1)*LEN($N1000)+1,LEN($N1000)))</f>
        <v>wearables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7.7886666666666673E-2</v>
      </c>
      <c r="P1001" s="6">
        <f t="shared" si="61"/>
        <v>292.07499999999999</v>
      </c>
      <c r="Q1001" t="str">
        <f>TRIM(MID(SUBSTITUTE($N1001,"/",REPT(" ",LEN($N1001))),(COLUMNS($V1001:V1001)-1)*LEN($N1001)+1,LEN($N1001)))</f>
        <v>technology</v>
      </c>
      <c r="R1001" t="str">
        <f>TRIM(MID(SUBSTITUTE($N1001,"/",REPT(" ",LEN($N1001))),(COLUMNS($V1001:W1001)-1)*LEN($N1001)+1,LEN($N1001)))</f>
        <v>wearables</v>
      </c>
      <c r="S1001" s="11">
        <f t="shared" si="62"/>
        <v>41926.29965277778</v>
      </c>
      <c r="T1001" s="11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2.2157147647256063E-2</v>
      </c>
      <c r="P1002" s="6">
        <f t="shared" si="61"/>
        <v>3304</v>
      </c>
      <c r="Q1002" t="str">
        <f>TRIM(MID(SUBSTITUTE($N1002,"/",REPT(" ",LEN($N1002))),(COLUMNS($V1002:V1002)-1)*LEN($N1002)+1,LEN($N1002)))</f>
        <v>technology</v>
      </c>
      <c r="R1002" t="str">
        <f>TRIM(MID(SUBSTITUTE($N1002,"/",REPT(" ",LEN($N1002))),(COLUMNS($V1002:W1002)-1)*LEN($N1002)+1,LEN($N1002)))</f>
        <v>wearables</v>
      </c>
      <c r="S1002" s="11">
        <f t="shared" si="62"/>
        <v>42749.059722222228</v>
      </c>
      <c r="T1002" s="11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1.04</v>
      </c>
      <c r="P1003" s="6">
        <f t="shared" si="61"/>
        <v>1300</v>
      </c>
      <c r="Q1003" t="str">
        <f>TRIM(MID(SUBSTITUTE($N1003,"/",REPT(" ",LEN($N1003))),(COLUMNS($V1003:V1003)-1)*LEN($N1003)+1,LEN($N1003)))</f>
        <v>technology</v>
      </c>
      <c r="R1003" t="str">
        <f>TRIM(MID(SUBSTITUTE($N1003,"/",REPT(" ",LEN($N1003))),(COLUMNS($V1003:W1003)-1)*LEN($N1003)+1,LEN($N1003)))</f>
        <v>wearables</v>
      </c>
      <c r="S1003" s="11">
        <f t="shared" si="62"/>
        <v>42720.720057870371</v>
      </c>
      <c r="T1003" s="11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0.29602960296029601</v>
      </c>
      <c r="P1004" s="6">
        <f t="shared" si="61"/>
        <v>134.54545454545453</v>
      </c>
      <c r="Q1004" t="str">
        <f>TRIM(MID(SUBSTITUTE($N1004,"/",REPT(" ",LEN($N1004))),(COLUMNS($V1004:V1004)-1)*LEN($N1004)+1,LEN($N1004)))</f>
        <v>technology</v>
      </c>
      <c r="R1004" t="str">
        <f>TRIM(MID(SUBSTITUTE($N1004,"/",REPT(" ",LEN($N1004))),(COLUMNS($V1004:W1004)-1)*LEN($N1004)+1,LEN($N1004)))</f>
        <v>wearables</v>
      </c>
      <c r="S1004" s="11">
        <f t="shared" si="62"/>
        <v>42325.684189814812</v>
      </c>
      <c r="T1004" s="11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0.16055</v>
      </c>
      <c r="P1005" s="6">
        <f t="shared" si="61"/>
        <v>214.06666666666666</v>
      </c>
      <c r="Q1005" t="str">
        <f>TRIM(MID(SUBSTITUTE($N1005,"/",REPT(" ",LEN($N1005))),(COLUMNS($V1005:V1005)-1)*LEN($N1005)+1,LEN($N1005)))</f>
        <v>technology</v>
      </c>
      <c r="R1005" t="str">
        <f>TRIM(MID(SUBSTITUTE($N1005,"/",REPT(" ",LEN($N1005))),(COLUMNS($V1005:W1005)-1)*LEN($N1005)+1,LEN($N1005)))</f>
        <v>wearables</v>
      </c>
      <c r="S1005" s="11">
        <f t="shared" si="62"/>
        <v>42780.709039351852</v>
      </c>
      <c r="T1005" s="11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0.82208000000000003</v>
      </c>
      <c r="P1006" s="6">
        <f t="shared" si="61"/>
        <v>216.33684210526314</v>
      </c>
      <c r="Q1006" t="str">
        <f>TRIM(MID(SUBSTITUTE($N1006,"/",REPT(" ",LEN($N1006))),(COLUMNS($V1006:V1006)-1)*LEN($N1006)+1,LEN($N1006)))</f>
        <v>technology</v>
      </c>
      <c r="R1006" t="str">
        <f>TRIM(MID(SUBSTITUTE($N1006,"/",REPT(" ",LEN($N1006))),(COLUMNS($V1006:W1006)-1)*LEN($N1006)+1,LEN($N1006)))</f>
        <v>wearables</v>
      </c>
      <c r="S1006" s="11">
        <f t="shared" si="62"/>
        <v>42388.708645833336</v>
      </c>
      <c r="T1006" s="11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0.75051000000000001</v>
      </c>
      <c r="P1007" s="6">
        <f t="shared" si="61"/>
        <v>932.31055900621118</v>
      </c>
      <c r="Q1007" t="str">
        <f>TRIM(MID(SUBSTITUTE($N1007,"/",REPT(" ",LEN($N1007))),(COLUMNS($V1007:V1007)-1)*LEN($N1007)+1,LEN($N1007)))</f>
        <v>technology</v>
      </c>
      <c r="R1007" t="str">
        <f>TRIM(MID(SUBSTITUTE($N1007,"/",REPT(" ",LEN($N1007))),(COLUMNS($V1007:W1007)-1)*LEN($N1007)+1,LEN($N1007)))</f>
        <v>wearables</v>
      </c>
      <c r="S1007" s="11">
        <f t="shared" si="62"/>
        <v>42276.624803240738</v>
      </c>
      <c r="T1007" s="11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5.8500000000000003E-2</v>
      </c>
      <c r="P1008" s="6">
        <f t="shared" si="61"/>
        <v>29.25</v>
      </c>
      <c r="Q1008" t="str">
        <f>TRIM(MID(SUBSTITUTE($N1008,"/",REPT(" ",LEN($N1008))),(COLUMNS($V1008:V1008)-1)*LEN($N1008)+1,LEN($N1008)))</f>
        <v>technology</v>
      </c>
      <c r="R1008" t="str">
        <f>TRIM(MID(SUBSTITUTE($N1008,"/",REPT(" ",LEN($N1008))),(COLUMNS($V1008:W1008)-1)*LEN($N1008)+1,LEN($N1008)))</f>
        <v>wearables</v>
      </c>
      <c r="S1008" s="11">
        <f t="shared" si="62"/>
        <v>41977.040185185186</v>
      </c>
      <c r="T1008" s="11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0.44319999999999998</v>
      </c>
      <c r="P1009" s="6">
        <f t="shared" si="61"/>
        <v>174.94736842105263</v>
      </c>
      <c r="Q1009" t="str">
        <f>TRIM(MID(SUBSTITUTE($N1009,"/",REPT(" ",LEN($N1009))),(COLUMNS($V1009:V1009)-1)*LEN($N1009)+1,LEN($N1009)))</f>
        <v>technology</v>
      </c>
      <c r="R1009" t="str">
        <f>TRIM(MID(SUBSTITUTE($N1009,"/",REPT(" ",LEN($N1009))),(COLUMNS($V1009:W1009)-1)*LEN($N1009)+1,LEN($N1009)))</f>
        <v>wearables</v>
      </c>
      <c r="S1009" s="11">
        <f t="shared" si="62"/>
        <v>42676.583599537036</v>
      </c>
      <c r="T1009" s="11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2.6737967914438501E-3</v>
      </c>
      <c r="P1010" s="6">
        <f t="shared" si="61"/>
        <v>250</v>
      </c>
      <c r="Q1010" t="str">
        <f>TRIM(MID(SUBSTITUTE($N1010,"/",REPT(" ",LEN($N1010))),(COLUMNS($V1010:V1010)-1)*LEN($N1010)+1,LEN($N1010)))</f>
        <v>technology</v>
      </c>
      <c r="R1010" t="str">
        <f>TRIM(MID(SUBSTITUTE($N1010,"/",REPT(" ",LEN($N1010))),(COLUMNS($V1010:W1010)-1)*LEN($N1010)+1,LEN($N1010)))</f>
        <v>wearables</v>
      </c>
      <c r="S1010" s="11">
        <f t="shared" si="62"/>
        <v>42702.809201388889</v>
      </c>
      <c r="T1010" s="11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0.1313</v>
      </c>
      <c r="P1011" s="6">
        <f t="shared" si="61"/>
        <v>65</v>
      </c>
      <c r="Q1011" t="str">
        <f>TRIM(MID(SUBSTITUTE($N1011,"/",REPT(" ",LEN($N1011))),(COLUMNS($V1011:V1011)-1)*LEN($N1011)+1,LEN($N1011)))</f>
        <v>technology</v>
      </c>
      <c r="R1011" t="str">
        <f>TRIM(MID(SUBSTITUTE($N1011,"/",REPT(" ",LEN($N1011))),(COLUMNS($V1011:W1011)-1)*LEN($N1011)+1,LEN($N1011)))</f>
        <v>wearables</v>
      </c>
      <c r="S1011" s="11">
        <f t="shared" si="62"/>
        <v>42510.604699074072</v>
      </c>
      <c r="T1011" s="11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1.9088937093275488E-3</v>
      </c>
      <c r="P1012" s="6">
        <f t="shared" si="61"/>
        <v>55</v>
      </c>
      <c r="Q1012" t="str">
        <f>TRIM(MID(SUBSTITUTE($N1012,"/",REPT(" ",LEN($N1012))),(COLUMNS($V1012:V1012)-1)*LEN($N1012)+1,LEN($N1012)))</f>
        <v>technology</v>
      </c>
      <c r="R1012" t="str">
        <f>TRIM(MID(SUBSTITUTE($N1012,"/",REPT(" ",LEN($N1012))),(COLUMNS($V1012:W1012)-1)*LEN($N1012)+1,LEN($N1012)))</f>
        <v>wearables</v>
      </c>
      <c r="S1012" s="11">
        <f t="shared" si="62"/>
        <v>42561.829421296294</v>
      </c>
      <c r="T1012" s="11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3.7499999999999999E-3</v>
      </c>
      <c r="P1013" s="6">
        <f t="shared" si="61"/>
        <v>75</v>
      </c>
      <c r="Q1013" t="str">
        <f>TRIM(MID(SUBSTITUTE($N1013,"/",REPT(" ",LEN($N1013))),(COLUMNS($V1013:V1013)-1)*LEN($N1013)+1,LEN($N1013)))</f>
        <v>technology</v>
      </c>
      <c r="R1013" t="str">
        <f>TRIM(MID(SUBSTITUTE($N1013,"/",REPT(" ",LEN($N1013))),(COLUMNS($V1013:W1013)-1)*LEN($N1013)+1,LEN($N1013)))</f>
        <v>wearables</v>
      </c>
      <c r="S1013" s="11">
        <f t="shared" si="62"/>
        <v>41946.898090277777</v>
      </c>
      <c r="T1013" s="11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215.35021</v>
      </c>
      <c r="P1014" s="6">
        <f t="shared" si="61"/>
        <v>1389.3561935483872</v>
      </c>
      <c r="Q1014" t="str">
        <f>TRIM(MID(SUBSTITUTE($N1014,"/",REPT(" ",LEN($N1014))),(COLUMNS($V1014:V1014)-1)*LEN($N1014)+1,LEN($N1014)))</f>
        <v>technology</v>
      </c>
      <c r="R1014" t="str">
        <f>TRIM(MID(SUBSTITUTE($N1014,"/",REPT(" ",LEN($N1014))),(COLUMNS($V1014:W1014)-1)*LEN($N1014)+1,LEN($N1014)))</f>
        <v>wearables</v>
      </c>
      <c r="S1014" s="11">
        <f t="shared" si="62"/>
        <v>42714.440416666665</v>
      </c>
      <c r="T1014" s="11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0.34527999999999998</v>
      </c>
      <c r="P1015" s="6">
        <f t="shared" si="61"/>
        <v>95.911111111111111</v>
      </c>
      <c r="Q1015" t="str">
        <f>TRIM(MID(SUBSTITUTE($N1015,"/",REPT(" ",LEN($N1015))),(COLUMNS($V1015:V1015)-1)*LEN($N1015)+1,LEN($N1015)))</f>
        <v>technology</v>
      </c>
      <c r="R1015" t="str">
        <f>TRIM(MID(SUBSTITUTE($N1015,"/",REPT(" ",LEN($N1015))),(COLUMNS($V1015:W1015)-1)*LEN($N1015)+1,LEN($N1015)))</f>
        <v>wearables</v>
      </c>
      <c r="S1015" s="11">
        <f t="shared" si="62"/>
        <v>42339.833981481483</v>
      </c>
      <c r="T1015" s="11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0.30599999999999999</v>
      </c>
      <c r="P1016" s="6">
        <f t="shared" si="61"/>
        <v>191.25</v>
      </c>
      <c r="Q1016" t="str">
        <f>TRIM(MID(SUBSTITUTE($N1016,"/",REPT(" ",LEN($N1016))),(COLUMNS($V1016:V1016)-1)*LEN($N1016)+1,LEN($N1016)))</f>
        <v>technology</v>
      </c>
      <c r="R1016" t="str">
        <f>TRIM(MID(SUBSTITUTE($N1016,"/",REPT(" ",LEN($N1016))),(COLUMNS($V1016:W1016)-1)*LEN($N1016)+1,LEN($N1016)))</f>
        <v>wearables</v>
      </c>
      <c r="S1016" s="11">
        <f t="shared" si="62"/>
        <v>41955.002488425926</v>
      </c>
      <c r="T1016" s="11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2.6666666666666668E-2</v>
      </c>
      <c r="P1017" s="6">
        <f t="shared" si="61"/>
        <v>40</v>
      </c>
      <c r="Q1017" t="str">
        <f>TRIM(MID(SUBSTITUTE($N1017,"/",REPT(" ",LEN($N1017))),(COLUMNS($V1017:V1017)-1)*LEN($N1017)+1,LEN($N1017)))</f>
        <v>technology</v>
      </c>
      <c r="R1017" t="str">
        <f>TRIM(MID(SUBSTITUTE($N1017,"/",REPT(" ",LEN($N1017))),(COLUMNS($V1017:W1017)-1)*LEN($N1017)+1,LEN($N1017)))</f>
        <v>wearables</v>
      </c>
      <c r="S1017" s="11">
        <f t="shared" si="62"/>
        <v>42303.878414351857</v>
      </c>
      <c r="T1017" s="11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2.8420000000000001E-2</v>
      </c>
      <c r="P1018" s="6">
        <f t="shared" si="61"/>
        <v>74.78947368421052</v>
      </c>
      <c r="Q1018" t="str">
        <f>TRIM(MID(SUBSTITUTE($N1018,"/",REPT(" ",LEN($N1018))),(COLUMNS($V1018:V1018)-1)*LEN($N1018)+1,LEN($N1018)))</f>
        <v>technology</v>
      </c>
      <c r="R1018" t="str">
        <f>TRIM(MID(SUBSTITUTE($N1018,"/",REPT(" ",LEN($N1018))),(COLUMNS($V1018:W1018)-1)*LEN($N1018)+1,LEN($N1018)))</f>
        <v>wearables</v>
      </c>
      <c r="S1018" s="11">
        <f t="shared" si="62"/>
        <v>42422.107129629629</v>
      </c>
      <c r="T1018" s="11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0.22878799999999999</v>
      </c>
      <c r="P1019" s="6">
        <f t="shared" si="61"/>
        <v>161.11830985915492</v>
      </c>
      <c r="Q1019" t="str">
        <f>TRIM(MID(SUBSTITUTE($N1019,"/",REPT(" ",LEN($N1019))),(COLUMNS($V1019:V1019)-1)*LEN($N1019)+1,LEN($N1019)))</f>
        <v>technology</v>
      </c>
      <c r="R1019" t="str">
        <f>TRIM(MID(SUBSTITUTE($N1019,"/",REPT(" ",LEN($N1019))),(COLUMNS($V1019:W1019)-1)*LEN($N1019)+1,LEN($N1019)))</f>
        <v>wearables</v>
      </c>
      <c r="S1019" s="11">
        <f t="shared" si="62"/>
        <v>42289.675173611111</v>
      </c>
      <c r="T1019" s="11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3.1050000000000001E-2</v>
      </c>
      <c r="P1020" s="6">
        <f t="shared" si="61"/>
        <v>88.714285714285708</v>
      </c>
      <c r="Q1020" t="str">
        <f>TRIM(MID(SUBSTITUTE($N1020,"/",REPT(" ",LEN($N1020))),(COLUMNS($V1020:V1020)-1)*LEN($N1020)+1,LEN($N1020)))</f>
        <v>technology</v>
      </c>
      <c r="R1020" t="str">
        <f>TRIM(MID(SUBSTITUTE($N1020,"/",REPT(" ",LEN($N1020))),(COLUMNS($V1020:W1020)-1)*LEN($N1020)+1,LEN($N1020)))</f>
        <v>wearables</v>
      </c>
      <c r="S1020" s="11">
        <f t="shared" si="62"/>
        <v>42535.492280092592</v>
      </c>
      <c r="T1020" s="11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0.47333333333333333</v>
      </c>
      <c r="P1021" s="6">
        <f t="shared" si="61"/>
        <v>53.25</v>
      </c>
      <c r="Q1021" t="str">
        <f>TRIM(MID(SUBSTITUTE($N1021,"/",REPT(" ",LEN($N1021))),(COLUMNS($V1021:V1021)-1)*LEN($N1021)+1,LEN($N1021)))</f>
        <v>technology</v>
      </c>
      <c r="R1021" t="str">
        <f>TRIM(MID(SUBSTITUTE($N1021,"/",REPT(" ",LEN($N1021))),(COLUMNS($V1021:W1021)-1)*LEN($N1021)+1,LEN($N1021)))</f>
        <v>wearables</v>
      </c>
      <c r="S1021" s="11">
        <f t="shared" si="62"/>
        <v>42009.973946759259</v>
      </c>
      <c r="T1021" s="11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2.0554838709677421</v>
      </c>
      <c r="P1022" s="6">
        <f t="shared" si="61"/>
        <v>106.2</v>
      </c>
      <c r="Q1022" t="str">
        <f>TRIM(MID(SUBSTITUTE($N1022,"/",REPT(" ",LEN($N1022))),(COLUMNS($V1022:V1022)-1)*LEN($N1022)+1,LEN($N1022)))</f>
        <v>music</v>
      </c>
      <c r="R1022" t="str">
        <f>TRIM(MID(SUBSTITUTE($N1022,"/",REPT(" ",LEN($N1022))),(COLUMNS($V1022:W1022)-1)*LEN($N1022)+1,LEN($N1022)))</f>
        <v>electronic music</v>
      </c>
      <c r="S1022" s="11">
        <f t="shared" si="62"/>
        <v>42127.069548611107</v>
      </c>
      <c r="T1022" s="11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3.5180366666666667</v>
      </c>
      <c r="P1023" s="6">
        <f t="shared" si="61"/>
        <v>22.079728033472804</v>
      </c>
      <c r="Q1023" t="str">
        <f>TRIM(MID(SUBSTITUTE($N1023,"/",REPT(" ",LEN($N1023))),(COLUMNS($V1023:V1023)-1)*LEN($N1023)+1,LEN($N1023)))</f>
        <v>music</v>
      </c>
      <c r="R1023" t="str">
        <f>TRIM(MID(SUBSTITUTE($N1023,"/",REPT(" ",LEN($N1023))),(COLUMNS($V1023:W1023)-1)*LEN($N1023)+1,LEN($N1023)))</f>
        <v>electronic music</v>
      </c>
      <c r="S1023" s="11">
        <f t="shared" si="62"/>
        <v>42271.251979166671</v>
      </c>
      <c r="T1023" s="11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1.149</v>
      </c>
      <c r="P1024" s="6">
        <f t="shared" si="61"/>
        <v>31.054054054054053</v>
      </c>
      <c r="Q1024" t="str">
        <f>TRIM(MID(SUBSTITUTE($N1024,"/",REPT(" ",LEN($N1024))),(COLUMNS($V1024:V1024)-1)*LEN($N1024)+1,LEN($N1024)))</f>
        <v>music</v>
      </c>
      <c r="R1024" t="str">
        <f>TRIM(MID(SUBSTITUTE($N1024,"/",REPT(" ",LEN($N1024))),(COLUMNS($V1024:W1024)-1)*LEN($N1024)+1,LEN($N1024)))</f>
        <v>electronic music</v>
      </c>
      <c r="S1024" s="11">
        <f t="shared" si="62"/>
        <v>42111.646724537044</v>
      </c>
      <c r="T1024" s="11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2.3715000000000002</v>
      </c>
      <c r="P1025" s="6">
        <f t="shared" si="61"/>
        <v>36.206106870229007</v>
      </c>
      <c r="Q1025" t="str">
        <f>TRIM(MID(SUBSTITUTE($N1025,"/",REPT(" ",LEN($N1025))),(COLUMNS($V1025:V1025)-1)*LEN($N1025)+1,LEN($N1025)))</f>
        <v>music</v>
      </c>
      <c r="R1025" t="str">
        <f>TRIM(MID(SUBSTITUTE($N1025,"/",REPT(" ",LEN($N1025))),(COLUMNS($V1025:W1025)-1)*LEN($N1025)+1,LEN($N1025)))</f>
        <v>electronic music</v>
      </c>
      <c r="S1025" s="11">
        <f t="shared" si="62"/>
        <v>42145.919687500005</v>
      </c>
      <c r="T1025" s="11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1.1863774999999999</v>
      </c>
      <c r="P1026" s="6">
        <f t="shared" si="61"/>
        <v>388.9762295081967</v>
      </c>
      <c r="Q1026" t="str">
        <f>TRIM(MID(SUBSTITUTE($N1026,"/",REPT(" ",LEN($N1026))),(COLUMNS($V1026:V1026)-1)*LEN($N1026)+1,LEN($N1026)))</f>
        <v>music</v>
      </c>
      <c r="R1026" t="str">
        <f>TRIM(MID(SUBSTITUTE($N1026,"/",REPT(" ",LEN($N1026))),(COLUMNS($V1026:W1026)-1)*LEN($N1026)+1,LEN($N1026)))</f>
        <v>electronic music</v>
      </c>
      <c r="S1026" s="11">
        <f t="shared" si="62"/>
        <v>42370.580590277779</v>
      </c>
      <c r="T1026" s="11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</f>
        <v>1.099283142857143</v>
      </c>
      <c r="P1027" s="6">
        <f t="shared" ref="P1027:P1090" si="65">AVERAGE(E1027/L1027)</f>
        <v>71.848571428571432</v>
      </c>
      <c r="Q1027" t="str">
        <f>TRIM(MID(SUBSTITUTE($N1027,"/",REPT(" ",LEN($N1027))),(COLUMNS($V1027:V1027)-1)*LEN($N1027)+1,LEN($N1027)))</f>
        <v>music</v>
      </c>
      <c r="R1027" t="str">
        <f>TRIM(MID(SUBSTITUTE($N1027,"/",REPT(" ",LEN($N1027))),(COLUMNS($V1027:W1027)-1)*LEN($N1027)+1,LEN($N1027)))</f>
        <v>electronic music</v>
      </c>
      <c r="S1027" s="11">
        <f t="shared" ref="S1027:S1090" si="66">(((J1027/60/60)/24)+DATE(1970,1,1))</f>
        <v>42049.833761574075</v>
      </c>
      <c r="T1027" s="11">
        <f t="shared" ref="T1027:T1090" si="67">(((I1027/60/60)/24)+DATE(1970,1,1))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1.0000828571428571</v>
      </c>
      <c r="P1028" s="6">
        <f t="shared" si="65"/>
        <v>57.381803278688523</v>
      </c>
      <c r="Q1028" t="str">
        <f>TRIM(MID(SUBSTITUTE($N1028,"/",REPT(" ",LEN($N1028))),(COLUMNS($V1028:V1028)-1)*LEN($N1028)+1,LEN($N1028)))</f>
        <v>music</v>
      </c>
      <c r="R1028" t="str">
        <f>TRIM(MID(SUBSTITUTE($N1028,"/",REPT(" ",LEN($N1028))),(COLUMNS($V1028:W1028)-1)*LEN($N1028)+1,LEN($N1028)))</f>
        <v>electronic music</v>
      </c>
      <c r="S1028" s="11">
        <f t="shared" si="66"/>
        <v>42426.407592592594</v>
      </c>
      <c r="T1028" s="11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1.0309292094387414</v>
      </c>
      <c r="P1029" s="6">
        <f t="shared" si="65"/>
        <v>69.666666666666671</v>
      </c>
      <c r="Q1029" t="str">
        <f>TRIM(MID(SUBSTITUTE($N1029,"/",REPT(" ",LEN($N1029))),(COLUMNS($V1029:V1029)-1)*LEN($N1029)+1,LEN($N1029)))</f>
        <v>music</v>
      </c>
      <c r="R1029" t="str">
        <f>TRIM(MID(SUBSTITUTE($N1029,"/",REPT(" ",LEN($N1029))),(COLUMNS($V1029:W1029)-1)*LEN($N1029)+1,LEN($N1029)))</f>
        <v>electronic music</v>
      </c>
      <c r="S1029" s="11">
        <f t="shared" si="66"/>
        <v>41905.034108796295</v>
      </c>
      <c r="T1029" s="11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1.1727000000000001</v>
      </c>
      <c r="P1030" s="6">
        <f t="shared" si="65"/>
        <v>45.988235294117644</v>
      </c>
      <c r="Q1030" t="str">
        <f>TRIM(MID(SUBSTITUTE($N1030,"/",REPT(" ",LEN($N1030))),(COLUMNS($V1030:V1030)-1)*LEN($N1030)+1,LEN($N1030)))</f>
        <v>music</v>
      </c>
      <c r="R1030" t="str">
        <f>TRIM(MID(SUBSTITUTE($N1030,"/",REPT(" ",LEN($N1030))),(COLUMNS($V1030:W1030)-1)*LEN($N1030)+1,LEN($N1030)))</f>
        <v>electronic music</v>
      </c>
      <c r="S1030" s="11">
        <f t="shared" si="66"/>
        <v>42755.627372685187</v>
      </c>
      <c r="T1030" s="11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1.1175999999999999</v>
      </c>
      <c r="P1031" s="6">
        <f t="shared" si="65"/>
        <v>79.262411347517727</v>
      </c>
      <c r="Q1031" t="str">
        <f>TRIM(MID(SUBSTITUTE($N1031,"/",REPT(" ",LEN($N1031))),(COLUMNS($V1031:V1031)-1)*LEN($N1031)+1,LEN($N1031)))</f>
        <v>music</v>
      </c>
      <c r="R1031" t="str">
        <f>TRIM(MID(SUBSTITUTE($N1031,"/",REPT(" ",LEN($N1031))),(COLUMNS($V1031:W1031)-1)*LEN($N1031)+1,LEN($N1031)))</f>
        <v>electronic music</v>
      </c>
      <c r="S1031" s="11">
        <f t="shared" si="66"/>
        <v>42044.711886574078</v>
      </c>
      <c r="T1031" s="11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3.4209999999999998</v>
      </c>
      <c r="P1032" s="6">
        <f t="shared" si="65"/>
        <v>43.031446540880502</v>
      </c>
      <c r="Q1032" t="str">
        <f>TRIM(MID(SUBSTITUTE($N1032,"/",REPT(" ",LEN($N1032))),(COLUMNS($V1032:V1032)-1)*LEN($N1032)+1,LEN($N1032)))</f>
        <v>music</v>
      </c>
      <c r="R1032" t="str">
        <f>TRIM(MID(SUBSTITUTE($N1032,"/",REPT(" ",LEN($N1032))),(COLUMNS($V1032:W1032)-1)*LEN($N1032)+1,LEN($N1032)))</f>
        <v>electronic music</v>
      </c>
      <c r="S1032" s="11">
        <f t="shared" si="66"/>
        <v>42611.483206018514</v>
      </c>
      <c r="T1032" s="11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1.0740000000000001</v>
      </c>
      <c r="P1033" s="6">
        <f t="shared" si="65"/>
        <v>108.48484848484848</v>
      </c>
      <c r="Q1033" t="str">
        <f>TRIM(MID(SUBSTITUTE($N1033,"/",REPT(" ",LEN($N1033))),(COLUMNS($V1033:V1033)-1)*LEN($N1033)+1,LEN($N1033)))</f>
        <v>music</v>
      </c>
      <c r="R1033" t="str">
        <f>TRIM(MID(SUBSTITUTE($N1033,"/",REPT(" ",LEN($N1033))),(COLUMNS($V1033:W1033)-1)*LEN($N1033)+1,LEN($N1033)))</f>
        <v>electronic music</v>
      </c>
      <c r="S1033" s="11">
        <f t="shared" si="66"/>
        <v>42324.764004629629</v>
      </c>
      <c r="T1033" s="11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1.0849703703703704</v>
      </c>
      <c r="P1034" s="6">
        <f t="shared" si="65"/>
        <v>61.029583333333335</v>
      </c>
      <c r="Q1034" t="str">
        <f>TRIM(MID(SUBSTITUTE($N1034,"/",REPT(" ",LEN($N1034))),(COLUMNS($V1034:V1034)-1)*LEN($N1034)+1,LEN($N1034)))</f>
        <v>music</v>
      </c>
      <c r="R1034" t="str">
        <f>TRIM(MID(SUBSTITUTE($N1034,"/",REPT(" ",LEN($N1034))),(COLUMNS($V1034:W1034)-1)*LEN($N1034)+1,LEN($N1034)))</f>
        <v>electronic music</v>
      </c>
      <c r="S1034" s="11">
        <f t="shared" si="66"/>
        <v>42514.666956018518</v>
      </c>
      <c r="T1034" s="11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1.0286144578313252</v>
      </c>
      <c r="P1035" s="6">
        <f t="shared" si="65"/>
        <v>50.592592592592595</v>
      </c>
      <c r="Q1035" t="str">
        <f>TRIM(MID(SUBSTITUTE($N1035,"/",REPT(" ",LEN($N1035))),(COLUMNS($V1035:V1035)-1)*LEN($N1035)+1,LEN($N1035)))</f>
        <v>music</v>
      </c>
      <c r="R1035" t="str">
        <f>TRIM(MID(SUBSTITUTE($N1035,"/",REPT(" ",LEN($N1035))),(COLUMNS($V1035:W1035)-1)*LEN($N1035)+1,LEN($N1035)))</f>
        <v>electronic music</v>
      </c>
      <c r="S1035" s="11">
        <f t="shared" si="66"/>
        <v>42688.732407407413</v>
      </c>
      <c r="T1035" s="11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1.3000180000000001</v>
      </c>
      <c r="P1036" s="6">
        <f t="shared" si="65"/>
        <v>39.157168674698795</v>
      </c>
      <c r="Q1036" t="str">
        <f>TRIM(MID(SUBSTITUTE($N1036,"/",REPT(" ",LEN($N1036))),(COLUMNS($V1036:V1036)-1)*LEN($N1036)+1,LEN($N1036)))</f>
        <v>music</v>
      </c>
      <c r="R1036" t="str">
        <f>TRIM(MID(SUBSTITUTE($N1036,"/",REPT(" ",LEN($N1036))),(COLUMNS($V1036:W1036)-1)*LEN($N1036)+1,LEN($N1036)))</f>
        <v>electronic music</v>
      </c>
      <c r="S1036" s="11">
        <f t="shared" si="66"/>
        <v>42555.166712962964</v>
      </c>
      <c r="T1036" s="11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1.0765217391304347</v>
      </c>
      <c r="P1037" s="6">
        <f t="shared" si="65"/>
        <v>65.15789473684211</v>
      </c>
      <c r="Q1037" t="str">
        <f>TRIM(MID(SUBSTITUTE($N1037,"/",REPT(" ",LEN($N1037))),(COLUMNS($V1037:V1037)-1)*LEN($N1037)+1,LEN($N1037)))</f>
        <v>music</v>
      </c>
      <c r="R1037" t="str">
        <f>TRIM(MID(SUBSTITUTE($N1037,"/",REPT(" ",LEN($N1037))),(COLUMNS($V1037:W1037)-1)*LEN($N1037)+1,LEN($N1037)))</f>
        <v>electronic music</v>
      </c>
      <c r="S1037" s="11">
        <f t="shared" si="66"/>
        <v>42016.641435185185</v>
      </c>
      <c r="T1037" s="11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1.1236044444444444</v>
      </c>
      <c r="P1038" s="6">
        <f t="shared" si="65"/>
        <v>23.963127962085309</v>
      </c>
      <c r="Q1038" t="str">
        <f>TRIM(MID(SUBSTITUTE($N1038,"/",REPT(" ",LEN($N1038))),(COLUMNS($V1038:V1038)-1)*LEN($N1038)+1,LEN($N1038)))</f>
        <v>music</v>
      </c>
      <c r="R1038" t="str">
        <f>TRIM(MID(SUBSTITUTE($N1038,"/",REPT(" ",LEN($N1038))),(COLUMNS($V1038:W1038)-1)*LEN($N1038)+1,LEN($N1038)))</f>
        <v>electronic music</v>
      </c>
      <c r="S1038" s="11">
        <f t="shared" si="66"/>
        <v>41249.448958333334</v>
      </c>
      <c r="T1038" s="11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1.0209999999999999</v>
      </c>
      <c r="P1039" s="6">
        <f t="shared" si="65"/>
        <v>48.61904761904762</v>
      </c>
      <c r="Q1039" t="str">
        <f>TRIM(MID(SUBSTITUTE($N1039,"/",REPT(" ",LEN($N1039))),(COLUMNS($V1039:V1039)-1)*LEN($N1039)+1,LEN($N1039)))</f>
        <v>music</v>
      </c>
      <c r="R1039" t="str">
        <f>TRIM(MID(SUBSTITUTE($N1039,"/",REPT(" ",LEN($N1039))),(COLUMNS($V1039:W1039)-1)*LEN($N1039)+1,LEN($N1039)))</f>
        <v>electronic music</v>
      </c>
      <c r="S1039" s="11">
        <f t="shared" si="66"/>
        <v>42119.822476851856</v>
      </c>
      <c r="T1039" s="11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1.4533333333333334</v>
      </c>
      <c r="P1040" s="6">
        <f t="shared" si="65"/>
        <v>35.73770491803279</v>
      </c>
      <c r="Q1040" t="str">
        <f>TRIM(MID(SUBSTITUTE($N1040,"/",REPT(" ",LEN($N1040))),(COLUMNS($V1040:V1040)-1)*LEN($N1040)+1,LEN($N1040)))</f>
        <v>music</v>
      </c>
      <c r="R1040" t="str">
        <f>TRIM(MID(SUBSTITUTE($N1040,"/",REPT(" ",LEN($N1040))),(COLUMNS($V1040:W1040)-1)*LEN($N1040)+1,LEN($N1040)))</f>
        <v>electronic music</v>
      </c>
      <c r="S1040" s="11">
        <f t="shared" si="66"/>
        <v>42418.231747685189</v>
      </c>
      <c r="T1040" s="11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1.282</v>
      </c>
      <c r="P1041" s="6">
        <f t="shared" si="65"/>
        <v>21.366666666666667</v>
      </c>
      <c r="Q1041" t="str">
        <f>TRIM(MID(SUBSTITUTE($N1041,"/",REPT(" ",LEN($N1041))),(COLUMNS($V1041:V1041)-1)*LEN($N1041)+1,LEN($N1041)))</f>
        <v>music</v>
      </c>
      <c r="R1041" t="str">
        <f>TRIM(MID(SUBSTITUTE($N1041,"/",REPT(" ",LEN($N1041))),(COLUMNS($V1041:W1041)-1)*LEN($N1041)+1,LEN($N1041)))</f>
        <v>electronic music</v>
      </c>
      <c r="S1041" s="11">
        <f t="shared" si="66"/>
        <v>42692.109328703707</v>
      </c>
      <c r="T1041" s="11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2.9411764705882353E-3</v>
      </c>
      <c r="P1042" s="6">
        <f t="shared" si="65"/>
        <v>250</v>
      </c>
      <c r="Q1042" t="str">
        <f>TRIM(MID(SUBSTITUTE($N1042,"/",REPT(" ",LEN($N1042))),(COLUMNS($V1042:V1042)-1)*LEN($N1042)+1,LEN($N1042)))</f>
        <v>journalism</v>
      </c>
      <c r="R1042" t="str">
        <f>TRIM(MID(SUBSTITUTE($N1042,"/",REPT(" ",LEN($N1042))),(COLUMNS($V1042:W1042)-1)*LEN($N1042)+1,LEN($N1042)))</f>
        <v>audio</v>
      </c>
      <c r="S1042" s="11">
        <f t="shared" si="66"/>
        <v>42579.708437499998</v>
      </c>
      <c r="T1042" s="11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6" t="e">
        <f t="shared" si="65"/>
        <v>#DIV/0!</v>
      </c>
      <c r="Q1043" t="str">
        <f>TRIM(MID(SUBSTITUTE($N1043,"/",REPT(" ",LEN($N1043))),(COLUMNS($V1043:V1043)-1)*LEN($N1043)+1,LEN($N1043)))</f>
        <v>journalism</v>
      </c>
      <c r="R1043" t="str">
        <f>TRIM(MID(SUBSTITUTE($N1043,"/",REPT(" ",LEN($N1043))),(COLUMNS($V1043:W1043)-1)*LEN($N1043)+1,LEN($N1043)))</f>
        <v>audio</v>
      </c>
      <c r="S1043" s="11">
        <f t="shared" si="66"/>
        <v>41831.060092592597</v>
      </c>
      <c r="T1043" s="11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1.5384615384615385E-2</v>
      </c>
      <c r="P1044" s="6">
        <f t="shared" si="65"/>
        <v>10</v>
      </c>
      <c r="Q1044" t="str">
        <f>TRIM(MID(SUBSTITUTE($N1044,"/",REPT(" ",LEN($N1044))),(COLUMNS($V1044:V1044)-1)*LEN($N1044)+1,LEN($N1044)))</f>
        <v>journalism</v>
      </c>
      <c r="R1044" t="str">
        <f>TRIM(MID(SUBSTITUTE($N1044,"/",REPT(" ",LEN($N1044))),(COLUMNS($V1044:W1044)-1)*LEN($N1044)+1,LEN($N1044)))</f>
        <v>audio</v>
      </c>
      <c r="S1044" s="11">
        <f t="shared" si="66"/>
        <v>41851.696157407408</v>
      </c>
      <c r="T1044" s="11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8.5370000000000001E-2</v>
      </c>
      <c r="P1045" s="6">
        <f t="shared" si="65"/>
        <v>29.236301369863014</v>
      </c>
      <c r="Q1045" t="str">
        <f>TRIM(MID(SUBSTITUTE($N1045,"/",REPT(" ",LEN($N1045))),(COLUMNS($V1045:V1045)-1)*LEN($N1045)+1,LEN($N1045)))</f>
        <v>journalism</v>
      </c>
      <c r="R1045" t="str">
        <f>TRIM(MID(SUBSTITUTE($N1045,"/",REPT(" ",LEN($N1045))),(COLUMNS($V1045:W1045)-1)*LEN($N1045)+1,LEN($N1045)))</f>
        <v>audio</v>
      </c>
      <c r="S1045" s="11">
        <f t="shared" si="66"/>
        <v>42114.252951388888</v>
      </c>
      <c r="T1045" s="11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8.571428571428571E-4</v>
      </c>
      <c r="P1046" s="6">
        <f t="shared" si="65"/>
        <v>3</v>
      </c>
      <c r="Q1046" t="str">
        <f>TRIM(MID(SUBSTITUTE($N1046,"/",REPT(" ",LEN($N1046))),(COLUMNS($V1046:V1046)-1)*LEN($N1046)+1,LEN($N1046)))</f>
        <v>journalism</v>
      </c>
      <c r="R1046" t="str">
        <f>TRIM(MID(SUBSTITUTE($N1046,"/",REPT(" ",LEN($N1046))),(COLUMNS($V1046:W1046)-1)*LEN($N1046)+1,LEN($N1046)))</f>
        <v>audio</v>
      </c>
      <c r="S1046" s="11">
        <f t="shared" si="66"/>
        <v>42011.925937499997</v>
      </c>
      <c r="T1046" s="11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2.6599999999999999E-2</v>
      </c>
      <c r="P1047" s="6">
        <f t="shared" si="65"/>
        <v>33.25</v>
      </c>
      <c r="Q1047" t="str">
        <f>TRIM(MID(SUBSTITUTE($N1047,"/",REPT(" ",LEN($N1047))),(COLUMNS($V1047:V1047)-1)*LEN($N1047)+1,LEN($N1047)))</f>
        <v>journalism</v>
      </c>
      <c r="R1047" t="str">
        <f>TRIM(MID(SUBSTITUTE($N1047,"/",REPT(" ",LEN($N1047))),(COLUMNS($V1047:W1047)-1)*LEN($N1047)+1,LEN($N1047)))</f>
        <v>audio</v>
      </c>
      <c r="S1047" s="11">
        <f t="shared" si="66"/>
        <v>41844.874421296299</v>
      </c>
      <c r="T1047" s="11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6" t="e">
        <f t="shared" si="65"/>
        <v>#DIV/0!</v>
      </c>
      <c r="Q1048" t="str">
        <f>TRIM(MID(SUBSTITUTE($N1048,"/",REPT(" ",LEN($N1048))),(COLUMNS($V1048:V1048)-1)*LEN($N1048)+1,LEN($N1048)))</f>
        <v>journalism</v>
      </c>
      <c r="R1048" t="str">
        <f>TRIM(MID(SUBSTITUTE($N1048,"/",REPT(" ",LEN($N1048))),(COLUMNS($V1048:W1048)-1)*LEN($N1048)+1,LEN($N1048)))</f>
        <v>audio</v>
      </c>
      <c r="S1048" s="11">
        <f t="shared" si="66"/>
        <v>42319.851388888885</v>
      </c>
      <c r="T1048" s="11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5.0000000000000001E-4</v>
      </c>
      <c r="P1049" s="6">
        <f t="shared" si="65"/>
        <v>1</v>
      </c>
      <c r="Q1049" t="str">
        <f>TRIM(MID(SUBSTITUTE($N1049,"/",REPT(" ",LEN($N1049))),(COLUMNS($V1049:V1049)-1)*LEN($N1049)+1,LEN($N1049)))</f>
        <v>journalism</v>
      </c>
      <c r="R1049" t="str">
        <f>TRIM(MID(SUBSTITUTE($N1049,"/",REPT(" ",LEN($N1049))),(COLUMNS($V1049:W1049)-1)*LEN($N1049)+1,LEN($N1049)))</f>
        <v>audio</v>
      </c>
      <c r="S1049" s="11">
        <f t="shared" si="66"/>
        <v>41918.818460648145</v>
      </c>
      <c r="T1049" s="11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1.4133333333333333E-2</v>
      </c>
      <c r="P1050" s="6">
        <f t="shared" si="65"/>
        <v>53</v>
      </c>
      <c r="Q1050" t="str">
        <f>TRIM(MID(SUBSTITUTE($N1050,"/",REPT(" ",LEN($N1050))),(COLUMNS($V1050:V1050)-1)*LEN($N1050)+1,LEN($N1050)))</f>
        <v>journalism</v>
      </c>
      <c r="R1050" t="str">
        <f>TRIM(MID(SUBSTITUTE($N1050,"/",REPT(" ",LEN($N1050))),(COLUMNS($V1050:W1050)-1)*LEN($N1050)+1,LEN($N1050)))</f>
        <v>audio</v>
      </c>
      <c r="S1050" s="11">
        <f t="shared" si="66"/>
        <v>42598.053113425922</v>
      </c>
      <c r="T1050" s="11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6" t="e">
        <f t="shared" si="65"/>
        <v>#DIV/0!</v>
      </c>
      <c r="Q1051" t="str">
        <f>TRIM(MID(SUBSTITUTE($N1051,"/",REPT(" ",LEN($N1051))),(COLUMNS($V1051:V1051)-1)*LEN($N1051)+1,LEN($N1051)))</f>
        <v>journalism</v>
      </c>
      <c r="R1051" t="str">
        <f>TRIM(MID(SUBSTITUTE($N1051,"/",REPT(" ",LEN($N1051))),(COLUMNS($V1051:W1051)-1)*LEN($N1051)+1,LEN($N1051)))</f>
        <v>audio</v>
      </c>
      <c r="S1051" s="11">
        <f t="shared" si="66"/>
        <v>42382.431076388893</v>
      </c>
      <c r="T1051" s="11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6" t="e">
        <f t="shared" si="65"/>
        <v>#DIV/0!</v>
      </c>
      <c r="Q1052" t="str">
        <f>TRIM(MID(SUBSTITUTE($N1052,"/",REPT(" ",LEN($N1052))),(COLUMNS($V1052:V1052)-1)*LEN($N1052)+1,LEN($N1052)))</f>
        <v>journalism</v>
      </c>
      <c r="R1052" t="str">
        <f>TRIM(MID(SUBSTITUTE($N1052,"/",REPT(" ",LEN($N1052))),(COLUMNS($V1052:W1052)-1)*LEN($N1052)+1,LEN($N1052)))</f>
        <v>audio</v>
      </c>
      <c r="S1052" s="11">
        <f t="shared" si="66"/>
        <v>42231.7971875</v>
      </c>
      <c r="T1052" s="11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6" t="e">
        <f t="shared" si="65"/>
        <v>#DIV/0!</v>
      </c>
      <c r="Q1053" t="str">
        <f>TRIM(MID(SUBSTITUTE($N1053,"/",REPT(" ",LEN($N1053))),(COLUMNS($V1053:V1053)-1)*LEN($N1053)+1,LEN($N1053)))</f>
        <v>journalism</v>
      </c>
      <c r="R1053" t="str">
        <f>TRIM(MID(SUBSTITUTE($N1053,"/",REPT(" ",LEN($N1053))),(COLUMNS($V1053:W1053)-1)*LEN($N1053)+1,LEN($N1053)))</f>
        <v>audio</v>
      </c>
      <c r="S1053" s="11">
        <f t="shared" si="66"/>
        <v>41850.014178240745</v>
      </c>
      <c r="T1053" s="11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6" t="e">
        <f t="shared" si="65"/>
        <v>#DIV/0!</v>
      </c>
      <c r="Q1054" t="str">
        <f>TRIM(MID(SUBSTITUTE($N1054,"/",REPT(" ",LEN($N1054))),(COLUMNS($V1054:V1054)-1)*LEN($N1054)+1,LEN($N1054)))</f>
        <v>journalism</v>
      </c>
      <c r="R1054" t="str">
        <f>TRIM(MID(SUBSTITUTE($N1054,"/",REPT(" ",LEN($N1054))),(COLUMNS($V1054:W1054)-1)*LEN($N1054)+1,LEN($N1054)))</f>
        <v>audio</v>
      </c>
      <c r="S1054" s="11">
        <f t="shared" si="66"/>
        <v>42483.797395833331</v>
      </c>
      <c r="T1054" s="11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0.01</v>
      </c>
      <c r="P1055" s="6">
        <f t="shared" si="65"/>
        <v>15</v>
      </c>
      <c r="Q1055" t="str">
        <f>TRIM(MID(SUBSTITUTE($N1055,"/",REPT(" ",LEN($N1055))),(COLUMNS($V1055:V1055)-1)*LEN($N1055)+1,LEN($N1055)))</f>
        <v>journalism</v>
      </c>
      <c r="R1055" t="str">
        <f>TRIM(MID(SUBSTITUTE($N1055,"/",REPT(" ",LEN($N1055))),(COLUMNS($V1055:W1055)-1)*LEN($N1055)+1,LEN($N1055)))</f>
        <v>audio</v>
      </c>
      <c r="S1055" s="11">
        <f t="shared" si="66"/>
        <v>42775.172824074078</v>
      </c>
      <c r="T1055" s="11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6" t="e">
        <f t="shared" si="65"/>
        <v>#DIV/0!</v>
      </c>
      <c r="Q1056" t="str">
        <f>TRIM(MID(SUBSTITUTE($N1056,"/",REPT(" ",LEN($N1056))),(COLUMNS($V1056:V1056)-1)*LEN($N1056)+1,LEN($N1056)))</f>
        <v>journalism</v>
      </c>
      <c r="R1056" t="str">
        <f>TRIM(MID(SUBSTITUTE($N1056,"/",REPT(" ",LEN($N1056))),(COLUMNS($V1056:W1056)-1)*LEN($N1056)+1,LEN($N1056)))</f>
        <v>audio</v>
      </c>
      <c r="S1056" s="11">
        <f t="shared" si="66"/>
        <v>41831.851840277777</v>
      </c>
      <c r="T1056" s="11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6" t="e">
        <f t="shared" si="65"/>
        <v>#DIV/0!</v>
      </c>
      <c r="Q1057" t="str">
        <f>TRIM(MID(SUBSTITUTE($N1057,"/",REPT(" ",LEN($N1057))),(COLUMNS($V1057:V1057)-1)*LEN($N1057)+1,LEN($N1057)))</f>
        <v>journalism</v>
      </c>
      <c r="R1057" t="str">
        <f>TRIM(MID(SUBSTITUTE($N1057,"/",REPT(" ",LEN($N1057))),(COLUMNS($V1057:W1057)-1)*LEN($N1057)+1,LEN($N1057)))</f>
        <v>audio</v>
      </c>
      <c r="S1057" s="11">
        <f t="shared" si="66"/>
        <v>42406.992418981477</v>
      </c>
      <c r="T1057" s="11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6" t="e">
        <f t="shared" si="65"/>
        <v>#DIV/0!</v>
      </c>
      <c r="Q1058" t="str">
        <f>TRIM(MID(SUBSTITUTE($N1058,"/",REPT(" ",LEN($N1058))),(COLUMNS($V1058:V1058)-1)*LEN($N1058)+1,LEN($N1058)))</f>
        <v>journalism</v>
      </c>
      <c r="R1058" t="str">
        <f>TRIM(MID(SUBSTITUTE($N1058,"/",REPT(" ",LEN($N1058))),(COLUMNS($V1058:W1058)-1)*LEN($N1058)+1,LEN($N1058)))</f>
        <v>audio</v>
      </c>
      <c r="S1058" s="11">
        <f t="shared" si="66"/>
        <v>42058.719641203701</v>
      </c>
      <c r="T1058" s="11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6" t="e">
        <f t="shared" si="65"/>
        <v>#DIV/0!</v>
      </c>
      <c r="Q1059" t="str">
        <f>TRIM(MID(SUBSTITUTE($N1059,"/",REPT(" ",LEN($N1059))),(COLUMNS($V1059:V1059)-1)*LEN($N1059)+1,LEN($N1059)))</f>
        <v>journalism</v>
      </c>
      <c r="R1059" t="str">
        <f>TRIM(MID(SUBSTITUTE($N1059,"/",REPT(" ",LEN($N1059))),(COLUMNS($V1059:W1059)-1)*LEN($N1059)+1,LEN($N1059)))</f>
        <v>audio</v>
      </c>
      <c r="S1059" s="11">
        <f t="shared" si="66"/>
        <v>42678.871331018512</v>
      </c>
      <c r="T1059" s="11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6" t="e">
        <f t="shared" si="65"/>
        <v>#DIV/0!</v>
      </c>
      <c r="Q1060" t="str">
        <f>TRIM(MID(SUBSTITUTE($N1060,"/",REPT(" ",LEN($N1060))),(COLUMNS($V1060:V1060)-1)*LEN($N1060)+1,LEN($N1060)))</f>
        <v>journalism</v>
      </c>
      <c r="R1060" t="str">
        <f>TRIM(MID(SUBSTITUTE($N1060,"/",REPT(" ",LEN($N1060))),(COLUMNS($V1060:W1060)-1)*LEN($N1060)+1,LEN($N1060)))</f>
        <v>audio</v>
      </c>
      <c r="S1060" s="11">
        <f t="shared" si="66"/>
        <v>42047.900960648149</v>
      </c>
      <c r="T1060" s="11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6" t="e">
        <f t="shared" si="65"/>
        <v>#DIV/0!</v>
      </c>
      <c r="Q1061" t="str">
        <f>TRIM(MID(SUBSTITUTE($N1061,"/",REPT(" ",LEN($N1061))),(COLUMNS($V1061:V1061)-1)*LEN($N1061)+1,LEN($N1061)))</f>
        <v>journalism</v>
      </c>
      <c r="R1061" t="str">
        <f>TRIM(MID(SUBSTITUTE($N1061,"/",REPT(" ",LEN($N1061))),(COLUMNS($V1061:W1061)-1)*LEN($N1061)+1,LEN($N1061)))</f>
        <v>audio</v>
      </c>
      <c r="S1061" s="11">
        <f t="shared" si="66"/>
        <v>42046.79</v>
      </c>
      <c r="T1061" s="11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0.01</v>
      </c>
      <c r="P1062" s="6">
        <f t="shared" si="65"/>
        <v>50</v>
      </c>
      <c r="Q1062" t="str">
        <f>TRIM(MID(SUBSTITUTE($N1062,"/",REPT(" ",LEN($N1062))),(COLUMNS($V1062:V1062)-1)*LEN($N1062)+1,LEN($N1062)))</f>
        <v>journalism</v>
      </c>
      <c r="R1062" t="str">
        <f>TRIM(MID(SUBSTITUTE($N1062,"/",REPT(" ",LEN($N1062))),(COLUMNS($V1062:W1062)-1)*LEN($N1062)+1,LEN($N1062)))</f>
        <v>audio</v>
      </c>
      <c r="S1062" s="11">
        <f t="shared" si="66"/>
        <v>42079.913113425922</v>
      </c>
      <c r="T1062" s="11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6" t="e">
        <f t="shared" si="65"/>
        <v>#DIV/0!</v>
      </c>
      <c r="Q1063" t="str">
        <f>TRIM(MID(SUBSTITUTE($N1063,"/",REPT(" ",LEN($N1063))),(COLUMNS($V1063:V1063)-1)*LEN($N1063)+1,LEN($N1063)))</f>
        <v>journalism</v>
      </c>
      <c r="R1063" t="str">
        <f>TRIM(MID(SUBSTITUTE($N1063,"/",REPT(" ",LEN($N1063))),(COLUMNS($V1063:W1063)-1)*LEN($N1063)+1,LEN($N1063)))</f>
        <v>audio</v>
      </c>
      <c r="S1063" s="11">
        <f t="shared" si="66"/>
        <v>42432.276712962965</v>
      </c>
      <c r="T1063" s="11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0.95477386934673369</v>
      </c>
      <c r="P1064" s="6">
        <f t="shared" si="65"/>
        <v>47.5</v>
      </c>
      <c r="Q1064" t="str">
        <f>TRIM(MID(SUBSTITUTE($N1064,"/",REPT(" ",LEN($N1064))),(COLUMNS($V1064:V1064)-1)*LEN($N1064)+1,LEN($N1064)))</f>
        <v>journalism</v>
      </c>
      <c r="R1064" t="str">
        <f>TRIM(MID(SUBSTITUTE($N1064,"/",REPT(" ",LEN($N1064))),(COLUMNS($V1064:W1064)-1)*LEN($N1064)+1,LEN($N1064)))</f>
        <v>audio</v>
      </c>
      <c r="S1064" s="11">
        <f t="shared" si="66"/>
        <v>42556.807187500002</v>
      </c>
      <c r="T1064" s="11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6" t="e">
        <f t="shared" si="65"/>
        <v>#DIV/0!</v>
      </c>
      <c r="Q1065" t="str">
        <f>TRIM(MID(SUBSTITUTE($N1065,"/",REPT(" ",LEN($N1065))),(COLUMNS($V1065:V1065)-1)*LEN($N1065)+1,LEN($N1065)))</f>
        <v>journalism</v>
      </c>
      <c r="R1065" t="str">
        <f>TRIM(MID(SUBSTITUTE($N1065,"/",REPT(" ",LEN($N1065))),(COLUMNS($V1065:W1065)-1)*LEN($N1065)+1,LEN($N1065)))</f>
        <v>audio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8.9744444444444446E-2</v>
      </c>
      <c r="P1066" s="6">
        <f t="shared" si="65"/>
        <v>65.666666666666671</v>
      </c>
      <c r="Q1066" t="str">
        <f>TRIM(MID(SUBSTITUTE($N1066,"/",REPT(" ",LEN($N1066))),(COLUMNS($V1066:V1066)-1)*LEN($N1066)+1,LEN($N1066)))</f>
        <v>games</v>
      </c>
      <c r="R1066" t="str">
        <f>TRIM(MID(SUBSTITUTE($N1066,"/",REPT(" ",LEN($N1066))),(COLUMNS($V1066:W1066)-1)*LEN($N1066)+1,LEN($N1066)))</f>
        <v>video games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2.7E-2</v>
      </c>
      <c r="P1067" s="6">
        <f t="shared" si="65"/>
        <v>16.2</v>
      </c>
      <c r="Q1067" t="str">
        <f>TRIM(MID(SUBSTITUTE($N1067,"/",REPT(" ",LEN($N1067))),(COLUMNS($V1067:V1067)-1)*LEN($N1067)+1,LEN($N1067)))</f>
        <v>games</v>
      </c>
      <c r="R1067" t="str">
        <f>TRIM(MID(SUBSTITUTE($N1067,"/",REPT(" ",LEN($N1067))),(COLUMNS($V1067:W1067)-1)*LEN($N1067)+1,LEN($N1067)))</f>
        <v>video games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3.3673333333333333E-2</v>
      </c>
      <c r="P1068" s="6">
        <f t="shared" si="65"/>
        <v>34.128378378378379</v>
      </c>
      <c r="Q1068" t="str">
        <f>TRIM(MID(SUBSTITUTE($N1068,"/",REPT(" ",LEN($N1068))),(COLUMNS($V1068:V1068)-1)*LEN($N1068)+1,LEN($N1068)))</f>
        <v>games</v>
      </c>
      <c r="R1068" t="str">
        <f>TRIM(MID(SUBSTITUTE($N1068,"/",REPT(" ",LEN($N1068))),(COLUMNS($V1068:W1068)-1)*LEN($N1068)+1,LEN($N1068)))</f>
        <v>video games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0.26</v>
      </c>
      <c r="P1069" s="6">
        <f t="shared" si="65"/>
        <v>13</v>
      </c>
      <c r="Q1069" t="str">
        <f>TRIM(MID(SUBSTITUTE($N1069,"/",REPT(" ",LEN($N1069))),(COLUMNS($V1069:V1069)-1)*LEN($N1069)+1,LEN($N1069)))</f>
        <v>games</v>
      </c>
      <c r="R1069" t="str">
        <f>TRIM(MID(SUBSTITUTE($N1069,"/",REPT(" ",LEN($N1069))),(COLUMNS($V1069:W1069)-1)*LEN($N1069)+1,LEN($N1069)))</f>
        <v>video games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1.5E-3</v>
      </c>
      <c r="P1070" s="6">
        <f t="shared" si="65"/>
        <v>11.25</v>
      </c>
      <c r="Q1070" t="str">
        <f>TRIM(MID(SUBSTITUTE($N1070,"/",REPT(" ",LEN($N1070))),(COLUMNS($V1070:V1070)-1)*LEN($N1070)+1,LEN($N1070)))</f>
        <v>games</v>
      </c>
      <c r="R1070" t="str">
        <f>TRIM(MID(SUBSTITUTE($N1070,"/",REPT(" ",LEN($N1070))),(COLUMNS($V1070:W1070)-1)*LEN($N1070)+1,LEN($N1070)))</f>
        <v>video games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0.38636363636363635</v>
      </c>
      <c r="P1071" s="6">
        <f t="shared" si="65"/>
        <v>40.476190476190474</v>
      </c>
      <c r="Q1071" t="str">
        <f>TRIM(MID(SUBSTITUTE($N1071,"/",REPT(" ",LEN($N1071))),(COLUMNS($V1071:V1071)-1)*LEN($N1071)+1,LEN($N1071)))</f>
        <v>games</v>
      </c>
      <c r="R1071" t="str">
        <f>TRIM(MID(SUBSTITUTE($N1071,"/",REPT(" ",LEN($N1071))),(COLUMNS($V1071:W1071)-1)*LEN($N1071)+1,LEN($N1071)))</f>
        <v>video games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7.0000000000000001E-3</v>
      </c>
      <c r="P1072" s="6">
        <f t="shared" si="65"/>
        <v>35</v>
      </c>
      <c r="Q1072" t="str">
        <f>TRIM(MID(SUBSTITUTE($N1072,"/",REPT(" ",LEN($N1072))),(COLUMNS($V1072:V1072)-1)*LEN($N1072)+1,LEN($N1072)))</f>
        <v>games</v>
      </c>
      <c r="R1072" t="str">
        <f>TRIM(MID(SUBSTITUTE($N1072,"/",REPT(" ",LEN($N1072))),(COLUMNS($V1072:W1072)-1)*LEN($N1072)+1,LEN($N1072)))</f>
        <v>video games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6" t="e">
        <f t="shared" si="65"/>
        <v>#DIV/0!</v>
      </c>
      <c r="Q1073" t="str">
        <f>TRIM(MID(SUBSTITUTE($N1073,"/",REPT(" ",LEN($N1073))),(COLUMNS($V1073:V1073)-1)*LEN($N1073)+1,LEN($N1073)))</f>
        <v>games</v>
      </c>
      <c r="R1073" t="str">
        <f>TRIM(MID(SUBSTITUTE($N1073,"/",REPT(" ",LEN($N1073))),(COLUMNS($V1073:W1073)-1)*LEN($N1073)+1,LEN($N1073)))</f>
        <v>video games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6.8000000000000005E-4</v>
      </c>
      <c r="P1074" s="6">
        <f t="shared" si="65"/>
        <v>12.75</v>
      </c>
      <c r="Q1074" t="str">
        <f>TRIM(MID(SUBSTITUTE($N1074,"/",REPT(" ",LEN($N1074))),(COLUMNS($V1074:V1074)-1)*LEN($N1074)+1,LEN($N1074)))</f>
        <v>games</v>
      </c>
      <c r="R1074" t="str">
        <f>TRIM(MID(SUBSTITUTE($N1074,"/",REPT(" ",LEN($N1074))),(COLUMNS($V1074:W1074)-1)*LEN($N1074)+1,LEN($N1074)))</f>
        <v>video games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1.3333333333333334E-2</v>
      </c>
      <c r="P1075" s="6">
        <f t="shared" si="65"/>
        <v>10</v>
      </c>
      <c r="Q1075" t="str">
        <f>TRIM(MID(SUBSTITUTE($N1075,"/",REPT(" ",LEN($N1075))),(COLUMNS($V1075:V1075)-1)*LEN($N1075)+1,LEN($N1075)))</f>
        <v>games</v>
      </c>
      <c r="R1075" t="str">
        <f>TRIM(MID(SUBSTITUTE($N1075,"/",REPT(" ",LEN($N1075))),(COLUMNS($V1075:W1075)-1)*LEN($N1075)+1,LEN($N1075)))</f>
        <v>video games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6.3092592592592589E-2</v>
      </c>
      <c r="P1076" s="6">
        <f t="shared" si="65"/>
        <v>113.56666666666666</v>
      </c>
      <c r="Q1076" t="str">
        <f>TRIM(MID(SUBSTITUTE($N1076,"/",REPT(" ",LEN($N1076))),(COLUMNS($V1076:V1076)-1)*LEN($N1076)+1,LEN($N1076)))</f>
        <v>games</v>
      </c>
      <c r="R1076" t="str">
        <f>TRIM(MID(SUBSTITUTE($N1076,"/",REPT(" ",LEN($N1076))),(COLUMNS($V1076:W1076)-1)*LEN($N1076)+1,LEN($N1076)))</f>
        <v>video games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4.4999999999999998E-2</v>
      </c>
      <c r="P1077" s="6">
        <f t="shared" si="65"/>
        <v>15</v>
      </c>
      <c r="Q1077" t="str">
        <f>TRIM(MID(SUBSTITUTE($N1077,"/",REPT(" ",LEN($N1077))),(COLUMNS($V1077:V1077)-1)*LEN($N1077)+1,LEN($N1077)))</f>
        <v>games</v>
      </c>
      <c r="R1077" t="str">
        <f>TRIM(MID(SUBSTITUTE($N1077,"/",REPT(" ",LEN($N1077))),(COLUMNS($V1077:W1077)-1)*LEN($N1077)+1,LEN($N1077)))</f>
        <v>video games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0.62765333333333329</v>
      </c>
      <c r="P1078" s="6">
        <f t="shared" si="65"/>
        <v>48.281025641025643</v>
      </c>
      <c r="Q1078" t="str">
        <f>TRIM(MID(SUBSTITUTE($N1078,"/",REPT(" ",LEN($N1078))),(COLUMNS($V1078:V1078)-1)*LEN($N1078)+1,LEN($N1078)))</f>
        <v>games</v>
      </c>
      <c r="R1078" t="str">
        <f>TRIM(MID(SUBSTITUTE($N1078,"/",REPT(" ",LEN($N1078))),(COLUMNS($V1078:W1078)-1)*LEN($N1078)+1,LEN($N1078)))</f>
        <v>video games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0.29376000000000002</v>
      </c>
      <c r="P1079" s="6">
        <f t="shared" si="65"/>
        <v>43.976047904191617</v>
      </c>
      <c r="Q1079" t="str">
        <f>TRIM(MID(SUBSTITUTE($N1079,"/",REPT(" ",LEN($N1079))),(COLUMNS($V1079:V1079)-1)*LEN($N1079)+1,LEN($N1079)))</f>
        <v>games</v>
      </c>
      <c r="R1079" t="str">
        <f>TRIM(MID(SUBSTITUTE($N1079,"/",REPT(" ",LEN($N1079))),(COLUMNS($V1079:W1079)-1)*LEN($N1079)+1,LEN($N1079)))</f>
        <v>video games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7.4999999999999997E-2</v>
      </c>
      <c r="P1080" s="6">
        <f t="shared" si="65"/>
        <v>9</v>
      </c>
      <c r="Q1080" t="str">
        <f>TRIM(MID(SUBSTITUTE($N1080,"/",REPT(" ",LEN($N1080))),(COLUMNS($V1080:V1080)-1)*LEN($N1080)+1,LEN($N1080)))</f>
        <v>games</v>
      </c>
      <c r="R1080" t="str">
        <f>TRIM(MID(SUBSTITUTE($N1080,"/",REPT(" ",LEN($N1080))),(COLUMNS($V1080:W1080)-1)*LEN($N1080)+1,LEN($N1080)))</f>
        <v>video games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2.6076923076923077E-2</v>
      </c>
      <c r="P1081" s="6">
        <f t="shared" si="65"/>
        <v>37.666666666666664</v>
      </c>
      <c r="Q1081" t="str">
        <f>TRIM(MID(SUBSTITUTE($N1081,"/",REPT(" ",LEN($N1081))),(COLUMNS($V1081:V1081)-1)*LEN($N1081)+1,LEN($N1081)))</f>
        <v>games</v>
      </c>
      <c r="R1081" t="str">
        <f>TRIM(MID(SUBSTITUTE($N1081,"/",REPT(" ",LEN($N1081))),(COLUMNS($V1081:W1081)-1)*LEN($N1081)+1,LEN($N1081)))</f>
        <v>video games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9.1050000000000006E-2</v>
      </c>
      <c r="P1082" s="6">
        <f t="shared" si="65"/>
        <v>18.581632653061224</v>
      </c>
      <c r="Q1082" t="str">
        <f>TRIM(MID(SUBSTITUTE($N1082,"/",REPT(" ",LEN($N1082))),(COLUMNS($V1082:V1082)-1)*LEN($N1082)+1,LEN($N1082)))</f>
        <v>games</v>
      </c>
      <c r="R1082" t="str">
        <f>TRIM(MID(SUBSTITUTE($N1082,"/",REPT(" ",LEN($N1082))),(COLUMNS($V1082:W1082)-1)*LEN($N1082)+1,LEN($N1082)))</f>
        <v>video games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1.7647058823529413E-4</v>
      </c>
      <c r="P1083" s="6">
        <f t="shared" si="65"/>
        <v>3</v>
      </c>
      <c r="Q1083" t="str">
        <f>TRIM(MID(SUBSTITUTE($N1083,"/",REPT(" ",LEN($N1083))),(COLUMNS($V1083:V1083)-1)*LEN($N1083)+1,LEN($N1083)))</f>
        <v>games</v>
      </c>
      <c r="R1083" t="str">
        <f>TRIM(MID(SUBSTITUTE($N1083,"/",REPT(" ",LEN($N1083))),(COLUMNS($V1083:W1083)-1)*LEN($N1083)+1,LEN($N1083)))</f>
        <v>video games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5.5999999999999999E-3</v>
      </c>
      <c r="P1084" s="6">
        <f t="shared" si="65"/>
        <v>18.666666666666668</v>
      </c>
      <c r="Q1084" t="str">
        <f>TRIM(MID(SUBSTITUTE($N1084,"/",REPT(" ",LEN($N1084))),(COLUMNS($V1084:V1084)-1)*LEN($N1084)+1,LEN($N1084)))</f>
        <v>games</v>
      </c>
      <c r="R1084" t="str">
        <f>TRIM(MID(SUBSTITUTE($N1084,"/",REPT(" ",LEN($N1084))),(COLUMNS($V1084:W1084)-1)*LEN($N1084)+1,LEN($N1084)))</f>
        <v>video games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8.2000000000000007E-3</v>
      </c>
      <c r="P1085" s="6">
        <f t="shared" si="65"/>
        <v>410</v>
      </c>
      <c r="Q1085" t="str">
        <f>TRIM(MID(SUBSTITUTE($N1085,"/",REPT(" ",LEN($N1085))),(COLUMNS($V1085:V1085)-1)*LEN($N1085)+1,LEN($N1085)))</f>
        <v>games</v>
      </c>
      <c r="R1085" t="str">
        <f>TRIM(MID(SUBSTITUTE($N1085,"/",REPT(" ",LEN($N1085))),(COLUMNS($V1085:W1085)-1)*LEN($N1085)+1,LEN($N1085)))</f>
        <v>video games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6" t="e">
        <f t="shared" si="65"/>
        <v>#DIV/0!</v>
      </c>
      <c r="Q1086" t="str">
        <f>TRIM(MID(SUBSTITUTE($N1086,"/",REPT(" ",LEN($N1086))),(COLUMNS($V1086:V1086)-1)*LEN($N1086)+1,LEN($N1086)))</f>
        <v>games</v>
      </c>
      <c r="R1086" t="str">
        <f>TRIM(MID(SUBSTITUTE($N1086,"/",REPT(" ",LEN($N1086))),(COLUMNS($V1086:W1086)-1)*LEN($N1086)+1,LEN($N1086)))</f>
        <v>video games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3.4200000000000001E-2</v>
      </c>
      <c r="P1087" s="6">
        <f t="shared" si="65"/>
        <v>114</v>
      </c>
      <c r="Q1087" t="str">
        <f>TRIM(MID(SUBSTITUTE($N1087,"/",REPT(" ",LEN($N1087))),(COLUMNS($V1087:V1087)-1)*LEN($N1087)+1,LEN($N1087)))</f>
        <v>games</v>
      </c>
      <c r="R1087" t="str">
        <f>TRIM(MID(SUBSTITUTE($N1087,"/",REPT(" ",LEN($N1087))),(COLUMNS($V1087:W1087)-1)*LEN($N1087)+1,LEN($N1087)))</f>
        <v>video games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8.3333333333333339E-4</v>
      </c>
      <c r="P1088" s="6">
        <f t="shared" si="65"/>
        <v>7.5</v>
      </c>
      <c r="Q1088" t="str">
        <f>TRIM(MID(SUBSTITUTE($N1088,"/",REPT(" ",LEN($N1088))),(COLUMNS($V1088:V1088)-1)*LEN($N1088)+1,LEN($N1088)))</f>
        <v>games</v>
      </c>
      <c r="R1088" t="str">
        <f>TRIM(MID(SUBSTITUTE($N1088,"/",REPT(" ",LEN($N1088))),(COLUMNS($V1088:W1088)-1)*LEN($N1088)+1,LEN($N1088)))</f>
        <v>video games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6" t="e">
        <f t="shared" si="65"/>
        <v>#DIV/0!</v>
      </c>
      <c r="Q1089" t="str">
        <f>TRIM(MID(SUBSTITUTE($N1089,"/",REPT(" ",LEN($N1089))),(COLUMNS($V1089:V1089)-1)*LEN($N1089)+1,LEN($N1089)))</f>
        <v>games</v>
      </c>
      <c r="R1089" t="str">
        <f>TRIM(MID(SUBSTITUTE($N1089,"/",REPT(" ",LEN($N1089))),(COLUMNS($V1089:W1089)-1)*LEN($N1089)+1,LEN($N1089)))</f>
        <v>video games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0.14182977777777778</v>
      </c>
      <c r="P1090" s="6">
        <f t="shared" si="65"/>
        <v>43.41727891156463</v>
      </c>
      <c r="Q1090" t="str">
        <f>TRIM(MID(SUBSTITUTE($N1090,"/",REPT(" ",LEN($N1090))),(COLUMNS($V1090:V1090)-1)*LEN($N1090)+1,LEN($N1090)))</f>
        <v>games</v>
      </c>
      <c r="R1090" t="str">
        <f>TRIM(MID(SUBSTITUTE($N1090,"/",REPT(" ",LEN($N1090))),(COLUMNS($V1090:W1090)-1)*LEN($N1090)+1,LEN($N1090)))</f>
        <v>video games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</f>
        <v>7.8266666666666665E-2</v>
      </c>
      <c r="P1091" s="6">
        <f t="shared" ref="P1091:P1154" si="69">AVERAGE(E1091/L1091)</f>
        <v>23.959183673469386</v>
      </c>
      <c r="Q1091" t="str">
        <f>TRIM(MID(SUBSTITUTE($N1091,"/",REPT(" ",LEN($N1091))),(COLUMNS($V1091:V1091)-1)*LEN($N1091)+1,LEN($N1091)))</f>
        <v>games</v>
      </c>
      <c r="R1091" t="str">
        <f>TRIM(MID(SUBSTITUTE($N1091,"/",REPT(" ",LEN($N1091))),(COLUMNS($V1091:W1091)-1)*LEN($N1091)+1,LEN($N1091)))</f>
        <v>video games</v>
      </c>
      <c r="S1091" s="11">
        <f t="shared" ref="S1091:S1154" si="70">(((J1091/60/60)/24)+DATE(1970,1,1))</f>
        <v>42151.189525462964</v>
      </c>
      <c r="T1091" s="11">
        <f t="shared" ref="T1091:T1154" si="71">(((I1091/60/60)/24)+DATE(1970,1,1))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3.8464497269020693E-4</v>
      </c>
      <c r="P1092" s="6">
        <f t="shared" si="69"/>
        <v>5</v>
      </c>
      <c r="Q1092" t="str">
        <f>TRIM(MID(SUBSTITUTE($N1092,"/",REPT(" ",LEN($N1092))),(COLUMNS($V1092:V1092)-1)*LEN($N1092)+1,LEN($N1092)))</f>
        <v>games</v>
      </c>
      <c r="R1092" t="str">
        <f>TRIM(MID(SUBSTITUTE($N1092,"/",REPT(" ",LEN($N1092))),(COLUMNS($V1092:W1092)-1)*LEN($N1092)+1,LEN($N1092)))</f>
        <v>video games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0.125</v>
      </c>
      <c r="P1093" s="6">
        <f t="shared" si="69"/>
        <v>12.5</v>
      </c>
      <c r="Q1093" t="str">
        <f>TRIM(MID(SUBSTITUTE($N1093,"/",REPT(" ",LEN($N1093))),(COLUMNS($V1093:V1093)-1)*LEN($N1093)+1,LEN($N1093)))</f>
        <v>games</v>
      </c>
      <c r="R1093" t="str">
        <f>TRIM(MID(SUBSTITUTE($N1093,"/",REPT(" ",LEN($N1093))),(COLUMNS($V1093:W1093)-1)*LEN($N1093)+1,LEN($N1093)))</f>
        <v>video games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1.0500000000000001E-2</v>
      </c>
      <c r="P1094" s="6">
        <f t="shared" si="69"/>
        <v>3</v>
      </c>
      <c r="Q1094" t="str">
        <f>TRIM(MID(SUBSTITUTE($N1094,"/",REPT(" ",LEN($N1094))),(COLUMNS($V1094:V1094)-1)*LEN($N1094)+1,LEN($N1094)))</f>
        <v>games</v>
      </c>
      <c r="R1094" t="str">
        <f>TRIM(MID(SUBSTITUTE($N1094,"/",REPT(" ",LEN($N1094))),(COLUMNS($V1094:W1094)-1)*LEN($N1094)+1,LEN($N1094)))</f>
        <v>video games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0.14083333333333334</v>
      </c>
      <c r="P1095" s="6">
        <f t="shared" si="69"/>
        <v>10.5625</v>
      </c>
      <c r="Q1095" t="str">
        <f>TRIM(MID(SUBSTITUTE($N1095,"/",REPT(" ",LEN($N1095))),(COLUMNS($V1095:V1095)-1)*LEN($N1095)+1,LEN($N1095)))</f>
        <v>games</v>
      </c>
      <c r="R1095" t="str">
        <f>TRIM(MID(SUBSTITUTE($N1095,"/",REPT(" ",LEN($N1095))),(COLUMNS($V1095:W1095)-1)*LEN($N1095)+1,LEN($N1095)))</f>
        <v>video games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0.18300055555555556</v>
      </c>
      <c r="P1096" s="6">
        <f t="shared" si="69"/>
        <v>122.00037037037038</v>
      </c>
      <c r="Q1096" t="str">
        <f>TRIM(MID(SUBSTITUTE($N1096,"/",REPT(" ",LEN($N1096))),(COLUMNS($V1096:V1096)-1)*LEN($N1096)+1,LEN($N1096)))</f>
        <v>games</v>
      </c>
      <c r="R1096" t="str">
        <f>TRIM(MID(SUBSTITUTE($N1096,"/",REPT(" ",LEN($N1096))),(COLUMNS($V1096:W1096)-1)*LEN($N1096)+1,LEN($N1096)))</f>
        <v>video games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5.0347999999999997E-2</v>
      </c>
      <c r="P1097" s="6">
        <f t="shared" si="69"/>
        <v>267.80851063829789</v>
      </c>
      <c r="Q1097" t="str">
        <f>TRIM(MID(SUBSTITUTE($N1097,"/",REPT(" ",LEN($N1097))),(COLUMNS($V1097:V1097)-1)*LEN($N1097)+1,LEN($N1097)))</f>
        <v>games</v>
      </c>
      <c r="R1097" t="str">
        <f>TRIM(MID(SUBSTITUTE($N1097,"/",REPT(" ",LEN($N1097))),(COLUMNS($V1097:W1097)-1)*LEN($N1097)+1,LEN($N1097)))</f>
        <v>video games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0.17933333333333334</v>
      </c>
      <c r="P1098" s="6">
        <f t="shared" si="69"/>
        <v>74.206896551724142</v>
      </c>
      <c r="Q1098" t="str">
        <f>TRIM(MID(SUBSTITUTE($N1098,"/",REPT(" ",LEN($N1098))),(COLUMNS($V1098:V1098)-1)*LEN($N1098)+1,LEN($N1098)))</f>
        <v>games</v>
      </c>
      <c r="R1098" t="str">
        <f>TRIM(MID(SUBSTITUTE($N1098,"/",REPT(" ",LEN($N1098))),(COLUMNS($V1098:W1098)-1)*LEN($N1098)+1,LEN($N1098)))</f>
        <v>video games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4.6999999999999999E-4</v>
      </c>
      <c r="P1099" s="6">
        <f t="shared" si="69"/>
        <v>6.7142857142857144</v>
      </c>
      <c r="Q1099" t="str">
        <f>TRIM(MID(SUBSTITUTE($N1099,"/",REPT(" ",LEN($N1099))),(COLUMNS($V1099:V1099)-1)*LEN($N1099)+1,LEN($N1099)))</f>
        <v>games</v>
      </c>
      <c r="R1099" t="str">
        <f>TRIM(MID(SUBSTITUTE($N1099,"/",REPT(" ",LEN($N1099))),(COLUMNS($V1099:W1099)-1)*LEN($N1099)+1,LEN($N1099)))</f>
        <v>video games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7.2120000000000004E-2</v>
      </c>
      <c r="P1100" s="6">
        <f t="shared" si="69"/>
        <v>81.954545454545453</v>
      </c>
      <c r="Q1100" t="str">
        <f>TRIM(MID(SUBSTITUTE($N1100,"/",REPT(" ",LEN($N1100))),(COLUMNS($V1100:V1100)-1)*LEN($N1100)+1,LEN($N1100)))</f>
        <v>games</v>
      </c>
      <c r="R1100" t="str">
        <f>TRIM(MID(SUBSTITUTE($N1100,"/",REPT(" ",LEN($N1100))),(COLUMNS($V1100:W1100)-1)*LEN($N1100)+1,LEN($N1100)))</f>
        <v>video games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5.0000000000000001E-3</v>
      </c>
      <c r="P1101" s="6">
        <f t="shared" si="69"/>
        <v>25</v>
      </c>
      <c r="Q1101" t="str">
        <f>TRIM(MID(SUBSTITUTE($N1101,"/",REPT(" ",LEN($N1101))),(COLUMNS($V1101:V1101)-1)*LEN($N1101)+1,LEN($N1101)))</f>
        <v>games</v>
      </c>
      <c r="R1101" t="str">
        <f>TRIM(MID(SUBSTITUTE($N1101,"/",REPT(" ",LEN($N1101))),(COLUMNS($V1101:W1101)-1)*LEN($N1101)+1,LEN($N1101)))</f>
        <v>video games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2.5000000000000001E-2</v>
      </c>
      <c r="P1102" s="6">
        <f t="shared" si="69"/>
        <v>10</v>
      </c>
      <c r="Q1102" t="str">
        <f>TRIM(MID(SUBSTITUTE($N1102,"/",REPT(" ",LEN($N1102))),(COLUMNS($V1102:V1102)-1)*LEN($N1102)+1,LEN($N1102)))</f>
        <v>games</v>
      </c>
      <c r="R1102" t="str">
        <f>TRIM(MID(SUBSTITUTE($N1102,"/",REPT(" ",LEN($N1102))),(COLUMNS($V1102:W1102)-1)*LEN($N1102)+1,LEN($N1102)))</f>
        <v>video games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4.0999999999999999E-4</v>
      </c>
      <c r="P1103" s="6">
        <f t="shared" si="69"/>
        <v>6.833333333333333</v>
      </c>
      <c r="Q1103" t="str">
        <f>TRIM(MID(SUBSTITUTE($N1103,"/",REPT(" ",LEN($N1103))),(COLUMNS($V1103:V1103)-1)*LEN($N1103)+1,LEN($N1103)))</f>
        <v>games</v>
      </c>
      <c r="R1103" t="str">
        <f>TRIM(MID(SUBSTITUTE($N1103,"/",REPT(" ",LEN($N1103))),(COLUMNS($V1103:W1103)-1)*LEN($N1103)+1,LEN($N1103)))</f>
        <v>video games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5.3124999999999999E-2</v>
      </c>
      <c r="P1104" s="6">
        <f t="shared" si="69"/>
        <v>17.708333333333332</v>
      </c>
      <c r="Q1104" t="str">
        <f>TRIM(MID(SUBSTITUTE($N1104,"/",REPT(" ",LEN($N1104))),(COLUMNS($V1104:V1104)-1)*LEN($N1104)+1,LEN($N1104)))</f>
        <v>games</v>
      </c>
      <c r="R1104" t="str">
        <f>TRIM(MID(SUBSTITUTE($N1104,"/",REPT(" ",LEN($N1104))),(COLUMNS($V1104:W1104)-1)*LEN($N1104)+1,LEN($N1104)))</f>
        <v>video games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1.6199999999999999E-2</v>
      </c>
      <c r="P1105" s="6">
        <f t="shared" si="69"/>
        <v>16.2</v>
      </c>
      <c r="Q1105" t="str">
        <f>TRIM(MID(SUBSTITUTE($N1105,"/",REPT(" ",LEN($N1105))),(COLUMNS($V1105:V1105)-1)*LEN($N1105)+1,LEN($N1105)))</f>
        <v>games</v>
      </c>
      <c r="R1105" t="str">
        <f>TRIM(MID(SUBSTITUTE($N1105,"/",REPT(" ",LEN($N1105))),(COLUMNS($V1105:W1105)-1)*LEN($N1105)+1,LEN($N1105)))</f>
        <v>video games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4.9516666666666667E-2</v>
      </c>
      <c r="P1106" s="6">
        <f t="shared" si="69"/>
        <v>80.297297297297291</v>
      </c>
      <c r="Q1106" t="str">
        <f>TRIM(MID(SUBSTITUTE($N1106,"/",REPT(" ",LEN($N1106))),(COLUMNS($V1106:V1106)-1)*LEN($N1106)+1,LEN($N1106)))</f>
        <v>games</v>
      </c>
      <c r="R1106" t="str">
        <f>TRIM(MID(SUBSTITUTE($N1106,"/",REPT(" ",LEN($N1106))),(COLUMNS($V1106:W1106)-1)*LEN($N1106)+1,LEN($N1106)))</f>
        <v>video games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1.5900000000000001E-3</v>
      </c>
      <c r="P1107" s="6">
        <f t="shared" si="69"/>
        <v>71.55</v>
      </c>
      <c r="Q1107" t="str">
        <f>TRIM(MID(SUBSTITUTE($N1107,"/",REPT(" ",LEN($N1107))),(COLUMNS($V1107:V1107)-1)*LEN($N1107)+1,LEN($N1107)))</f>
        <v>games</v>
      </c>
      <c r="R1107" t="str">
        <f>TRIM(MID(SUBSTITUTE($N1107,"/",REPT(" ",LEN($N1107))),(COLUMNS($V1107:W1107)-1)*LEN($N1107)+1,LEN($N1107)))</f>
        <v>video games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0.41249999999999998</v>
      </c>
      <c r="P1108" s="6">
        <f t="shared" si="69"/>
        <v>23.571428571428573</v>
      </c>
      <c r="Q1108" t="str">
        <f>TRIM(MID(SUBSTITUTE($N1108,"/",REPT(" ",LEN($N1108))),(COLUMNS($V1108:V1108)-1)*LEN($N1108)+1,LEN($N1108)))</f>
        <v>games</v>
      </c>
      <c r="R1108" t="str">
        <f>TRIM(MID(SUBSTITUTE($N1108,"/",REPT(" ",LEN($N1108))),(COLUMNS($V1108:W1108)-1)*LEN($N1108)+1,LEN($N1108)))</f>
        <v>video games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6" t="e">
        <f t="shared" si="69"/>
        <v>#DIV/0!</v>
      </c>
      <c r="Q1109" t="str">
        <f>TRIM(MID(SUBSTITUTE($N1109,"/",REPT(" ",LEN($N1109))),(COLUMNS($V1109:V1109)-1)*LEN($N1109)+1,LEN($N1109)))</f>
        <v>games</v>
      </c>
      <c r="R1109" t="str">
        <f>TRIM(MID(SUBSTITUTE($N1109,"/",REPT(" ",LEN($N1109))),(COLUMNS($V1109:W1109)-1)*LEN($N1109)+1,LEN($N1109)))</f>
        <v>video games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2.93E-2</v>
      </c>
      <c r="P1110" s="6">
        <f t="shared" si="69"/>
        <v>34.88095238095238</v>
      </c>
      <c r="Q1110" t="str">
        <f>TRIM(MID(SUBSTITUTE($N1110,"/",REPT(" ",LEN($N1110))),(COLUMNS($V1110:V1110)-1)*LEN($N1110)+1,LEN($N1110)))</f>
        <v>games</v>
      </c>
      <c r="R1110" t="str">
        <f>TRIM(MID(SUBSTITUTE($N1110,"/",REPT(" ",LEN($N1110))),(COLUMNS($V1110:W1110)-1)*LEN($N1110)+1,LEN($N1110)))</f>
        <v>video games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4.4999999999999997E-3</v>
      </c>
      <c r="P1111" s="6">
        <f t="shared" si="69"/>
        <v>15</v>
      </c>
      <c r="Q1111" t="str">
        <f>TRIM(MID(SUBSTITUTE($N1111,"/",REPT(" ",LEN($N1111))),(COLUMNS($V1111:V1111)-1)*LEN($N1111)+1,LEN($N1111)))</f>
        <v>games</v>
      </c>
      <c r="R1111" t="str">
        <f>TRIM(MID(SUBSTITUTE($N1111,"/",REPT(" ",LEN($N1111))),(COLUMNS($V1111:W1111)-1)*LEN($N1111)+1,LEN($N1111)))</f>
        <v>video games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5.1000000000000004E-3</v>
      </c>
      <c r="P1112" s="6">
        <f t="shared" si="69"/>
        <v>23.181818181818183</v>
      </c>
      <c r="Q1112" t="str">
        <f>TRIM(MID(SUBSTITUTE($N1112,"/",REPT(" ",LEN($N1112))),(COLUMNS($V1112:V1112)-1)*LEN($N1112)+1,LEN($N1112)))</f>
        <v>games</v>
      </c>
      <c r="R1112" t="str">
        <f>TRIM(MID(SUBSTITUTE($N1112,"/",REPT(" ",LEN($N1112))),(COLUMNS($V1112:W1112)-1)*LEN($N1112)+1,LEN($N1112)))</f>
        <v>video games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4.0000000000000002E-4</v>
      </c>
      <c r="P1113" s="6">
        <f t="shared" si="69"/>
        <v>1</v>
      </c>
      <c r="Q1113" t="str">
        <f>TRIM(MID(SUBSTITUTE($N1113,"/",REPT(" ",LEN($N1113))),(COLUMNS($V1113:V1113)-1)*LEN($N1113)+1,LEN($N1113)))</f>
        <v>games</v>
      </c>
      <c r="R1113" t="str">
        <f>TRIM(MID(SUBSTITUTE($N1113,"/",REPT(" ",LEN($N1113))),(COLUMNS($V1113:W1113)-1)*LEN($N1113)+1,LEN($N1113)))</f>
        <v>video games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0.35537409090909089</v>
      </c>
      <c r="P1114" s="6">
        <f t="shared" si="69"/>
        <v>100.23371794871794</v>
      </c>
      <c r="Q1114" t="str">
        <f>TRIM(MID(SUBSTITUTE($N1114,"/",REPT(" ",LEN($N1114))),(COLUMNS($V1114:V1114)-1)*LEN($N1114)+1,LEN($N1114)))</f>
        <v>games</v>
      </c>
      <c r="R1114" t="str">
        <f>TRIM(MID(SUBSTITUTE($N1114,"/",REPT(" ",LEN($N1114))),(COLUMNS($V1114:W1114)-1)*LEN($N1114)+1,LEN($N1114)))</f>
        <v>video games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5.0000000000000001E-3</v>
      </c>
      <c r="P1115" s="6">
        <f t="shared" si="69"/>
        <v>5</v>
      </c>
      <c r="Q1115" t="str">
        <f>TRIM(MID(SUBSTITUTE($N1115,"/",REPT(" ",LEN($N1115))),(COLUMNS($V1115:V1115)-1)*LEN($N1115)+1,LEN($N1115)))</f>
        <v>games</v>
      </c>
      <c r="R1115" t="str">
        <f>TRIM(MID(SUBSTITUTE($N1115,"/",REPT(" ",LEN($N1115))),(COLUMNS($V1115:W1115)-1)*LEN($N1115)+1,LEN($N1115)))</f>
        <v>video games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1.6666666666666668E-3</v>
      </c>
      <c r="P1116" s="6">
        <f t="shared" si="69"/>
        <v>3.3333333333333335</v>
      </c>
      <c r="Q1116" t="str">
        <f>TRIM(MID(SUBSTITUTE($N1116,"/",REPT(" ",LEN($N1116))),(COLUMNS($V1116:V1116)-1)*LEN($N1116)+1,LEN($N1116)))</f>
        <v>games</v>
      </c>
      <c r="R1116" t="str">
        <f>TRIM(MID(SUBSTITUTE($N1116,"/",REPT(" ",LEN($N1116))),(COLUMNS($V1116:W1116)-1)*LEN($N1116)+1,LEN($N1116)))</f>
        <v>video games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1.325E-3</v>
      </c>
      <c r="P1117" s="6">
        <f t="shared" si="69"/>
        <v>13.25</v>
      </c>
      <c r="Q1117" t="str">
        <f>TRIM(MID(SUBSTITUTE($N1117,"/",REPT(" ",LEN($N1117))),(COLUMNS($V1117:V1117)-1)*LEN($N1117)+1,LEN($N1117)))</f>
        <v>games</v>
      </c>
      <c r="R1117" t="str">
        <f>TRIM(MID(SUBSTITUTE($N1117,"/",REPT(" ",LEN($N1117))),(COLUMNS($V1117:W1117)-1)*LEN($N1117)+1,LEN($N1117)))</f>
        <v>video games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3.5704000000000004E-4</v>
      </c>
      <c r="P1118" s="6">
        <f t="shared" si="69"/>
        <v>17.852</v>
      </c>
      <c r="Q1118" t="str">
        <f>TRIM(MID(SUBSTITUTE($N1118,"/",REPT(" ",LEN($N1118))),(COLUMNS($V1118:V1118)-1)*LEN($N1118)+1,LEN($N1118)))</f>
        <v>games</v>
      </c>
      <c r="R1118" t="str">
        <f>TRIM(MID(SUBSTITUTE($N1118,"/",REPT(" ",LEN($N1118))),(COLUMNS($V1118:W1118)-1)*LEN($N1118)+1,LEN($N1118)))</f>
        <v>video games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8.3000000000000004E-2</v>
      </c>
      <c r="P1119" s="6">
        <f t="shared" si="69"/>
        <v>10.375</v>
      </c>
      <c r="Q1119" t="str">
        <f>TRIM(MID(SUBSTITUTE($N1119,"/",REPT(" ",LEN($N1119))),(COLUMNS($V1119:V1119)-1)*LEN($N1119)+1,LEN($N1119)))</f>
        <v>games</v>
      </c>
      <c r="R1119" t="str">
        <f>TRIM(MID(SUBSTITUTE($N1119,"/",REPT(" ",LEN($N1119))),(COLUMNS($V1119:W1119)-1)*LEN($N1119)+1,LEN($N1119)))</f>
        <v>video games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2.4222222222222221E-2</v>
      </c>
      <c r="P1120" s="6">
        <f t="shared" si="69"/>
        <v>36.333333333333336</v>
      </c>
      <c r="Q1120" t="str">
        <f>TRIM(MID(SUBSTITUTE($N1120,"/",REPT(" ",LEN($N1120))),(COLUMNS($V1120:V1120)-1)*LEN($N1120)+1,LEN($N1120)))</f>
        <v>games</v>
      </c>
      <c r="R1120" t="str">
        <f>TRIM(MID(SUBSTITUTE($N1120,"/",REPT(" ",LEN($N1120))),(COLUMNS($V1120:W1120)-1)*LEN($N1120)+1,LEN($N1120)))</f>
        <v>video games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2.3809523809523812E-3</v>
      </c>
      <c r="P1121" s="6">
        <f t="shared" si="69"/>
        <v>5</v>
      </c>
      <c r="Q1121" t="str">
        <f>TRIM(MID(SUBSTITUTE($N1121,"/",REPT(" ",LEN($N1121))),(COLUMNS($V1121:V1121)-1)*LEN($N1121)+1,LEN($N1121)))</f>
        <v>games</v>
      </c>
      <c r="R1121" t="str">
        <f>TRIM(MID(SUBSTITUTE($N1121,"/",REPT(" ",LEN($N1121))),(COLUMNS($V1121:W1121)-1)*LEN($N1121)+1,LEN($N1121)))</f>
        <v>video games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6" t="e">
        <f t="shared" si="69"/>
        <v>#DIV/0!</v>
      </c>
      <c r="Q1122" t="str">
        <f>TRIM(MID(SUBSTITUTE($N1122,"/",REPT(" ",LEN($N1122))),(COLUMNS($V1122:V1122)-1)*LEN($N1122)+1,LEN($N1122)))</f>
        <v>games</v>
      </c>
      <c r="R1122" t="str">
        <f>TRIM(MID(SUBSTITUTE($N1122,"/",REPT(" ",LEN($N1122))),(COLUMNS($V1122:W1122)-1)*LEN($N1122)+1,LEN($N1122)))</f>
        <v>video games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1.16E-4</v>
      </c>
      <c r="P1123" s="6">
        <f t="shared" si="69"/>
        <v>5.8</v>
      </c>
      <c r="Q1123" t="str">
        <f>TRIM(MID(SUBSTITUTE($N1123,"/",REPT(" ",LEN($N1123))),(COLUMNS($V1123:V1123)-1)*LEN($N1123)+1,LEN($N1123)))</f>
        <v>games</v>
      </c>
      <c r="R1123" t="str">
        <f>TRIM(MID(SUBSTITUTE($N1123,"/",REPT(" ",LEN($N1123))),(COLUMNS($V1123:W1123)-1)*LEN($N1123)+1,LEN($N1123)))</f>
        <v>video games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6" t="e">
        <f t="shared" si="69"/>
        <v>#DIV/0!</v>
      </c>
      <c r="Q1124" t="str">
        <f>TRIM(MID(SUBSTITUTE($N1124,"/",REPT(" ",LEN($N1124))),(COLUMNS($V1124:V1124)-1)*LEN($N1124)+1,LEN($N1124)))</f>
        <v>games</v>
      </c>
      <c r="R1124" t="str">
        <f>TRIM(MID(SUBSTITUTE($N1124,"/",REPT(" ",LEN($N1124))),(COLUMNS($V1124:W1124)-1)*LEN($N1124)+1,LEN($N1124)))</f>
        <v>video games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2.2000000000000001E-3</v>
      </c>
      <c r="P1125" s="6">
        <f t="shared" si="69"/>
        <v>3.6666666666666665</v>
      </c>
      <c r="Q1125" t="str">
        <f>TRIM(MID(SUBSTITUTE($N1125,"/",REPT(" ",LEN($N1125))),(COLUMNS($V1125:V1125)-1)*LEN($N1125)+1,LEN($N1125)))</f>
        <v>games</v>
      </c>
      <c r="R1125" t="str">
        <f>TRIM(MID(SUBSTITUTE($N1125,"/",REPT(" ",LEN($N1125))),(COLUMNS($V1125:W1125)-1)*LEN($N1125)+1,LEN($N1125)))</f>
        <v>video games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4.7222222222222223E-3</v>
      </c>
      <c r="P1126" s="6">
        <f t="shared" si="69"/>
        <v>60.714285714285715</v>
      </c>
      <c r="Q1126" t="str">
        <f>TRIM(MID(SUBSTITUTE($N1126,"/",REPT(" ",LEN($N1126))),(COLUMNS($V1126:V1126)-1)*LEN($N1126)+1,LEN($N1126)))</f>
        <v>games</v>
      </c>
      <c r="R1126" t="str">
        <f>TRIM(MID(SUBSTITUTE($N1126,"/",REPT(" ",LEN($N1126))),(COLUMNS($V1126:W1126)-1)*LEN($N1126)+1,LEN($N1126)))</f>
        <v>mobile games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6" t="e">
        <f t="shared" si="69"/>
        <v>#DIV/0!</v>
      </c>
      <c r="Q1127" t="str">
        <f>TRIM(MID(SUBSTITUTE($N1127,"/",REPT(" ",LEN($N1127))),(COLUMNS($V1127:V1127)-1)*LEN($N1127)+1,LEN($N1127)))</f>
        <v>games</v>
      </c>
      <c r="R1127" t="str">
        <f>TRIM(MID(SUBSTITUTE($N1127,"/",REPT(" ",LEN($N1127))),(COLUMNS($V1127:W1127)-1)*LEN($N1127)+1,LEN($N1127)))</f>
        <v>mobile games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5.0000000000000001E-3</v>
      </c>
      <c r="P1128" s="6">
        <f t="shared" si="69"/>
        <v>5</v>
      </c>
      <c r="Q1128" t="str">
        <f>TRIM(MID(SUBSTITUTE($N1128,"/",REPT(" ",LEN($N1128))),(COLUMNS($V1128:V1128)-1)*LEN($N1128)+1,LEN($N1128)))</f>
        <v>games</v>
      </c>
      <c r="R1128" t="str">
        <f>TRIM(MID(SUBSTITUTE($N1128,"/",REPT(" ",LEN($N1128))),(COLUMNS($V1128:W1128)-1)*LEN($N1128)+1,LEN($N1128)))</f>
        <v>mobile games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1.6714285714285713E-2</v>
      </c>
      <c r="P1129" s="6">
        <f t="shared" si="69"/>
        <v>25.434782608695652</v>
      </c>
      <c r="Q1129" t="str">
        <f>TRIM(MID(SUBSTITUTE($N1129,"/",REPT(" ",LEN($N1129))),(COLUMNS($V1129:V1129)-1)*LEN($N1129)+1,LEN($N1129)))</f>
        <v>games</v>
      </c>
      <c r="R1129" t="str">
        <f>TRIM(MID(SUBSTITUTE($N1129,"/",REPT(" ",LEN($N1129))),(COLUMNS($V1129:W1129)-1)*LEN($N1129)+1,LEN($N1129)))</f>
        <v>mobile games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1E-3</v>
      </c>
      <c r="P1130" s="6">
        <f t="shared" si="69"/>
        <v>1</v>
      </c>
      <c r="Q1130" t="str">
        <f>TRIM(MID(SUBSTITUTE($N1130,"/",REPT(" ",LEN($N1130))),(COLUMNS($V1130:V1130)-1)*LEN($N1130)+1,LEN($N1130)))</f>
        <v>games</v>
      </c>
      <c r="R1130" t="str">
        <f>TRIM(MID(SUBSTITUTE($N1130,"/",REPT(" ",LEN($N1130))),(COLUMNS($V1130:W1130)-1)*LEN($N1130)+1,LEN($N1130)))</f>
        <v>mobile games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1.0499999999999999E-3</v>
      </c>
      <c r="P1131" s="6">
        <f t="shared" si="69"/>
        <v>10.5</v>
      </c>
      <c r="Q1131" t="str">
        <f>TRIM(MID(SUBSTITUTE($N1131,"/",REPT(" ",LEN($N1131))),(COLUMNS($V1131:V1131)-1)*LEN($N1131)+1,LEN($N1131)))</f>
        <v>games</v>
      </c>
      <c r="R1131" t="str">
        <f>TRIM(MID(SUBSTITUTE($N1131,"/",REPT(" ",LEN($N1131))),(COLUMNS($V1131:W1131)-1)*LEN($N1131)+1,LEN($N1131)))</f>
        <v>mobile games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2.2000000000000001E-3</v>
      </c>
      <c r="P1132" s="6">
        <f t="shared" si="69"/>
        <v>3.6666666666666665</v>
      </c>
      <c r="Q1132" t="str">
        <f>TRIM(MID(SUBSTITUTE($N1132,"/",REPT(" ",LEN($N1132))),(COLUMNS($V1132:V1132)-1)*LEN($N1132)+1,LEN($N1132)))</f>
        <v>games</v>
      </c>
      <c r="R1132" t="str">
        <f>TRIM(MID(SUBSTITUTE($N1132,"/",REPT(" ",LEN($N1132))),(COLUMNS($V1132:W1132)-1)*LEN($N1132)+1,LEN($N1132)))</f>
        <v>mobile games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6" t="e">
        <f t="shared" si="69"/>
        <v>#DIV/0!</v>
      </c>
      <c r="Q1133" t="str">
        <f>TRIM(MID(SUBSTITUTE($N1133,"/",REPT(" ",LEN($N1133))),(COLUMNS($V1133:V1133)-1)*LEN($N1133)+1,LEN($N1133)))</f>
        <v>games</v>
      </c>
      <c r="R1133" t="str">
        <f>TRIM(MID(SUBSTITUTE($N1133,"/",REPT(" ",LEN($N1133))),(COLUMNS($V1133:W1133)-1)*LEN($N1133)+1,LEN($N1133)))</f>
        <v>mobile games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0.14380000000000001</v>
      </c>
      <c r="P1134" s="6">
        <f t="shared" si="69"/>
        <v>110.61538461538461</v>
      </c>
      <c r="Q1134" t="str">
        <f>TRIM(MID(SUBSTITUTE($N1134,"/",REPT(" ",LEN($N1134))),(COLUMNS($V1134:V1134)-1)*LEN($N1134)+1,LEN($N1134)))</f>
        <v>games</v>
      </c>
      <c r="R1134" t="str">
        <f>TRIM(MID(SUBSTITUTE($N1134,"/",REPT(" ",LEN($N1134))),(COLUMNS($V1134:W1134)-1)*LEN($N1134)+1,LEN($N1134)))</f>
        <v>mobile games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6.6666666666666671E-3</v>
      </c>
      <c r="P1135" s="6">
        <f t="shared" si="69"/>
        <v>20</v>
      </c>
      <c r="Q1135" t="str">
        <f>TRIM(MID(SUBSTITUTE($N1135,"/",REPT(" ",LEN($N1135))),(COLUMNS($V1135:V1135)-1)*LEN($N1135)+1,LEN($N1135)))</f>
        <v>games</v>
      </c>
      <c r="R1135" t="str">
        <f>TRIM(MID(SUBSTITUTE($N1135,"/",REPT(" ",LEN($N1135))),(COLUMNS($V1135:W1135)-1)*LEN($N1135)+1,LEN($N1135)))</f>
        <v>mobile games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4.0000000000000003E-5</v>
      </c>
      <c r="P1136" s="6">
        <f t="shared" si="69"/>
        <v>1</v>
      </c>
      <c r="Q1136" t="str">
        <f>TRIM(MID(SUBSTITUTE($N1136,"/",REPT(" ",LEN($N1136))),(COLUMNS($V1136:V1136)-1)*LEN($N1136)+1,LEN($N1136)))</f>
        <v>games</v>
      </c>
      <c r="R1136" t="str">
        <f>TRIM(MID(SUBSTITUTE($N1136,"/",REPT(" ",LEN($N1136))),(COLUMNS($V1136:W1136)-1)*LEN($N1136)+1,LEN($N1136)))</f>
        <v>mobile games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0.05</v>
      </c>
      <c r="P1137" s="6">
        <f t="shared" si="69"/>
        <v>50</v>
      </c>
      <c r="Q1137" t="str">
        <f>TRIM(MID(SUBSTITUTE($N1137,"/",REPT(" ",LEN($N1137))),(COLUMNS($V1137:V1137)-1)*LEN($N1137)+1,LEN($N1137)))</f>
        <v>games</v>
      </c>
      <c r="R1137" t="str">
        <f>TRIM(MID(SUBSTITUTE($N1137,"/",REPT(" ",LEN($N1137))),(COLUMNS($V1137:W1137)-1)*LEN($N1137)+1,LEN($N1137)))</f>
        <v>mobile games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6.4439140811455853E-2</v>
      </c>
      <c r="P1138" s="6">
        <f t="shared" si="69"/>
        <v>45</v>
      </c>
      <c r="Q1138" t="str">
        <f>TRIM(MID(SUBSTITUTE($N1138,"/",REPT(" ",LEN($N1138))),(COLUMNS($V1138:V1138)-1)*LEN($N1138)+1,LEN($N1138)))</f>
        <v>games</v>
      </c>
      <c r="R1138" t="str">
        <f>TRIM(MID(SUBSTITUTE($N1138,"/",REPT(" ",LEN($N1138))),(COLUMNS($V1138:W1138)-1)*LEN($N1138)+1,LEN($N1138)))</f>
        <v>mobile games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0.39500000000000002</v>
      </c>
      <c r="P1139" s="6">
        <f t="shared" si="69"/>
        <v>253.2051282051282</v>
      </c>
      <c r="Q1139" t="str">
        <f>TRIM(MID(SUBSTITUTE($N1139,"/",REPT(" ",LEN($N1139))),(COLUMNS($V1139:V1139)-1)*LEN($N1139)+1,LEN($N1139)))</f>
        <v>games</v>
      </c>
      <c r="R1139" t="str">
        <f>TRIM(MID(SUBSTITUTE($N1139,"/",REPT(" ",LEN($N1139))),(COLUMNS($V1139:W1139)-1)*LEN($N1139)+1,LEN($N1139)))</f>
        <v>mobile games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3.5714285714285713E-3</v>
      </c>
      <c r="P1140" s="6">
        <f t="shared" si="69"/>
        <v>31.25</v>
      </c>
      <c r="Q1140" t="str">
        <f>TRIM(MID(SUBSTITUTE($N1140,"/",REPT(" ",LEN($N1140))),(COLUMNS($V1140:V1140)-1)*LEN($N1140)+1,LEN($N1140)))</f>
        <v>games</v>
      </c>
      <c r="R1140" t="str">
        <f>TRIM(MID(SUBSTITUTE($N1140,"/",REPT(" ",LEN($N1140))),(COLUMNS($V1140:W1140)-1)*LEN($N1140)+1,LEN($N1140)))</f>
        <v>mobile games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6.2500000000000001E-4</v>
      </c>
      <c r="P1141" s="6">
        <f t="shared" si="69"/>
        <v>5</v>
      </c>
      <c r="Q1141" t="str">
        <f>TRIM(MID(SUBSTITUTE($N1141,"/",REPT(" ",LEN($N1141))),(COLUMNS($V1141:V1141)-1)*LEN($N1141)+1,LEN($N1141)))</f>
        <v>games</v>
      </c>
      <c r="R1141" t="str">
        <f>TRIM(MID(SUBSTITUTE($N1141,"/",REPT(" ",LEN($N1141))),(COLUMNS($V1141:W1141)-1)*LEN($N1141)+1,LEN($N1141)))</f>
        <v>mobile games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6" t="e">
        <f t="shared" si="69"/>
        <v>#DIV/0!</v>
      </c>
      <c r="Q1142" t="str">
        <f>TRIM(MID(SUBSTITUTE($N1142,"/",REPT(" ",LEN($N1142))),(COLUMNS($V1142:V1142)-1)*LEN($N1142)+1,LEN($N1142)))</f>
        <v>games</v>
      </c>
      <c r="R1142" t="str">
        <f>TRIM(MID(SUBSTITUTE($N1142,"/",REPT(" ",LEN($N1142))),(COLUMNS($V1142:W1142)-1)*LEN($N1142)+1,LEN($N1142)))</f>
        <v>mobile games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6" t="e">
        <f t="shared" si="69"/>
        <v>#DIV/0!</v>
      </c>
      <c r="Q1143" t="str">
        <f>TRIM(MID(SUBSTITUTE($N1143,"/",REPT(" ",LEN($N1143))),(COLUMNS($V1143:V1143)-1)*LEN($N1143)+1,LEN($N1143)))</f>
        <v>games</v>
      </c>
      <c r="R1143" t="str">
        <f>TRIM(MID(SUBSTITUTE($N1143,"/",REPT(" ",LEN($N1143))),(COLUMNS($V1143:W1143)-1)*LEN($N1143)+1,LEN($N1143)))</f>
        <v>mobile games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6" t="e">
        <f t="shared" si="69"/>
        <v>#DIV/0!</v>
      </c>
      <c r="Q1144" t="str">
        <f>TRIM(MID(SUBSTITUTE($N1144,"/",REPT(" ",LEN($N1144))),(COLUMNS($V1144:V1144)-1)*LEN($N1144)+1,LEN($N1144)))</f>
        <v>games</v>
      </c>
      <c r="R1144" t="str">
        <f>TRIM(MID(SUBSTITUTE($N1144,"/",REPT(" ",LEN($N1144))),(COLUMNS($V1144:W1144)-1)*LEN($N1144)+1,LEN($N1144)))</f>
        <v>mobile games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4.1333333333333335E-3</v>
      </c>
      <c r="P1145" s="6">
        <f t="shared" si="69"/>
        <v>23.25</v>
      </c>
      <c r="Q1145" t="str">
        <f>TRIM(MID(SUBSTITUTE($N1145,"/",REPT(" ",LEN($N1145))),(COLUMNS($V1145:V1145)-1)*LEN($N1145)+1,LEN($N1145)))</f>
        <v>games</v>
      </c>
      <c r="R1145" t="str">
        <f>TRIM(MID(SUBSTITUTE($N1145,"/",REPT(" ",LEN($N1145))),(COLUMNS($V1145:W1145)-1)*LEN($N1145)+1,LEN($N1145)))</f>
        <v>mobile games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6" t="e">
        <f t="shared" si="69"/>
        <v>#DIV/0!</v>
      </c>
      <c r="Q1146" t="str">
        <f>TRIM(MID(SUBSTITUTE($N1146,"/",REPT(" ",LEN($N1146))),(COLUMNS($V1146:V1146)-1)*LEN($N1146)+1,LEN($N1146)))</f>
        <v>food</v>
      </c>
      <c r="R1146" t="str">
        <f>TRIM(MID(SUBSTITUTE($N1146,"/",REPT(" ",LEN($N1146))),(COLUMNS($V1146:W1146)-1)*LEN($N1146)+1,LEN($N1146)))</f>
        <v>food trucks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1.25E-3</v>
      </c>
      <c r="P1147" s="6">
        <f t="shared" si="69"/>
        <v>100</v>
      </c>
      <c r="Q1147" t="str">
        <f>TRIM(MID(SUBSTITUTE($N1147,"/",REPT(" ",LEN($N1147))),(COLUMNS($V1147:V1147)-1)*LEN($N1147)+1,LEN($N1147)))</f>
        <v>food</v>
      </c>
      <c r="R1147" t="str">
        <f>TRIM(MID(SUBSTITUTE($N1147,"/",REPT(" ",LEN($N1147))),(COLUMNS($V1147:W1147)-1)*LEN($N1147)+1,LEN($N1147)))</f>
        <v>food trucks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8.8333333333333333E-2</v>
      </c>
      <c r="P1148" s="6">
        <f t="shared" si="69"/>
        <v>44.166666666666664</v>
      </c>
      <c r="Q1148" t="str">
        <f>TRIM(MID(SUBSTITUTE($N1148,"/",REPT(" ",LEN($N1148))),(COLUMNS($V1148:V1148)-1)*LEN($N1148)+1,LEN($N1148)))</f>
        <v>food</v>
      </c>
      <c r="R1148" t="str">
        <f>TRIM(MID(SUBSTITUTE($N1148,"/",REPT(" ",LEN($N1148))),(COLUMNS($V1148:W1148)-1)*LEN($N1148)+1,LEN($N1148)))</f>
        <v>food trucks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6" t="e">
        <f t="shared" si="69"/>
        <v>#DIV/0!</v>
      </c>
      <c r="Q1149" t="str">
        <f>TRIM(MID(SUBSTITUTE($N1149,"/",REPT(" ",LEN($N1149))),(COLUMNS($V1149:V1149)-1)*LEN($N1149)+1,LEN($N1149)))</f>
        <v>food</v>
      </c>
      <c r="R1149" t="str">
        <f>TRIM(MID(SUBSTITUTE($N1149,"/",REPT(" ",LEN($N1149))),(COLUMNS($V1149:W1149)-1)*LEN($N1149)+1,LEN($N1149)))</f>
        <v>food trucks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4.8666666666666667E-3</v>
      </c>
      <c r="P1150" s="6">
        <f t="shared" si="69"/>
        <v>24.333333333333332</v>
      </c>
      <c r="Q1150" t="str">
        <f>TRIM(MID(SUBSTITUTE($N1150,"/",REPT(" ",LEN($N1150))),(COLUMNS($V1150:V1150)-1)*LEN($N1150)+1,LEN($N1150)))</f>
        <v>food</v>
      </c>
      <c r="R1150" t="str">
        <f>TRIM(MID(SUBSTITUTE($N1150,"/",REPT(" ",LEN($N1150))),(COLUMNS($V1150:W1150)-1)*LEN($N1150)+1,LEN($N1150)))</f>
        <v>food trucks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1.5E-3</v>
      </c>
      <c r="P1151" s="6">
        <f t="shared" si="69"/>
        <v>37.5</v>
      </c>
      <c r="Q1151" t="str">
        <f>TRIM(MID(SUBSTITUTE($N1151,"/",REPT(" ",LEN($N1151))),(COLUMNS($V1151:V1151)-1)*LEN($N1151)+1,LEN($N1151)))</f>
        <v>food</v>
      </c>
      <c r="R1151" t="str">
        <f>TRIM(MID(SUBSTITUTE($N1151,"/",REPT(" ",LEN($N1151))),(COLUMNS($V1151:W1151)-1)*LEN($N1151)+1,LEN($N1151)))</f>
        <v>food trucks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0.1008</v>
      </c>
      <c r="P1152" s="6">
        <f t="shared" si="69"/>
        <v>42</v>
      </c>
      <c r="Q1152" t="str">
        <f>TRIM(MID(SUBSTITUTE($N1152,"/",REPT(" ",LEN($N1152))),(COLUMNS($V1152:V1152)-1)*LEN($N1152)+1,LEN($N1152)))</f>
        <v>food</v>
      </c>
      <c r="R1152" t="str">
        <f>TRIM(MID(SUBSTITUTE($N1152,"/",REPT(" ",LEN($N1152))),(COLUMNS($V1152:W1152)-1)*LEN($N1152)+1,LEN($N1152)))</f>
        <v>food trucks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6" t="e">
        <f t="shared" si="69"/>
        <v>#DIV/0!</v>
      </c>
      <c r="Q1153" t="str">
        <f>TRIM(MID(SUBSTITUTE($N1153,"/",REPT(" ",LEN($N1153))),(COLUMNS($V1153:V1153)-1)*LEN($N1153)+1,LEN($N1153)))</f>
        <v>food</v>
      </c>
      <c r="R1153" t="str">
        <f>TRIM(MID(SUBSTITUTE($N1153,"/",REPT(" ",LEN($N1153))),(COLUMNS($V1153:W1153)-1)*LEN($N1153)+1,LEN($N1153)))</f>
        <v>food trucks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5.6937500000000002E-2</v>
      </c>
      <c r="P1154" s="6">
        <f t="shared" si="69"/>
        <v>60.733333333333334</v>
      </c>
      <c r="Q1154" t="str">
        <f>TRIM(MID(SUBSTITUTE($N1154,"/",REPT(" ",LEN($N1154))),(COLUMNS($V1154:V1154)-1)*LEN($N1154)+1,LEN($N1154)))</f>
        <v>food</v>
      </c>
      <c r="R1154" t="str">
        <f>TRIM(MID(SUBSTITUTE($N1154,"/",REPT(" ",LEN($N1154))),(COLUMNS($V1154:W1154)-1)*LEN($N1154)+1,LEN($N1154)))</f>
        <v>food trucks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</f>
        <v>6.2500000000000003E-3</v>
      </c>
      <c r="P1155" s="6">
        <f t="shared" ref="P1155:P1218" si="73">AVERAGE(E1155/L1155)</f>
        <v>50</v>
      </c>
      <c r="Q1155" t="str">
        <f>TRIM(MID(SUBSTITUTE($N1155,"/",REPT(" ",LEN($N1155))),(COLUMNS($V1155:V1155)-1)*LEN($N1155)+1,LEN($N1155)))</f>
        <v>food</v>
      </c>
      <c r="R1155" t="str">
        <f>TRIM(MID(SUBSTITUTE($N1155,"/",REPT(" ",LEN($N1155))),(COLUMNS($V1155:W1155)-1)*LEN($N1155)+1,LEN($N1155)))</f>
        <v>food trucks</v>
      </c>
      <c r="S1155" s="11">
        <f t="shared" ref="S1155:S1218" si="74">(((J1155/60/60)/24)+DATE(1970,1,1))</f>
        <v>42143.714178240742</v>
      </c>
      <c r="T1155" s="11">
        <f t="shared" ref="T1155:T1218" si="75">(((I1155/60/60)/24)+DATE(1970,1,1))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6.5000000000000002E-2</v>
      </c>
      <c r="P1156" s="6">
        <f t="shared" si="73"/>
        <v>108.33333333333333</v>
      </c>
      <c r="Q1156" t="str">
        <f>TRIM(MID(SUBSTITUTE($N1156,"/",REPT(" ",LEN($N1156))),(COLUMNS($V1156:V1156)-1)*LEN($N1156)+1,LEN($N1156)))</f>
        <v>food</v>
      </c>
      <c r="R1156" t="str">
        <f>TRIM(MID(SUBSTITUTE($N1156,"/",REPT(" ",LEN($N1156))),(COLUMNS($V1156:W1156)-1)*LEN($N1156)+1,LEN($N1156)))</f>
        <v>food trucks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7.5199999999999998E-3</v>
      </c>
      <c r="P1157" s="6">
        <f t="shared" si="73"/>
        <v>23.5</v>
      </c>
      <c r="Q1157" t="str">
        <f>TRIM(MID(SUBSTITUTE($N1157,"/",REPT(" ",LEN($N1157))),(COLUMNS($V1157:V1157)-1)*LEN($N1157)+1,LEN($N1157)))</f>
        <v>food</v>
      </c>
      <c r="R1157" t="str">
        <f>TRIM(MID(SUBSTITUTE($N1157,"/",REPT(" ",LEN($N1157))),(COLUMNS($V1157:W1157)-1)*LEN($N1157)+1,LEN($N1157)))</f>
        <v>food trucks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6" t="e">
        <f t="shared" si="73"/>
        <v>#DIV/0!</v>
      </c>
      <c r="Q1158" t="str">
        <f>TRIM(MID(SUBSTITUTE($N1158,"/",REPT(" ",LEN($N1158))),(COLUMNS($V1158:V1158)-1)*LEN($N1158)+1,LEN($N1158)))</f>
        <v>food</v>
      </c>
      <c r="R1158" t="str">
        <f>TRIM(MID(SUBSTITUTE($N1158,"/",REPT(" ",LEN($N1158))),(COLUMNS($V1158:W1158)-1)*LEN($N1158)+1,LEN($N1158)))</f>
        <v>food trucks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1.5100000000000001E-2</v>
      </c>
      <c r="P1159" s="6">
        <f t="shared" si="73"/>
        <v>50.333333333333336</v>
      </c>
      <c r="Q1159" t="str">
        <f>TRIM(MID(SUBSTITUTE($N1159,"/",REPT(" ",LEN($N1159))),(COLUMNS($V1159:V1159)-1)*LEN($N1159)+1,LEN($N1159)))</f>
        <v>food</v>
      </c>
      <c r="R1159" t="str">
        <f>TRIM(MID(SUBSTITUTE($N1159,"/",REPT(" ",LEN($N1159))),(COLUMNS($V1159:W1159)-1)*LEN($N1159)+1,LEN($N1159)))</f>
        <v>food trucks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4.6666666666666671E-3</v>
      </c>
      <c r="P1160" s="6">
        <f t="shared" si="73"/>
        <v>11.666666666666666</v>
      </c>
      <c r="Q1160" t="str">
        <f>TRIM(MID(SUBSTITUTE($N1160,"/",REPT(" ",LEN($N1160))),(COLUMNS($V1160:V1160)-1)*LEN($N1160)+1,LEN($N1160)))</f>
        <v>food</v>
      </c>
      <c r="R1160" t="str">
        <f>TRIM(MID(SUBSTITUTE($N1160,"/",REPT(" ",LEN($N1160))),(COLUMNS($V1160:W1160)-1)*LEN($N1160)+1,LEN($N1160)))</f>
        <v>food trucks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6" t="e">
        <f t="shared" si="73"/>
        <v>#DIV/0!</v>
      </c>
      <c r="Q1161" t="str">
        <f>TRIM(MID(SUBSTITUTE($N1161,"/",REPT(" ",LEN($N1161))),(COLUMNS($V1161:V1161)-1)*LEN($N1161)+1,LEN($N1161)))</f>
        <v>food</v>
      </c>
      <c r="R1161" t="str">
        <f>TRIM(MID(SUBSTITUTE($N1161,"/",REPT(" ",LEN($N1161))),(COLUMNS($V1161:W1161)-1)*LEN($N1161)+1,LEN($N1161)))</f>
        <v>food trucks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3.85E-2</v>
      </c>
      <c r="P1162" s="6">
        <f t="shared" si="73"/>
        <v>60.789473684210527</v>
      </c>
      <c r="Q1162" t="str">
        <f>TRIM(MID(SUBSTITUTE($N1162,"/",REPT(" ",LEN($N1162))),(COLUMNS($V1162:V1162)-1)*LEN($N1162)+1,LEN($N1162)))</f>
        <v>food</v>
      </c>
      <c r="R1162" t="str">
        <f>TRIM(MID(SUBSTITUTE($N1162,"/",REPT(" ",LEN($N1162))),(COLUMNS($V1162:W1162)-1)*LEN($N1162)+1,LEN($N1162)))</f>
        <v>food trucks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6" t="e">
        <f t="shared" si="73"/>
        <v>#DIV/0!</v>
      </c>
      <c r="Q1163" t="str">
        <f>TRIM(MID(SUBSTITUTE($N1163,"/",REPT(" ",LEN($N1163))),(COLUMNS($V1163:V1163)-1)*LEN($N1163)+1,LEN($N1163)))</f>
        <v>food</v>
      </c>
      <c r="R1163" t="str">
        <f>TRIM(MID(SUBSTITUTE($N1163,"/",REPT(" ",LEN($N1163))),(COLUMNS($V1163:W1163)-1)*LEN($N1163)+1,LEN($N1163)))</f>
        <v>food trucks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5.8333333333333338E-4</v>
      </c>
      <c r="P1164" s="6">
        <f t="shared" si="73"/>
        <v>17.5</v>
      </c>
      <c r="Q1164" t="str">
        <f>TRIM(MID(SUBSTITUTE($N1164,"/",REPT(" ",LEN($N1164))),(COLUMNS($V1164:V1164)-1)*LEN($N1164)+1,LEN($N1164)))</f>
        <v>food</v>
      </c>
      <c r="R1164" t="str">
        <f>TRIM(MID(SUBSTITUTE($N1164,"/",REPT(" ",LEN($N1164))),(COLUMNS($V1164:W1164)-1)*LEN($N1164)+1,LEN($N1164)))</f>
        <v>food trucks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6" t="e">
        <f t="shared" si="73"/>
        <v>#DIV/0!</v>
      </c>
      <c r="Q1165" t="str">
        <f>TRIM(MID(SUBSTITUTE($N1165,"/",REPT(" ",LEN($N1165))),(COLUMNS($V1165:V1165)-1)*LEN($N1165)+1,LEN($N1165)))</f>
        <v>food</v>
      </c>
      <c r="R1165" t="str">
        <f>TRIM(MID(SUBSTITUTE($N1165,"/",REPT(" ",LEN($N1165))),(COLUMNS($V1165:W1165)-1)*LEN($N1165)+1,LEN($N1165)))</f>
        <v>food trucks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6" t="e">
        <f t="shared" si="73"/>
        <v>#DIV/0!</v>
      </c>
      <c r="Q1166" t="str">
        <f>TRIM(MID(SUBSTITUTE($N1166,"/",REPT(" ",LEN($N1166))),(COLUMNS($V1166:V1166)-1)*LEN($N1166)+1,LEN($N1166)))</f>
        <v>food</v>
      </c>
      <c r="R1166" t="str">
        <f>TRIM(MID(SUBSTITUTE($N1166,"/",REPT(" ",LEN($N1166))),(COLUMNS($V1166:W1166)-1)*LEN($N1166)+1,LEN($N1166)))</f>
        <v>food trucks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0.20705000000000001</v>
      </c>
      <c r="P1167" s="6">
        <f t="shared" si="73"/>
        <v>82.82</v>
      </c>
      <c r="Q1167" t="str">
        <f>TRIM(MID(SUBSTITUTE($N1167,"/",REPT(" ",LEN($N1167))),(COLUMNS($V1167:V1167)-1)*LEN($N1167)+1,LEN($N1167)))</f>
        <v>food</v>
      </c>
      <c r="R1167" t="str">
        <f>TRIM(MID(SUBSTITUTE($N1167,"/",REPT(" ",LEN($N1167))),(COLUMNS($V1167:W1167)-1)*LEN($N1167)+1,LEN($N1167)))</f>
        <v>food trucks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0.19139999999999999</v>
      </c>
      <c r="P1168" s="6">
        <f t="shared" si="73"/>
        <v>358.875</v>
      </c>
      <c r="Q1168" t="str">
        <f>TRIM(MID(SUBSTITUTE($N1168,"/",REPT(" ",LEN($N1168))),(COLUMNS($V1168:V1168)-1)*LEN($N1168)+1,LEN($N1168)))</f>
        <v>food</v>
      </c>
      <c r="R1168" t="str">
        <f>TRIM(MID(SUBSTITUTE($N1168,"/",REPT(" ",LEN($N1168))),(COLUMNS($V1168:W1168)-1)*LEN($N1168)+1,LEN($N1168)))</f>
        <v>food trucks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1.6316666666666667E-2</v>
      </c>
      <c r="P1169" s="6">
        <f t="shared" si="73"/>
        <v>61.1875</v>
      </c>
      <c r="Q1169" t="str">
        <f>TRIM(MID(SUBSTITUTE($N1169,"/",REPT(" ",LEN($N1169))),(COLUMNS($V1169:V1169)-1)*LEN($N1169)+1,LEN($N1169)))</f>
        <v>food</v>
      </c>
      <c r="R1169" t="str">
        <f>TRIM(MID(SUBSTITUTE($N1169,"/",REPT(" ",LEN($N1169))),(COLUMNS($V1169:W1169)-1)*LEN($N1169)+1,LEN($N1169)))</f>
        <v>food trucks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5.6666666666666664E-2</v>
      </c>
      <c r="P1170" s="6">
        <f t="shared" si="73"/>
        <v>340</v>
      </c>
      <c r="Q1170" t="str">
        <f>TRIM(MID(SUBSTITUTE($N1170,"/",REPT(" ",LEN($N1170))),(COLUMNS($V1170:V1170)-1)*LEN($N1170)+1,LEN($N1170)))</f>
        <v>food</v>
      </c>
      <c r="R1170" t="str">
        <f>TRIM(MID(SUBSTITUTE($N1170,"/",REPT(" ",LEN($N1170))),(COLUMNS($V1170:W1170)-1)*LEN($N1170)+1,LEN($N1170)))</f>
        <v>food trucks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1.6999999999999999E-3</v>
      </c>
      <c r="P1171" s="6">
        <f t="shared" si="73"/>
        <v>5.666666666666667</v>
      </c>
      <c r="Q1171" t="str">
        <f>TRIM(MID(SUBSTITUTE($N1171,"/",REPT(" ",LEN($N1171))),(COLUMNS($V1171:V1171)-1)*LEN($N1171)+1,LEN($N1171)))</f>
        <v>food</v>
      </c>
      <c r="R1171" t="str">
        <f>TRIM(MID(SUBSTITUTE($N1171,"/",REPT(" ",LEN($N1171))),(COLUMNS($V1171:W1171)-1)*LEN($N1171)+1,LEN($N1171)))</f>
        <v>food trucks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4.0000000000000001E-3</v>
      </c>
      <c r="P1172" s="6">
        <f t="shared" si="73"/>
        <v>50</v>
      </c>
      <c r="Q1172" t="str">
        <f>TRIM(MID(SUBSTITUTE($N1172,"/",REPT(" ",LEN($N1172))),(COLUMNS($V1172:V1172)-1)*LEN($N1172)+1,LEN($N1172)))</f>
        <v>food</v>
      </c>
      <c r="R1172" t="str">
        <f>TRIM(MID(SUBSTITUTE($N1172,"/",REPT(" ",LEN($N1172))),(COLUMNS($V1172:W1172)-1)*LEN($N1172)+1,LEN($N1172)))</f>
        <v>food trucks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1E-3</v>
      </c>
      <c r="P1173" s="6">
        <f t="shared" si="73"/>
        <v>25</v>
      </c>
      <c r="Q1173" t="str">
        <f>TRIM(MID(SUBSTITUTE($N1173,"/",REPT(" ",LEN($N1173))),(COLUMNS($V1173:V1173)-1)*LEN($N1173)+1,LEN($N1173)))</f>
        <v>food</v>
      </c>
      <c r="R1173" t="str">
        <f>TRIM(MID(SUBSTITUTE($N1173,"/",REPT(" ",LEN($N1173))),(COLUMNS($V1173:W1173)-1)*LEN($N1173)+1,LEN($N1173)))</f>
        <v>food trucks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6" t="e">
        <f t="shared" si="73"/>
        <v>#DIV/0!</v>
      </c>
      <c r="Q1174" t="str">
        <f>TRIM(MID(SUBSTITUTE($N1174,"/",REPT(" ",LEN($N1174))),(COLUMNS($V1174:V1174)-1)*LEN($N1174)+1,LEN($N1174)))</f>
        <v>food</v>
      </c>
      <c r="R1174" t="str">
        <f>TRIM(MID(SUBSTITUTE($N1174,"/",REPT(" ",LEN($N1174))),(COLUMNS($V1174:W1174)-1)*LEN($N1174)+1,LEN($N1174)))</f>
        <v>food trucks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2.4000000000000001E-4</v>
      </c>
      <c r="P1175" s="6">
        <f t="shared" si="73"/>
        <v>30</v>
      </c>
      <c r="Q1175" t="str">
        <f>TRIM(MID(SUBSTITUTE($N1175,"/",REPT(" ",LEN($N1175))),(COLUMNS($V1175:V1175)-1)*LEN($N1175)+1,LEN($N1175)))</f>
        <v>food</v>
      </c>
      <c r="R1175" t="str">
        <f>TRIM(MID(SUBSTITUTE($N1175,"/",REPT(" ",LEN($N1175))),(COLUMNS($V1175:W1175)-1)*LEN($N1175)+1,LEN($N1175)))</f>
        <v>food trucks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5.906666666666667E-2</v>
      </c>
      <c r="P1176" s="6">
        <f t="shared" si="73"/>
        <v>46.631578947368418</v>
      </c>
      <c r="Q1176" t="str">
        <f>TRIM(MID(SUBSTITUTE($N1176,"/",REPT(" ",LEN($N1176))),(COLUMNS($V1176:V1176)-1)*LEN($N1176)+1,LEN($N1176)))</f>
        <v>food</v>
      </c>
      <c r="R1176" t="str">
        <f>TRIM(MID(SUBSTITUTE($N1176,"/",REPT(" ",LEN($N1176))),(COLUMNS($V1176:W1176)-1)*LEN($N1176)+1,LEN($N1176)))</f>
        <v>food trucks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2.9250000000000002E-2</v>
      </c>
      <c r="P1177" s="6">
        <f t="shared" si="73"/>
        <v>65</v>
      </c>
      <c r="Q1177" t="str">
        <f>TRIM(MID(SUBSTITUTE($N1177,"/",REPT(" ",LEN($N1177))),(COLUMNS($V1177:V1177)-1)*LEN($N1177)+1,LEN($N1177)))</f>
        <v>food</v>
      </c>
      <c r="R1177" t="str">
        <f>TRIM(MID(SUBSTITUTE($N1177,"/",REPT(" ",LEN($N1177))),(COLUMNS($V1177:W1177)-1)*LEN($N1177)+1,LEN($N1177)))</f>
        <v>food trucks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5.7142857142857142E-5</v>
      </c>
      <c r="P1178" s="6">
        <f t="shared" si="73"/>
        <v>10</v>
      </c>
      <c r="Q1178" t="str">
        <f>TRIM(MID(SUBSTITUTE($N1178,"/",REPT(" ",LEN($N1178))),(COLUMNS($V1178:V1178)-1)*LEN($N1178)+1,LEN($N1178)))</f>
        <v>food</v>
      </c>
      <c r="R1178" t="str">
        <f>TRIM(MID(SUBSTITUTE($N1178,"/",REPT(" ",LEN($N1178))),(COLUMNS($V1178:W1178)-1)*LEN($N1178)+1,LEN($N1178)))</f>
        <v>food trucks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6" t="e">
        <f t="shared" si="73"/>
        <v>#DIV/0!</v>
      </c>
      <c r="Q1179" t="str">
        <f>TRIM(MID(SUBSTITUTE($N1179,"/",REPT(" ",LEN($N1179))),(COLUMNS($V1179:V1179)-1)*LEN($N1179)+1,LEN($N1179)))</f>
        <v>food</v>
      </c>
      <c r="R1179" t="str">
        <f>TRIM(MID(SUBSTITUTE($N1179,"/",REPT(" ",LEN($N1179))),(COLUMNS($V1179:W1179)-1)*LEN($N1179)+1,LEN($N1179)))</f>
        <v>food trucks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6.666666666666667E-5</v>
      </c>
      <c r="P1180" s="6">
        <f t="shared" si="73"/>
        <v>5</v>
      </c>
      <c r="Q1180" t="str">
        <f>TRIM(MID(SUBSTITUTE($N1180,"/",REPT(" ",LEN($N1180))),(COLUMNS($V1180:V1180)-1)*LEN($N1180)+1,LEN($N1180)))</f>
        <v>food</v>
      </c>
      <c r="R1180" t="str">
        <f>TRIM(MID(SUBSTITUTE($N1180,"/",REPT(" ",LEN($N1180))),(COLUMNS($V1180:W1180)-1)*LEN($N1180)+1,LEN($N1180)))</f>
        <v>food trucks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5.3333333333333337E-2</v>
      </c>
      <c r="P1181" s="6">
        <f t="shared" si="73"/>
        <v>640</v>
      </c>
      <c r="Q1181" t="str">
        <f>TRIM(MID(SUBSTITUTE($N1181,"/",REPT(" ",LEN($N1181))),(COLUMNS($V1181:V1181)-1)*LEN($N1181)+1,LEN($N1181)))</f>
        <v>food</v>
      </c>
      <c r="R1181" t="str">
        <f>TRIM(MID(SUBSTITUTE($N1181,"/",REPT(" ",LEN($N1181))),(COLUMNS($V1181:W1181)-1)*LEN($N1181)+1,LEN($N1181)))</f>
        <v>food trucks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0.11749999999999999</v>
      </c>
      <c r="P1182" s="6">
        <f t="shared" si="73"/>
        <v>69.117647058823536</v>
      </c>
      <c r="Q1182" t="str">
        <f>TRIM(MID(SUBSTITUTE($N1182,"/",REPT(" ",LEN($N1182))),(COLUMNS($V1182:V1182)-1)*LEN($N1182)+1,LEN($N1182)))</f>
        <v>food</v>
      </c>
      <c r="R1182" t="str">
        <f>TRIM(MID(SUBSTITUTE($N1182,"/",REPT(" ",LEN($N1182))),(COLUMNS($V1182:W1182)-1)*LEN($N1182)+1,LEN($N1182)))</f>
        <v>food trucks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8.0000000000000007E-5</v>
      </c>
      <c r="P1183" s="6">
        <f t="shared" si="73"/>
        <v>1.3333333333333333</v>
      </c>
      <c r="Q1183" t="str">
        <f>TRIM(MID(SUBSTITUTE($N1183,"/",REPT(" ",LEN($N1183))),(COLUMNS($V1183:V1183)-1)*LEN($N1183)+1,LEN($N1183)))</f>
        <v>food</v>
      </c>
      <c r="R1183" t="str">
        <f>TRIM(MID(SUBSTITUTE($N1183,"/",REPT(" ",LEN($N1183))),(COLUMNS($V1183:W1183)-1)*LEN($N1183)+1,LEN($N1183)))</f>
        <v>food trucks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4.2000000000000003E-2</v>
      </c>
      <c r="P1184" s="6">
        <f t="shared" si="73"/>
        <v>10.5</v>
      </c>
      <c r="Q1184" t="str">
        <f>TRIM(MID(SUBSTITUTE($N1184,"/",REPT(" ",LEN($N1184))),(COLUMNS($V1184:V1184)-1)*LEN($N1184)+1,LEN($N1184)))</f>
        <v>food</v>
      </c>
      <c r="R1184" t="str">
        <f>TRIM(MID(SUBSTITUTE($N1184,"/",REPT(" ",LEN($N1184))),(COLUMNS($V1184:W1184)-1)*LEN($N1184)+1,LEN($N1184)))</f>
        <v>food trucks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0.04</v>
      </c>
      <c r="P1185" s="6">
        <f t="shared" si="73"/>
        <v>33.333333333333336</v>
      </c>
      <c r="Q1185" t="str">
        <f>TRIM(MID(SUBSTITUTE($N1185,"/",REPT(" ",LEN($N1185))),(COLUMNS($V1185:V1185)-1)*LEN($N1185)+1,LEN($N1185)))</f>
        <v>food</v>
      </c>
      <c r="R1185" t="str">
        <f>TRIM(MID(SUBSTITUTE($N1185,"/",REPT(" ",LEN($N1185))),(COLUMNS($V1185:W1185)-1)*LEN($N1185)+1,LEN($N1185)))</f>
        <v>food trucks</v>
      </c>
      <c r="S1185" s="11">
        <f t="shared" si="74"/>
        <v>42656.86137731481</v>
      </c>
      <c r="T1185" s="11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1.0493636363636363</v>
      </c>
      <c r="P1186" s="6">
        <f t="shared" si="73"/>
        <v>61.562666666666665</v>
      </c>
      <c r="Q1186" t="str">
        <f>TRIM(MID(SUBSTITUTE($N1186,"/",REPT(" ",LEN($N1186))),(COLUMNS($V1186:V1186)-1)*LEN($N1186)+1,LEN($N1186)))</f>
        <v>photography</v>
      </c>
      <c r="R1186" t="str">
        <f>TRIM(MID(SUBSTITUTE($N1186,"/",REPT(" ",LEN($N1186))),(COLUMNS($V1186:W1186)-1)*LEN($N1186)+1,LEN($N1186)))</f>
        <v>photobooks</v>
      </c>
      <c r="S1186" s="11">
        <f t="shared" si="74"/>
        <v>42741.599664351852</v>
      </c>
      <c r="T1186" s="11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1.0544</v>
      </c>
      <c r="P1187" s="6">
        <f t="shared" si="73"/>
        <v>118.73873873873873</v>
      </c>
      <c r="Q1187" t="str">
        <f>TRIM(MID(SUBSTITUTE($N1187,"/",REPT(" ",LEN($N1187))),(COLUMNS($V1187:V1187)-1)*LEN($N1187)+1,LEN($N1187)))</f>
        <v>photography</v>
      </c>
      <c r="R1187" t="str">
        <f>TRIM(MID(SUBSTITUTE($N1187,"/",REPT(" ",LEN($N1187))),(COLUMNS($V1187:W1187)-1)*LEN($N1187)+1,LEN($N1187)))</f>
        <v>photobooks</v>
      </c>
      <c r="S1187" s="11">
        <f t="shared" si="74"/>
        <v>42130.865150462967</v>
      </c>
      <c r="T1187" s="11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1.0673333333333332</v>
      </c>
      <c r="P1188" s="6">
        <f t="shared" si="73"/>
        <v>65.081300813008127</v>
      </c>
      <c r="Q1188" t="str">
        <f>TRIM(MID(SUBSTITUTE($N1188,"/",REPT(" ",LEN($N1188))),(COLUMNS($V1188:V1188)-1)*LEN($N1188)+1,LEN($N1188)))</f>
        <v>photography</v>
      </c>
      <c r="R1188" t="str">
        <f>TRIM(MID(SUBSTITUTE($N1188,"/",REPT(" ",LEN($N1188))),(COLUMNS($V1188:W1188)-1)*LEN($N1188)+1,LEN($N1188)))</f>
        <v>photobooks</v>
      </c>
      <c r="S1188" s="11">
        <f t="shared" si="74"/>
        <v>42123.86336805555</v>
      </c>
      <c r="T1188" s="11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1.0412571428571429</v>
      </c>
      <c r="P1189" s="6">
        <f t="shared" si="73"/>
        <v>130.15714285714284</v>
      </c>
      <c r="Q1189" t="str">
        <f>TRIM(MID(SUBSTITUTE($N1189,"/",REPT(" ",LEN($N1189))),(COLUMNS($V1189:V1189)-1)*LEN($N1189)+1,LEN($N1189)))</f>
        <v>photography</v>
      </c>
      <c r="R1189" t="str">
        <f>TRIM(MID(SUBSTITUTE($N1189,"/",REPT(" ",LEN($N1189))),(COLUMNS($V1189:W1189)-1)*LEN($N1189)+1,LEN($N1189)))</f>
        <v>photobooks</v>
      </c>
      <c r="S1189" s="11">
        <f t="shared" si="74"/>
        <v>42109.894942129627</v>
      </c>
      <c r="T1189" s="11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1.6054999999999999</v>
      </c>
      <c r="P1190" s="6">
        <f t="shared" si="73"/>
        <v>37.776470588235291</v>
      </c>
      <c r="Q1190" t="str">
        <f>TRIM(MID(SUBSTITUTE($N1190,"/",REPT(" ",LEN($N1190))),(COLUMNS($V1190:V1190)-1)*LEN($N1190)+1,LEN($N1190)))</f>
        <v>photography</v>
      </c>
      <c r="R1190" t="str">
        <f>TRIM(MID(SUBSTITUTE($N1190,"/",REPT(" ",LEN($N1190))),(COLUMNS($V1190:W1190)-1)*LEN($N1190)+1,LEN($N1190)))</f>
        <v>photobooks</v>
      </c>
      <c r="S1190" s="11">
        <f t="shared" si="74"/>
        <v>42711.700694444444</v>
      </c>
      <c r="T1190" s="11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1.0777777777777777</v>
      </c>
      <c r="P1191" s="6">
        <f t="shared" si="73"/>
        <v>112.79069767441861</v>
      </c>
      <c r="Q1191" t="str">
        <f>TRIM(MID(SUBSTITUTE($N1191,"/",REPT(" ",LEN($N1191))),(COLUMNS($V1191:V1191)-1)*LEN($N1191)+1,LEN($N1191)))</f>
        <v>photography</v>
      </c>
      <c r="R1191" t="str">
        <f>TRIM(MID(SUBSTITUTE($N1191,"/",REPT(" ",LEN($N1191))),(COLUMNS($V1191:W1191)-1)*LEN($N1191)+1,LEN($N1191)))</f>
        <v>photobooks</v>
      </c>
      <c r="S1191" s="11">
        <f t="shared" si="74"/>
        <v>42529.979108796295</v>
      </c>
      <c r="T1191" s="11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1.35</v>
      </c>
      <c r="P1192" s="6">
        <f t="shared" si="73"/>
        <v>51.92307692307692</v>
      </c>
      <c r="Q1192" t="str">
        <f>TRIM(MID(SUBSTITUTE($N1192,"/",REPT(" ",LEN($N1192))),(COLUMNS($V1192:V1192)-1)*LEN($N1192)+1,LEN($N1192)))</f>
        <v>photography</v>
      </c>
      <c r="R1192" t="str">
        <f>TRIM(MID(SUBSTITUTE($N1192,"/",REPT(" ",LEN($N1192))),(COLUMNS($V1192:W1192)-1)*LEN($N1192)+1,LEN($N1192)))</f>
        <v>photobooks</v>
      </c>
      <c r="S1192" s="11">
        <f t="shared" si="74"/>
        <v>41852.665798611109</v>
      </c>
      <c r="T1192" s="11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1.0907407407407408</v>
      </c>
      <c r="P1193" s="6">
        <f t="shared" si="73"/>
        <v>89.242424242424249</v>
      </c>
      <c r="Q1193" t="str">
        <f>TRIM(MID(SUBSTITUTE($N1193,"/",REPT(" ",LEN($N1193))),(COLUMNS($V1193:V1193)-1)*LEN($N1193)+1,LEN($N1193)))</f>
        <v>photography</v>
      </c>
      <c r="R1193" t="str">
        <f>TRIM(MID(SUBSTITUTE($N1193,"/",REPT(" ",LEN($N1193))),(COLUMNS($V1193:W1193)-1)*LEN($N1193)+1,LEN($N1193)))</f>
        <v>photobooks</v>
      </c>
      <c r="S1193" s="11">
        <f t="shared" si="74"/>
        <v>42419.603703703702</v>
      </c>
      <c r="T1193" s="11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2.9</v>
      </c>
      <c r="P1194" s="6">
        <f t="shared" si="73"/>
        <v>19.333333333333332</v>
      </c>
      <c r="Q1194" t="str">
        <f>TRIM(MID(SUBSTITUTE($N1194,"/",REPT(" ",LEN($N1194))),(COLUMNS($V1194:V1194)-1)*LEN($N1194)+1,LEN($N1194)))</f>
        <v>photography</v>
      </c>
      <c r="R1194" t="str">
        <f>TRIM(MID(SUBSTITUTE($N1194,"/",REPT(" ",LEN($N1194))),(COLUMNS($V1194:W1194)-1)*LEN($N1194)+1,LEN($N1194)))</f>
        <v>photobooks</v>
      </c>
      <c r="S1194" s="11">
        <f t="shared" si="74"/>
        <v>42747.506689814814</v>
      </c>
      <c r="T1194" s="11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1.0395714285714286</v>
      </c>
      <c r="P1195" s="6">
        <f t="shared" si="73"/>
        <v>79.967032967032964</v>
      </c>
      <c r="Q1195" t="str">
        <f>TRIM(MID(SUBSTITUTE($N1195,"/",REPT(" ",LEN($N1195))),(COLUMNS($V1195:V1195)-1)*LEN($N1195)+1,LEN($N1195)))</f>
        <v>photography</v>
      </c>
      <c r="R1195" t="str">
        <f>TRIM(MID(SUBSTITUTE($N1195,"/",REPT(" ",LEN($N1195))),(COLUMNS($V1195:W1195)-1)*LEN($N1195)+1,LEN($N1195)))</f>
        <v>photobooks</v>
      </c>
      <c r="S1195" s="11">
        <f t="shared" si="74"/>
        <v>42409.776076388895</v>
      </c>
      <c r="T1195" s="11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3.2223999999999999</v>
      </c>
      <c r="P1196" s="6">
        <f t="shared" si="73"/>
        <v>56.414565826330531</v>
      </c>
      <c r="Q1196" t="str">
        <f>TRIM(MID(SUBSTITUTE($N1196,"/",REPT(" ",LEN($N1196))),(COLUMNS($V1196:V1196)-1)*LEN($N1196)+1,LEN($N1196)))</f>
        <v>photography</v>
      </c>
      <c r="R1196" t="str">
        <f>TRIM(MID(SUBSTITUTE($N1196,"/",REPT(" ",LEN($N1196))),(COLUMNS($V1196:W1196)-1)*LEN($N1196)+1,LEN($N1196)))</f>
        <v>photobooks</v>
      </c>
      <c r="S1196" s="11">
        <f t="shared" si="74"/>
        <v>42072.488182870366</v>
      </c>
      <c r="T1196" s="11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1.35</v>
      </c>
      <c r="P1197" s="6">
        <f t="shared" si="73"/>
        <v>79.411764705882348</v>
      </c>
      <c r="Q1197" t="str">
        <f>TRIM(MID(SUBSTITUTE($N1197,"/",REPT(" ",LEN($N1197))),(COLUMNS($V1197:V1197)-1)*LEN($N1197)+1,LEN($N1197)))</f>
        <v>photography</v>
      </c>
      <c r="R1197" t="str">
        <f>TRIM(MID(SUBSTITUTE($N1197,"/",REPT(" ",LEN($N1197))),(COLUMNS($V1197:W1197)-1)*LEN($N1197)+1,LEN($N1197)))</f>
        <v>photobooks</v>
      </c>
      <c r="S1197" s="11">
        <f t="shared" si="74"/>
        <v>42298.34783564815</v>
      </c>
      <c r="T1197" s="11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2.6991034482758622</v>
      </c>
      <c r="P1198" s="6">
        <f t="shared" si="73"/>
        <v>76.439453125</v>
      </c>
      <c r="Q1198" t="str">
        <f>TRIM(MID(SUBSTITUTE($N1198,"/",REPT(" ",LEN($N1198))),(COLUMNS($V1198:V1198)-1)*LEN($N1198)+1,LEN($N1198)))</f>
        <v>photography</v>
      </c>
      <c r="R1198" t="str">
        <f>TRIM(MID(SUBSTITUTE($N1198,"/",REPT(" ",LEN($N1198))),(COLUMNS($V1198:W1198)-1)*LEN($N1198)+1,LEN($N1198)))</f>
        <v>photobooks</v>
      </c>
      <c r="S1198" s="11">
        <f t="shared" si="74"/>
        <v>42326.818738425922</v>
      </c>
      <c r="T1198" s="11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2.5329333333333333</v>
      </c>
      <c r="P1199" s="6">
        <f t="shared" si="73"/>
        <v>121</v>
      </c>
      <c r="Q1199" t="str">
        <f>TRIM(MID(SUBSTITUTE($N1199,"/",REPT(" ",LEN($N1199))),(COLUMNS($V1199:V1199)-1)*LEN($N1199)+1,LEN($N1199)))</f>
        <v>photography</v>
      </c>
      <c r="R1199" t="str">
        <f>TRIM(MID(SUBSTITUTE($N1199,"/",REPT(" ",LEN($N1199))),(COLUMNS($V1199:W1199)-1)*LEN($N1199)+1,LEN($N1199)))</f>
        <v>photobooks</v>
      </c>
      <c r="S1199" s="11">
        <f t="shared" si="74"/>
        <v>42503.66474537037</v>
      </c>
      <c r="T1199" s="11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2.6059999999999999</v>
      </c>
      <c r="P1200" s="6">
        <f t="shared" si="73"/>
        <v>54.616766467065865</v>
      </c>
      <c r="Q1200" t="str">
        <f>TRIM(MID(SUBSTITUTE($N1200,"/",REPT(" ",LEN($N1200))),(COLUMNS($V1200:V1200)-1)*LEN($N1200)+1,LEN($N1200)))</f>
        <v>photography</v>
      </c>
      <c r="R1200" t="str">
        <f>TRIM(MID(SUBSTITUTE($N1200,"/",REPT(" ",LEN($N1200))),(COLUMNS($V1200:W1200)-1)*LEN($N1200)+1,LEN($N1200)))</f>
        <v>photobooks</v>
      </c>
      <c r="S1200" s="11">
        <f t="shared" si="74"/>
        <v>42333.619050925925</v>
      </c>
      <c r="T1200" s="11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1.0131677953348381</v>
      </c>
      <c r="P1201" s="6">
        <f t="shared" si="73"/>
        <v>299.22222222222223</v>
      </c>
      <c r="Q1201" t="str">
        <f>TRIM(MID(SUBSTITUTE($N1201,"/",REPT(" ",LEN($N1201))),(COLUMNS($V1201:V1201)-1)*LEN($N1201)+1,LEN($N1201)))</f>
        <v>photography</v>
      </c>
      <c r="R1201" t="str">
        <f>TRIM(MID(SUBSTITUTE($N1201,"/",REPT(" ",LEN($N1201))),(COLUMNS($V1201:W1201)-1)*LEN($N1201)+1,LEN($N1201)))</f>
        <v>photobooks</v>
      </c>
      <c r="S1201" s="11">
        <f t="shared" si="74"/>
        <v>42161.770833333328</v>
      </c>
      <c r="T1201" s="11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1.2560416666666667</v>
      </c>
      <c r="P1202" s="6">
        <f t="shared" si="73"/>
        <v>58.533980582524272</v>
      </c>
      <c r="Q1202" t="str">
        <f>TRIM(MID(SUBSTITUTE($N1202,"/",REPT(" ",LEN($N1202))),(COLUMNS($V1202:V1202)-1)*LEN($N1202)+1,LEN($N1202)))</f>
        <v>photography</v>
      </c>
      <c r="R1202" t="str">
        <f>TRIM(MID(SUBSTITUTE($N1202,"/",REPT(" ",LEN($N1202))),(COLUMNS($V1202:W1202)-1)*LEN($N1202)+1,LEN($N1202)))</f>
        <v>photobooks</v>
      </c>
      <c r="S1202" s="11">
        <f t="shared" si="74"/>
        <v>42089.477500000001</v>
      </c>
      <c r="T1202" s="11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1.0243783333333334</v>
      </c>
      <c r="P1203" s="6">
        <f t="shared" si="73"/>
        <v>55.371801801801809</v>
      </c>
      <c r="Q1203" t="str">
        <f>TRIM(MID(SUBSTITUTE($N1203,"/",REPT(" ",LEN($N1203))),(COLUMNS($V1203:V1203)-1)*LEN($N1203)+1,LEN($N1203)))</f>
        <v>photography</v>
      </c>
      <c r="R1203" t="str">
        <f>TRIM(MID(SUBSTITUTE($N1203,"/",REPT(" ",LEN($N1203))),(COLUMNS($V1203:W1203)-1)*LEN($N1203)+1,LEN($N1203)))</f>
        <v>photobooks</v>
      </c>
      <c r="S1203" s="11">
        <f t="shared" si="74"/>
        <v>42536.60701388889</v>
      </c>
      <c r="T1203" s="11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1.99244</v>
      </c>
      <c r="P1204" s="6">
        <f t="shared" si="73"/>
        <v>183.80442804428046</v>
      </c>
      <c r="Q1204" t="str">
        <f>TRIM(MID(SUBSTITUTE($N1204,"/",REPT(" ",LEN($N1204))),(COLUMNS($V1204:V1204)-1)*LEN($N1204)+1,LEN($N1204)))</f>
        <v>photography</v>
      </c>
      <c r="R1204" t="str">
        <f>TRIM(MID(SUBSTITUTE($N1204,"/",REPT(" ",LEN($N1204))),(COLUMNS($V1204:W1204)-1)*LEN($N1204)+1,LEN($N1204)))</f>
        <v>photobooks</v>
      </c>
      <c r="S1204" s="11">
        <f t="shared" si="74"/>
        <v>42152.288819444439</v>
      </c>
      <c r="T1204" s="11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1.0245398773006136</v>
      </c>
      <c r="P1205" s="6">
        <f t="shared" si="73"/>
        <v>165.34653465346534</v>
      </c>
      <c r="Q1205" t="str">
        <f>TRIM(MID(SUBSTITUTE($N1205,"/",REPT(" ",LEN($N1205))),(COLUMNS($V1205:V1205)-1)*LEN($N1205)+1,LEN($N1205)))</f>
        <v>photography</v>
      </c>
      <c r="R1205" t="str">
        <f>TRIM(MID(SUBSTITUTE($N1205,"/",REPT(" ",LEN($N1205))),(COLUMNS($V1205:W1205)-1)*LEN($N1205)+1,LEN($N1205)))</f>
        <v>photobooks</v>
      </c>
      <c r="S1205" s="11">
        <f t="shared" si="74"/>
        <v>42125.614895833336</v>
      </c>
      <c r="T1205" s="11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1.0294615384615384</v>
      </c>
      <c r="P1206" s="6">
        <f t="shared" si="73"/>
        <v>234.78947368421052</v>
      </c>
      <c r="Q1206" t="str">
        <f>TRIM(MID(SUBSTITUTE($N1206,"/",REPT(" ",LEN($N1206))),(COLUMNS($V1206:V1206)-1)*LEN($N1206)+1,LEN($N1206)))</f>
        <v>photography</v>
      </c>
      <c r="R1206" t="str">
        <f>TRIM(MID(SUBSTITUTE($N1206,"/",REPT(" ",LEN($N1206))),(COLUMNS($V1206:W1206)-1)*LEN($N1206)+1,LEN($N1206)))</f>
        <v>photobooks</v>
      </c>
      <c r="S1206" s="11">
        <f t="shared" si="74"/>
        <v>42297.748067129629</v>
      </c>
      <c r="T1206" s="11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1.0086153846153847</v>
      </c>
      <c r="P1207" s="6">
        <f t="shared" si="73"/>
        <v>211.48387096774192</v>
      </c>
      <c r="Q1207" t="str">
        <f>TRIM(MID(SUBSTITUTE($N1207,"/",REPT(" ",LEN($N1207))),(COLUMNS($V1207:V1207)-1)*LEN($N1207)+1,LEN($N1207)))</f>
        <v>photography</v>
      </c>
      <c r="R1207" t="str">
        <f>TRIM(MID(SUBSTITUTE($N1207,"/",REPT(" ",LEN($N1207))),(COLUMNS($V1207:W1207)-1)*LEN($N1207)+1,LEN($N1207)))</f>
        <v>photobooks</v>
      </c>
      <c r="S1207" s="11">
        <f t="shared" si="74"/>
        <v>42138.506377314814</v>
      </c>
      <c r="T1207" s="11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1.1499999999999999</v>
      </c>
      <c r="P1208" s="6">
        <f t="shared" si="73"/>
        <v>32.34375</v>
      </c>
      <c r="Q1208" t="str">
        <f>TRIM(MID(SUBSTITUTE($N1208,"/",REPT(" ",LEN($N1208))),(COLUMNS($V1208:V1208)-1)*LEN($N1208)+1,LEN($N1208)))</f>
        <v>photography</v>
      </c>
      <c r="R1208" t="str">
        <f>TRIM(MID(SUBSTITUTE($N1208,"/",REPT(" ",LEN($N1208))),(COLUMNS($V1208:W1208)-1)*LEN($N1208)+1,LEN($N1208)))</f>
        <v>photobooks</v>
      </c>
      <c r="S1208" s="11">
        <f t="shared" si="74"/>
        <v>42772.776076388895</v>
      </c>
      <c r="T1208" s="11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1.0416766467065868</v>
      </c>
      <c r="P1209" s="6">
        <f t="shared" si="73"/>
        <v>123.37588652482269</v>
      </c>
      <c r="Q1209" t="str">
        <f>TRIM(MID(SUBSTITUTE($N1209,"/",REPT(" ",LEN($N1209))),(COLUMNS($V1209:V1209)-1)*LEN($N1209)+1,LEN($N1209)))</f>
        <v>photography</v>
      </c>
      <c r="R1209" t="str">
        <f>TRIM(MID(SUBSTITUTE($N1209,"/",REPT(" ",LEN($N1209))),(COLUMNS($V1209:W1209)-1)*LEN($N1209)+1,LEN($N1209)))</f>
        <v>photobooks</v>
      </c>
      <c r="S1209" s="11">
        <f t="shared" si="74"/>
        <v>42430.430243055554</v>
      </c>
      <c r="T1209" s="11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1.5529999999999999</v>
      </c>
      <c r="P1210" s="6">
        <f t="shared" si="73"/>
        <v>207.06666666666666</v>
      </c>
      <c r="Q1210" t="str">
        <f>TRIM(MID(SUBSTITUTE($N1210,"/",REPT(" ",LEN($N1210))),(COLUMNS($V1210:V1210)-1)*LEN($N1210)+1,LEN($N1210)))</f>
        <v>photography</v>
      </c>
      <c r="R1210" t="str">
        <f>TRIM(MID(SUBSTITUTE($N1210,"/",REPT(" ",LEN($N1210))),(COLUMNS($V1210:W1210)-1)*LEN($N1210)+1,LEN($N1210)))</f>
        <v>photobooks</v>
      </c>
      <c r="S1210" s="11">
        <f t="shared" si="74"/>
        <v>42423.709074074075</v>
      </c>
      <c r="T1210" s="11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1.06</v>
      </c>
      <c r="P1211" s="6">
        <f t="shared" si="73"/>
        <v>138.2608695652174</v>
      </c>
      <c r="Q1211" t="str">
        <f>TRIM(MID(SUBSTITUTE($N1211,"/",REPT(" ",LEN($N1211))),(COLUMNS($V1211:V1211)-1)*LEN($N1211)+1,LEN($N1211)))</f>
        <v>photography</v>
      </c>
      <c r="R1211" t="str">
        <f>TRIM(MID(SUBSTITUTE($N1211,"/",REPT(" ",LEN($N1211))),(COLUMNS($V1211:W1211)-1)*LEN($N1211)+1,LEN($N1211)))</f>
        <v>photobooks</v>
      </c>
      <c r="S1211" s="11">
        <f t="shared" si="74"/>
        <v>42761.846122685187</v>
      </c>
      <c r="T1211" s="11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2.5431499999999998</v>
      </c>
      <c r="P1212" s="6">
        <f t="shared" si="73"/>
        <v>493.81553398058253</v>
      </c>
      <c r="Q1212" t="str">
        <f>TRIM(MID(SUBSTITUTE($N1212,"/",REPT(" ",LEN($N1212))),(COLUMNS($V1212:V1212)-1)*LEN($N1212)+1,LEN($N1212)))</f>
        <v>photography</v>
      </c>
      <c r="R1212" t="str">
        <f>TRIM(MID(SUBSTITUTE($N1212,"/",REPT(" ",LEN($N1212))),(COLUMNS($V1212:W1212)-1)*LEN($N1212)+1,LEN($N1212)))</f>
        <v>photobooks</v>
      </c>
      <c r="S1212" s="11">
        <f t="shared" si="74"/>
        <v>42132.941805555558</v>
      </c>
      <c r="T1212" s="11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1.0109999999999999</v>
      </c>
      <c r="P1213" s="6">
        <f t="shared" si="73"/>
        <v>168.5</v>
      </c>
      <c r="Q1213" t="str">
        <f>TRIM(MID(SUBSTITUTE($N1213,"/",REPT(" ",LEN($N1213))),(COLUMNS($V1213:V1213)-1)*LEN($N1213)+1,LEN($N1213)))</f>
        <v>photography</v>
      </c>
      <c r="R1213" t="str">
        <f>TRIM(MID(SUBSTITUTE($N1213,"/",REPT(" ",LEN($N1213))),(COLUMNS($V1213:W1213)-1)*LEN($N1213)+1,LEN($N1213)))</f>
        <v>photobooks</v>
      </c>
      <c r="S1213" s="11">
        <f t="shared" si="74"/>
        <v>42515.866446759261</v>
      </c>
      <c r="T1213" s="11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1.2904</v>
      </c>
      <c r="P1214" s="6">
        <f t="shared" si="73"/>
        <v>38.867469879518069</v>
      </c>
      <c r="Q1214" t="str">
        <f>TRIM(MID(SUBSTITUTE($N1214,"/",REPT(" ",LEN($N1214))),(COLUMNS($V1214:V1214)-1)*LEN($N1214)+1,LEN($N1214)))</f>
        <v>photography</v>
      </c>
      <c r="R1214" t="str">
        <f>TRIM(MID(SUBSTITUTE($N1214,"/",REPT(" ",LEN($N1214))),(COLUMNS($V1214:W1214)-1)*LEN($N1214)+1,LEN($N1214)))</f>
        <v>photobooks</v>
      </c>
      <c r="S1214" s="11">
        <f t="shared" si="74"/>
        <v>42318.950173611112</v>
      </c>
      <c r="T1214" s="11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1.0223076923076924</v>
      </c>
      <c r="P1215" s="6">
        <f t="shared" si="73"/>
        <v>61.527777777777779</v>
      </c>
      <c r="Q1215" t="str">
        <f>TRIM(MID(SUBSTITUTE($N1215,"/",REPT(" ",LEN($N1215))),(COLUMNS($V1215:V1215)-1)*LEN($N1215)+1,LEN($N1215)))</f>
        <v>photography</v>
      </c>
      <c r="R1215" t="str">
        <f>TRIM(MID(SUBSTITUTE($N1215,"/",REPT(" ",LEN($N1215))),(COLUMNS($V1215:W1215)-1)*LEN($N1215)+1,LEN($N1215)))</f>
        <v>photobooks</v>
      </c>
      <c r="S1215" s="11">
        <f t="shared" si="74"/>
        <v>42731.755787037036</v>
      </c>
      <c r="T1215" s="11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1.3180000000000001</v>
      </c>
      <c r="P1216" s="6">
        <f t="shared" si="73"/>
        <v>105.44</v>
      </c>
      <c r="Q1216" t="str">
        <f>TRIM(MID(SUBSTITUTE($N1216,"/",REPT(" ",LEN($N1216))),(COLUMNS($V1216:V1216)-1)*LEN($N1216)+1,LEN($N1216)))</f>
        <v>photography</v>
      </c>
      <c r="R1216" t="str">
        <f>TRIM(MID(SUBSTITUTE($N1216,"/",REPT(" ",LEN($N1216))),(COLUMNS($V1216:W1216)-1)*LEN($N1216)+1,LEN($N1216)))</f>
        <v>photobooks</v>
      </c>
      <c r="S1216" s="11">
        <f t="shared" si="74"/>
        <v>42104.840335648143</v>
      </c>
      <c r="T1216" s="11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7.8608020000000005</v>
      </c>
      <c r="P1217" s="6">
        <f t="shared" si="73"/>
        <v>71.592003642987251</v>
      </c>
      <c r="Q1217" t="str">
        <f>TRIM(MID(SUBSTITUTE($N1217,"/",REPT(" ",LEN($N1217))),(COLUMNS($V1217:V1217)-1)*LEN($N1217)+1,LEN($N1217)))</f>
        <v>photography</v>
      </c>
      <c r="R1217" t="str">
        <f>TRIM(MID(SUBSTITUTE($N1217,"/",REPT(" ",LEN($N1217))),(COLUMNS($V1217:W1217)-1)*LEN($N1217)+1,LEN($N1217)))</f>
        <v>photobooks</v>
      </c>
      <c r="S1217" s="11">
        <f t="shared" si="74"/>
        <v>41759.923101851848</v>
      </c>
      <c r="T1217" s="11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1.4570000000000001</v>
      </c>
      <c r="P1218" s="6">
        <f t="shared" si="73"/>
        <v>91.882882882882882</v>
      </c>
      <c r="Q1218" t="str">
        <f>TRIM(MID(SUBSTITUTE($N1218,"/",REPT(" ",LEN($N1218))),(COLUMNS($V1218:V1218)-1)*LEN($N1218)+1,LEN($N1218)))</f>
        <v>photography</v>
      </c>
      <c r="R1218" t="str">
        <f>TRIM(MID(SUBSTITUTE($N1218,"/",REPT(" ",LEN($N1218))),(COLUMNS($V1218:W1218)-1)*LEN($N1218)+1,LEN($N1218)))</f>
        <v>photobooks</v>
      </c>
      <c r="S1218" s="11">
        <f t="shared" si="74"/>
        <v>42247.616400462968</v>
      </c>
      <c r="T1218" s="11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</f>
        <v>1.026</v>
      </c>
      <c r="P1219" s="6">
        <f t="shared" ref="P1219:P1282" si="77">AVERAGE(E1219/L1219)</f>
        <v>148.57377049180329</v>
      </c>
      <c r="Q1219" t="str">
        <f>TRIM(MID(SUBSTITUTE($N1219,"/",REPT(" ",LEN($N1219))),(COLUMNS($V1219:V1219)-1)*LEN($N1219)+1,LEN($N1219)))</f>
        <v>photography</v>
      </c>
      <c r="R1219" t="str">
        <f>TRIM(MID(SUBSTITUTE($N1219,"/",REPT(" ",LEN($N1219))),(COLUMNS($V1219:W1219)-1)*LEN($N1219)+1,LEN($N1219)))</f>
        <v>photobooks</v>
      </c>
      <c r="S1219" s="11">
        <f t="shared" ref="S1219:S1282" si="78">(((J1219/60/60)/24)+DATE(1970,1,1))</f>
        <v>42535.809490740736</v>
      </c>
      <c r="T1219" s="11">
        <f t="shared" ref="T1219:T1282" si="79">(((I1219/60/60)/24)+DATE(1970,1,1))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1.7227777777777777</v>
      </c>
      <c r="P1220" s="6">
        <f t="shared" si="77"/>
        <v>174.2134831460674</v>
      </c>
      <c r="Q1220" t="str">
        <f>TRIM(MID(SUBSTITUTE($N1220,"/",REPT(" ",LEN($N1220))),(COLUMNS($V1220:V1220)-1)*LEN($N1220)+1,LEN($N1220)))</f>
        <v>photography</v>
      </c>
      <c r="R1220" t="str">
        <f>TRIM(MID(SUBSTITUTE($N1220,"/",REPT(" ",LEN($N1220))),(COLUMNS($V1220:W1220)-1)*LEN($N1220)+1,LEN($N1220)))</f>
        <v>photobooks</v>
      </c>
      <c r="S1220" s="11">
        <f t="shared" si="78"/>
        <v>42278.662037037036</v>
      </c>
      <c r="T1220" s="11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1.5916819571865444</v>
      </c>
      <c r="P1221" s="6">
        <f t="shared" si="77"/>
        <v>102.86166007905139</v>
      </c>
      <c r="Q1221" t="str">
        <f>TRIM(MID(SUBSTITUTE($N1221,"/",REPT(" ",LEN($N1221))),(COLUMNS($V1221:V1221)-1)*LEN($N1221)+1,LEN($N1221)))</f>
        <v>photography</v>
      </c>
      <c r="R1221" t="str">
        <f>TRIM(MID(SUBSTITUTE($N1221,"/",REPT(" ",LEN($N1221))),(COLUMNS($V1221:W1221)-1)*LEN($N1221)+1,LEN($N1221)))</f>
        <v>photobooks</v>
      </c>
      <c r="S1221" s="11">
        <f t="shared" si="78"/>
        <v>42633.461956018517</v>
      </c>
      <c r="T1221" s="11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1.0376666666666667</v>
      </c>
      <c r="P1222" s="6">
        <f t="shared" si="77"/>
        <v>111.17857142857143</v>
      </c>
      <c r="Q1222" t="str">
        <f>TRIM(MID(SUBSTITUTE($N1222,"/",REPT(" ",LEN($N1222))),(COLUMNS($V1222:V1222)-1)*LEN($N1222)+1,LEN($N1222)))</f>
        <v>photography</v>
      </c>
      <c r="R1222" t="str">
        <f>TRIM(MID(SUBSTITUTE($N1222,"/",REPT(" ",LEN($N1222))),(COLUMNS($V1222:W1222)-1)*LEN($N1222)+1,LEN($N1222)))</f>
        <v>photobooks</v>
      </c>
      <c r="S1222" s="11">
        <f t="shared" si="78"/>
        <v>42211.628611111111</v>
      </c>
      <c r="T1222" s="11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1.1140954545454547</v>
      </c>
      <c r="P1223" s="6">
        <f t="shared" si="77"/>
        <v>23.796213592233013</v>
      </c>
      <c r="Q1223" t="str">
        <f>TRIM(MID(SUBSTITUTE($N1223,"/",REPT(" ",LEN($N1223))),(COLUMNS($V1223:V1223)-1)*LEN($N1223)+1,LEN($N1223)))</f>
        <v>photography</v>
      </c>
      <c r="R1223" t="str">
        <f>TRIM(MID(SUBSTITUTE($N1223,"/",REPT(" ",LEN($N1223))),(COLUMNS($V1223:W1223)-1)*LEN($N1223)+1,LEN($N1223)))</f>
        <v>photobooks</v>
      </c>
      <c r="S1223" s="11">
        <f t="shared" si="78"/>
        <v>42680.47555555556</v>
      </c>
      <c r="T1223" s="11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2.80375</v>
      </c>
      <c r="P1224" s="6">
        <f t="shared" si="77"/>
        <v>81.268115942028984</v>
      </c>
      <c r="Q1224" t="str">
        <f>TRIM(MID(SUBSTITUTE($N1224,"/",REPT(" ",LEN($N1224))),(COLUMNS($V1224:V1224)-1)*LEN($N1224)+1,LEN($N1224)))</f>
        <v>photography</v>
      </c>
      <c r="R1224" t="str">
        <f>TRIM(MID(SUBSTITUTE($N1224,"/",REPT(" ",LEN($N1224))),(COLUMNS($V1224:W1224)-1)*LEN($N1224)+1,LEN($N1224)))</f>
        <v>photobooks</v>
      </c>
      <c r="S1224" s="11">
        <f t="shared" si="78"/>
        <v>42430.720451388886</v>
      </c>
      <c r="T1224" s="11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1.1210606060606061</v>
      </c>
      <c r="P1225" s="6">
        <f t="shared" si="77"/>
        <v>116.21465968586388</v>
      </c>
      <c r="Q1225" t="str">
        <f>TRIM(MID(SUBSTITUTE($N1225,"/",REPT(" ",LEN($N1225))),(COLUMNS($V1225:V1225)-1)*LEN($N1225)+1,LEN($N1225)))</f>
        <v>photography</v>
      </c>
      <c r="R1225" t="str">
        <f>TRIM(MID(SUBSTITUTE($N1225,"/",REPT(" ",LEN($N1225))),(COLUMNS($V1225:W1225)-1)*LEN($N1225)+1,LEN($N1225)))</f>
        <v>photobooks</v>
      </c>
      <c r="S1225" s="11">
        <f t="shared" si="78"/>
        <v>42654.177187499998</v>
      </c>
      <c r="T1225" s="11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7.0666666666666669E-2</v>
      </c>
      <c r="P1226" s="6">
        <f t="shared" si="77"/>
        <v>58.888888888888886</v>
      </c>
      <c r="Q1226" t="str">
        <f>TRIM(MID(SUBSTITUTE($N1226,"/",REPT(" ",LEN($N1226))),(COLUMNS($V1226:V1226)-1)*LEN($N1226)+1,LEN($N1226)))</f>
        <v>music</v>
      </c>
      <c r="R1226" t="str">
        <f>TRIM(MID(SUBSTITUTE($N1226,"/",REPT(" ",LEN($N1226))),(COLUMNS($V1226:W1226)-1)*LEN($N1226)+1,LEN($N1226)))</f>
        <v>world music</v>
      </c>
      <c r="S1226" s="11">
        <f t="shared" si="78"/>
        <v>41736.549791666665</v>
      </c>
      <c r="T1226" s="11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4.3999999999999997E-2</v>
      </c>
      <c r="P1227" s="6">
        <f t="shared" si="77"/>
        <v>44</v>
      </c>
      <c r="Q1227" t="str">
        <f>TRIM(MID(SUBSTITUTE($N1227,"/",REPT(" ",LEN($N1227))),(COLUMNS($V1227:V1227)-1)*LEN($N1227)+1,LEN($N1227)))</f>
        <v>music</v>
      </c>
      <c r="R1227" t="str">
        <f>TRIM(MID(SUBSTITUTE($N1227,"/",REPT(" ",LEN($N1227))),(COLUMNS($V1227:W1227)-1)*LEN($N1227)+1,LEN($N1227)))</f>
        <v>world music</v>
      </c>
      <c r="S1227" s="11">
        <f t="shared" si="78"/>
        <v>41509.905995370369</v>
      </c>
      <c r="T1227" s="11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3.8739999999999997E-2</v>
      </c>
      <c r="P1228" s="6">
        <f t="shared" si="77"/>
        <v>48.424999999999997</v>
      </c>
      <c r="Q1228" t="str">
        <f>TRIM(MID(SUBSTITUTE($N1228,"/",REPT(" ",LEN($N1228))),(COLUMNS($V1228:V1228)-1)*LEN($N1228)+1,LEN($N1228)))</f>
        <v>music</v>
      </c>
      <c r="R1228" t="str">
        <f>TRIM(MID(SUBSTITUTE($N1228,"/",REPT(" ",LEN($N1228))),(COLUMNS($V1228:W1228)-1)*LEN($N1228)+1,LEN($N1228)))</f>
        <v>world music</v>
      </c>
      <c r="S1228" s="11">
        <f t="shared" si="78"/>
        <v>41715.874780092592</v>
      </c>
      <c r="T1228" s="11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6" t="e">
        <f t="shared" si="77"/>
        <v>#DIV/0!</v>
      </c>
      <c r="Q1229" t="str">
        <f>TRIM(MID(SUBSTITUTE($N1229,"/",REPT(" ",LEN($N1229))),(COLUMNS($V1229:V1229)-1)*LEN($N1229)+1,LEN($N1229)))</f>
        <v>music</v>
      </c>
      <c r="R1229" t="str">
        <f>TRIM(MID(SUBSTITUTE($N1229,"/",REPT(" ",LEN($N1229))),(COLUMNS($V1229:W1229)-1)*LEN($N1229)+1,LEN($N1229)))</f>
        <v>world music</v>
      </c>
      <c r="S1229" s="11">
        <f t="shared" si="78"/>
        <v>41827.919166666667</v>
      </c>
      <c r="T1229" s="11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0.29299999999999998</v>
      </c>
      <c r="P1230" s="6">
        <f t="shared" si="77"/>
        <v>61.041666666666664</v>
      </c>
      <c r="Q1230" t="str">
        <f>TRIM(MID(SUBSTITUTE($N1230,"/",REPT(" ",LEN($N1230))),(COLUMNS($V1230:V1230)-1)*LEN($N1230)+1,LEN($N1230)))</f>
        <v>music</v>
      </c>
      <c r="R1230" t="str">
        <f>TRIM(MID(SUBSTITUTE($N1230,"/",REPT(" ",LEN($N1230))),(COLUMNS($V1230:W1230)-1)*LEN($N1230)+1,LEN($N1230)))</f>
        <v>world music</v>
      </c>
      <c r="S1230" s="11">
        <f t="shared" si="78"/>
        <v>40754.729259259257</v>
      </c>
      <c r="T1230" s="11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9.0909090909090905E-3</v>
      </c>
      <c r="P1231" s="6">
        <f t="shared" si="77"/>
        <v>25</v>
      </c>
      <c r="Q1231" t="str">
        <f>TRIM(MID(SUBSTITUTE($N1231,"/",REPT(" ",LEN($N1231))),(COLUMNS($V1231:V1231)-1)*LEN($N1231)+1,LEN($N1231)))</f>
        <v>music</v>
      </c>
      <c r="R1231" t="str">
        <f>TRIM(MID(SUBSTITUTE($N1231,"/",REPT(" ",LEN($N1231))),(COLUMNS($V1231:W1231)-1)*LEN($N1231)+1,LEN($N1231)))</f>
        <v>world music</v>
      </c>
      <c r="S1231" s="11">
        <f t="shared" si="78"/>
        <v>40985.459803240738</v>
      </c>
      <c r="T1231" s="11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6" t="e">
        <f t="shared" si="77"/>
        <v>#DIV/0!</v>
      </c>
      <c r="Q1232" t="str">
        <f>TRIM(MID(SUBSTITUTE($N1232,"/",REPT(" ",LEN($N1232))),(COLUMNS($V1232:V1232)-1)*LEN($N1232)+1,LEN($N1232)))</f>
        <v>music</v>
      </c>
      <c r="R1232" t="str">
        <f>TRIM(MID(SUBSTITUTE($N1232,"/",REPT(" ",LEN($N1232))),(COLUMNS($V1232:W1232)-1)*LEN($N1232)+1,LEN($N1232)))</f>
        <v>world music</v>
      </c>
      <c r="S1232" s="11">
        <f t="shared" si="78"/>
        <v>40568.972569444442</v>
      </c>
      <c r="T1232" s="11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6" t="e">
        <f t="shared" si="77"/>
        <v>#DIV/0!</v>
      </c>
      <c r="Q1233" t="str">
        <f>TRIM(MID(SUBSTITUTE($N1233,"/",REPT(" ",LEN($N1233))),(COLUMNS($V1233:V1233)-1)*LEN($N1233)+1,LEN($N1233)))</f>
        <v>music</v>
      </c>
      <c r="R1233" t="str">
        <f>TRIM(MID(SUBSTITUTE($N1233,"/",REPT(" ",LEN($N1233))),(COLUMNS($V1233:W1233)-1)*LEN($N1233)+1,LEN($N1233)))</f>
        <v>world music</v>
      </c>
      <c r="S1233" s="11">
        <f t="shared" si="78"/>
        <v>42193.941759259258</v>
      </c>
      <c r="T1233" s="11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8.0000000000000002E-3</v>
      </c>
      <c r="P1234" s="6">
        <f t="shared" si="77"/>
        <v>40</v>
      </c>
      <c r="Q1234" t="str">
        <f>TRIM(MID(SUBSTITUTE($N1234,"/",REPT(" ",LEN($N1234))),(COLUMNS($V1234:V1234)-1)*LEN($N1234)+1,LEN($N1234)))</f>
        <v>music</v>
      </c>
      <c r="R1234" t="str">
        <f>TRIM(MID(SUBSTITUTE($N1234,"/",REPT(" ",LEN($N1234))),(COLUMNS($V1234:W1234)-1)*LEN($N1234)+1,LEN($N1234)))</f>
        <v>world music</v>
      </c>
      <c r="S1234" s="11">
        <f t="shared" si="78"/>
        <v>41506.848032407412</v>
      </c>
      <c r="T1234" s="11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0.11600000000000001</v>
      </c>
      <c r="P1235" s="6">
        <f t="shared" si="77"/>
        <v>19.333333333333332</v>
      </c>
      <c r="Q1235" t="str">
        <f>TRIM(MID(SUBSTITUTE($N1235,"/",REPT(" ",LEN($N1235))),(COLUMNS($V1235:V1235)-1)*LEN($N1235)+1,LEN($N1235)))</f>
        <v>music</v>
      </c>
      <c r="R1235" t="str">
        <f>TRIM(MID(SUBSTITUTE($N1235,"/",REPT(" ",LEN($N1235))),(COLUMNS($V1235:W1235)-1)*LEN($N1235)+1,LEN($N1235)))</f>
        <v>world music</v>
      </c>
      <c r="S1235" s="11">
        <f t="shared" si="78"/>
        <v>40939.948773148149</v>
      </c>
      <c r="T1235" s="11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6" t="e">
        <f t="shared" si="77"/>
        <v>#DIV/0!</v>
      </c>
      <c r="Q1236" t="str">
        <f>TRIM(MID(SUBSTITUTE($N1236,"/",REPT(" ",LEN($N1236))),(COLUMNS($V1236:V1236)-1)*LEN($N1236)+1,LEN($N1236)))</f>
        <v>music</v>
      </c>
      <c r="R1236" t="str">
        <f>TRIM(MID(SUBSTITUTE($N1236,"/",REPT(" ",LEN($N1236))),(COLUMNS($V1236:W1236)-1)*LEN($N1236)+1,LEN($N1236)))</f>
        <v>world music</v>
      </c>
      <c r="S1236" s="11">
        <f t="shared" si="78"/>
        <v>42007.788680555561</v>
      </c>
      <c r="T1236" s="11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2.787363950092912E-2</v>
      </c>
      <c r="P1237" s="6">
        <f t="shared" si="77"/>
        <v>35</v>
      </c>
      <c r="Q1237" t="str">
        <f>TRIM(MID(SUBSTITUTE($N1237,"/",REPT(" ",LEN($N1237))),(COLUMNS($V1237:V1237)-1)*LEN($N1237)+1,LEN($N1237)))</f>
        <v>music</v>
      </c>
      <c r="R1237" t="str">
        <f>TRIM(MID(SUBSTITUTE($N1237,"/",REPT(" ",LEN($N1237))),(COLUMNS($V1237:W1237)-1)*LEN($N1237)+1,LEN($N1237)))</f>
        <v>world music</v>
      </c>
      <c r="S1237" s="11">
        <f t="shared" si="78"/>
        <v>41583.135405092595</v>
      </c>
      <c r="T1237" s="11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6" t="e">
        <f t="shared" si="77"/>
        <v>#DIV/0!</v>
      </c>
      <c r="Q1238" t="str">
        <f>TRIM(MID(SUBSTITUTE($N1238,"/",REPT(" ",LEN($N1238))),(COLUMNS($V1238:V1238)-1)*LEN($N1238)+1,LEN($N1238)))</f>
        <v>music</v>
      </c>
      <c r="R1238" t="str">
        <f>TRIM(MID(SUBSTITUTE($N1238,"/",REPT(" ",LEN($N1238))),(COLUMNS($V1238:W1238)-1)*LEN($N1238)+1,LEN($N1238)))</f>
        <v>world music</v>
      </c>
      <c r="S1238" s="11">
        <f t="shared" si="78"/>
        <v>41110.680138888885</v>
      </c>
      <c r="T1238" s="11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6" t="e">
        <f t="shared" si="77"/>
        <v>#DIV/0!</v>
      </c>
      <c r="Q1239" t="str">
        <f>TRIM(MID(SUBSTITUTE($N1239,"/",REPT(" ",LEN($N1239))),(COLUMNS($V1239:V1239)-1)*LEN($N1239)+1,LEN($N1239)))</f>
        <v>music</v>
      </c>
      <c r="R1239" t="str">
        <f>TRIM(MID(SUBSTITUTE($N1239,"/",REPT(" ",LEN($N1239))),(COLUMNS($V1239:W1239)-1)*LEN($N1239)+1,LEN($N1239)))</f>
        <v>world music</v>
      </c>
      <c r="S1239" s="11">
        <f t="shared" si="78"/>
        <v>41125.283159722225</v>
      </c>
      <c r="T1239" s="11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0.17799999999999999</v>
      </c>
      <c r="P1240" s="6">
        <f t="shared" si="77"/>
        <v>59.333333333333336</v>
      </c>
      <c r="Q1240" t="str">
        <f>TRIM(MID(SUBSTITUTE($N1240,"/",REPT(" ",LEN($N1240))),(COLUMNS($V1240:V1240)-1)*LEN($N1240)+1,LEN($N1240)))</f>
        <v>music</v>
      </c>
      <c r="R1240" t="str">
        <f>TRIM(MID(SUBSTITUTE($N1240,"/",REPT(" ",LEN($N1240))),(COLUMNS($V1240:W1240)-1)*LEN($N1240)+1,LEN($N1240)))</f>
        <v>world music</v>
      </c>
      <c r="S1240" s="11">
        <f t="shared" si="78"/>
        <v>40731.61037037037</v>
      </c>
      <c r="T1240" s="11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6" t="e">
        <f t="shared" si="77"/>
        <v>#DIV/0!</v>
      </c>
      <c r="Q1241" t="str">
        <f>TRIM(MID(SUBSTITUTE($N1241,"/",REPT(" ",LEN($N1241))),(COLUMNS($V1241:V1241)-1)*LEN($N1241)+1,LEN($N1241)))</f>
        <v>music</v>
      </c>
      <c r="R1241" t="str">
        <f>TRIM(MID(SUBSTITUTE($N1241,"/",REPT(" ",LEN($N1241))),(COLUMNS($V1241:W1241)-1)*LEN($N1241)+1,LEN($N1241)))</f>
        <v>world music</v>
      </c>
      <c r="S1241" s="11">
        <f t="shared" si="78"/>
        <v>40883.962581018517</v>
      </c>
      <c r="T1241" s="11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3.0124999999999999E-2</v>
      </c>
      <c r="P1242" s="6">
        <f t="shared" si="77"/>
        <v>30.125</v>
      </c>
      <c r="Q1242" t="str">
        <f>TRIM(MID(SUBSTITUTE($N1242,"/",REPT(" ",LEN($N1242))),(COLUMNS($V1242:V1242)-1)*LEN($N1242)+1,LEN($N1242)))</f>
        <v>music</v>
      </c>
      <c r="R1242" t="str">
        <f>TRIM(MID(SUBSTITUTE($N1242,"/",REPT(" ",LEN($N1242))),(COLUMNS($V1242:W1242)-1)*LEN($N1242)+1,LEN($N1242)))</f>
        <v>world music</v>
      </c>
      <c r="S1242" s="11">
        <f t="shared" si="78"/>
        <v>41409.040011574078</v>
      </c>
      <c r="T1242" s="11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0.50739999999999996</v>
      </c>
      <c r="P1243" s="6">
        <f t="shared" si="77"/>
        <v>74.617647058823536</v>
      </c>
      <c r="Q1243" t="str">
        <f>TRIM(MID(SUBSTITUTE($N1243,"/",REPT(" ",LEN($N1243))),(COLUMNS($V1243:V1243)-1)*LEN($N1243)+1,LEN($N1243)))</f>
        <v>music</v>
      </c>
      <c r="R1243" t="str">
        <f>TRIM(MID(SUBSTITUTE($N1243,"/",REPT(" ",LEN($N1243))),(COLUMNS($V1243:W1243)-1)*LEN($N1243)+1,LEN($N1243)))</f>
        <v>world music</v>
      </c>
      <c r="S1243" s="11">
        <f t="shared" si="78"/>
        <v>41923.837731481479</v>
      </c>
      <c r="T1243" s="11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5.4884742041712408E-3</v>
      </c>
      <c r="P1244" s="6">
        <f t="shared" si="77"/>
        <v>5</v>
      </c>
      <c r="Q1244" t="str">
        <f>TRIM(MID(SUBSTITUTE($N1244,"/",REPT(" ",LEN($N1244))),(COLUMNS($V1244:V1244)-1)*LEN($N1244)+1,LEN($N1244)))</f>
        <v>music</v>
      </c>
      <c r="R1244" t="str">
        <f>TRIM(MID(SUBSTITUTE($N1244,"/",REPT(" ",LEN($N1244))),(COLUMNS($V1244:W1244)-1)*LEN($N1244)+1,LEN($N1244)))</f>
        <v>world music</v>
      </c>
      <c r="S1244" s="11">
        <f t="shared" si="78"/>
        <v>40782.165532407409</v>
      </c>
      <c r="T1244" s="11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0.14091666666666666</v>
      </c>
      <c r="P1245" s="6">
        <f t="shared" si="77"/>
        <v>44.5</v>
      </c>
      <c r="Q1245" t="str">
        <f>TRIM(MID(SUBSTITUTE($N1245,"/",REPT(" ",LEN($N1245))),(COLUMNS($V1245:V1245)-1)*LEN($N1245)+1,LEN($N1245)))</f>
        <v>music</v>
      </c>
      <c r="R1245" t="str">
        <f>TRIM(MID(SUBSTITUTE($N1245,"/",REPT(" ",LEN($N1245))),(COLUMNS($V1245:W1245)-1)*LEN($N1245)+1,LEN($N1245)))</f>
        <v>world music</v>
      </c>
      <c r="S1245" s="11">
        <f t="shared" si="78"/>
        <v>40671.879293981481</v>
      </c>
      <c r="T1245" s="11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1.038</v>
      </c>
      <c r="P1246" s="6">
        <f t="shared" si="77"/>
        <v>46.133333333333333</v>
      </c>
      <c r="Q1246" t="str">
        <f>TRIM(MID(SUBSTITUTE($N1246,"/",REPT(" ",LEN($N1246))),(COLUMNS($V1246:V1246)-1)*LEN($N1246)+1,LEN($N1246)))</f>
        <v>music</v>
      </c>
      <c r="R1246" t="str">
        <f>TRIM(MID(SUBSTITUTE($N1246,"/",REPT(" ",LEN($N1246))),(COLUMNS($V1246:W1246)-1)*LEN($N1246)+1,LEN($N1246)))</f>
        <v>rock</v>
      </c>
      <c r="S1246" s="11">
        <f t="shared" si="78"/>
        <v>41355.825497685182</v>
      </c>
      <c r="T1246" s="11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1.2024999999999999</v>
      </c>
      <c r="P1247" s="6">
        <f t="shared" si="77"/>
        <v>141.47058823529412</v>
      </c>
      <c r="Q1247" t="str">
        <f>TRIM(MID(SUBSTITUTE($N1247,"/",REPT(" ",LEN($N1247))),(COLUMNS($V1247:V1247)-1)*LEN($N1247)+1,LEN($N1247)))</f>
        <v>music</v>
      </c>
      <c r="R1247" t="str">
        <f>TRIM(MID(SUBSTITUTE($N1247,"/",REPT(" ",LEN($N1247))),(COLUMNS($V1247:W1247)-1)*LEN($N1247)+1,LEN($N1247)))</f>
        <v>rock</v>
      </c>
      <c r="S1247" s="11">
        <f t="shared" si="78"/>
        <v>41774.599930555552</v>
      </c>
      <c r="T1247" s="11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1.17</v>
      </c>
      <c r="P1248" s="6">
        <f t="shared" si="77"/>
        <v>75.483870967741936</v>
      </c>
      <c r="Q1248" t="str">
        <f>TRIM(MID(SUBSTITUTE($N1248,"/",REPT(" ",LEN($N1248))),(COLUMNS($V1248:V1248)-1)*LEN($N1248)+1,LEN($N1248)))</f>
        <v>music</v>
      </c>
      <c r="R1248" t="str">
        <f>TRIM(MID(SUBSTITUTE($N1248,"/",REPT(" ",LEN($N1248))),(COLUMNS($V1248:W1248)-1)*LEN($N1248)+1,LEN($N1248)))</f>
        <v>rock</v>
      </c>
      <c r="S1248" s="11">
        <f t="shared" si="78"/>
        <v>40838.043391203704</v>
      </c>
      <c r="T1248" s="11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1.2214285714285715</v>
      </c>
      <c r="P1249" s="6">
        <f t="shared" si="77"/>
        <v>85.5</v>
      </c>
      <c r="Q1249" t="str">
        <f>TRIM(MID(SUBSTITUTE($N1249,"/",REPT(" ",LEN($N1249))),(COLUMNS($V1249:V1249)-1)*LEN($N1249)+1,LEN($N1249)))</f>
        <v>music</v>
      </c>
      <c r="R1249" t="str">
        <f>TRIM(MID(SUBSTITUTE($N1249,"/",REPT(" ",LEN($N1249))),(COLUMNS($V1249:W1249)-1)*LEN($N1249)+1,LEN($N1249)))</f>
        <v>rock</v>
      </c>
      <c r="S1249" s="11">
        <f t="shared" si="78"/>
        <v>41370.292303240742</v>
      </c>
      <c r="T1249" s="11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1.5164</v>
      </c>
      <c r="P1250" s="6">
        <f t="shared" si="77"/>
        <v>64.254237288135599</v>
      </c>
      <c r="Q1250" t="str">
        <f>TRIM(MID(SUBSTITUTE($N1250,"/",REPT(" ",LEN($N1250))),(COLUMNS($V1250:V1250)-1)*LEN($N1250)+1,LEN($N1250)))</f>
        <v>music</v>
      </c>
      <c r="R1250" t="str">
        <f>TRIM(MID(SUBSTITUTE($N1250,"/",REPT(" ",LEN($N1250))),(COLUMNS($V1250:W1250)-1)*LEN($N1250)+1,LEN($N1250)))</f>
        <v>rock</v>
      </c>
      <c r="S1250" s="11">
        <f t="shared" si="78"/>
        <v>41767.656863425924</v>
      </c>
      <c r="T1250" s="11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1.0444</v>
      </c>
      <c r="P1251" s="6">
        <f t="shared" si="77"/>
        <v>64.46913580246914</v>
      </c>
      <c r="Q1251" t="str">
        <f>TRIM(MID(SUBSTITUTE($N1251,"/",REPT(" ",LEN($N1251))),(COLUMNS($V1251:V1251)-1)*LEN($N1251)+1,LEN($N1251)))</f>
        <v>music</v>
      </c>
      <c r="R1251" t="str">
        <f>TRIM(MID(SUBSTITUTE($N1251,"/",REPT(" ",LEN($N1251))),(COLUMNS($V1251:W1251)-1)*LEN($N1251)+1,LEN($N1251)))</f>
        <v>rock</v>
      </c>
      <c r="S1251" s="11">
        <f t="shared" si="78"/>
        <v>41067.74086805556</v>
      </c>
      <c r="T1251" s="11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2.0015333333333332</v>
      </c>
      <c r="P1252" s="6">
        <f t="shared" si="77"/>
        <v>118.2007874015748</v>
      </c>
      <c r="Q1252" t="str">
        <f>TRIM(MID(SUBSTITUTE($N1252,"/",REPT(" ",LEN($N1252))),(COLUMNS($V1252:V1252)-1)*LEN($N1252)+1,LEN($N1252)))</f>
        <v>music</v>
      </c>
      <c r="R1252" t="str">
        <f>TRIM(MID(SUBSTITUTE($N1252,"/",REPT(" ",LEN($N1252))),(COLUMNS($V1252:W1252)-1)*LEN($N1252)+1,LEN($N1252)))</f>
        <v>rock</v>
      </c>
      <c r="S1252" s="11">
        <f t="shared" si="78"/>
        <v>41843.64271990741</v>
      </c>
      <c r="T1252" s="11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1.018</v>
      </c>
      <c r="P1253" s="6">
        <f t="shared" si="77"/>
        <v>82.540540540540547</v>
      </c>
      <c r="Q1253" t="str">
        <f>TRIM(MID(SUBSTITUTE($N1253,"/",REPT(" ",LEN($N1253))),(COLUMNS($V1253:V1253)-1)*LEN($N1253)+1,LEN($N1253)))</f>
        <v>music</v>
      </c>
      <c r="R1253" t="str">
        <f>TRIM(MID(SUBSTITUTE($N1253,"/",REPT(" ",LEN($N1253))),(COLUMNS($V1253:W1253)-1)*LEN($N1253)+1,LEN($N1253)))</f>
        <v>rock</v>
      </c>
      <c r="S1253" s="11">
        <f t="shared" si="78"/>
        <v>40751.814432870371</v>
      </c>
      <c r="T1253" s="11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1.3765714285714286</v>
      </c>
      <c r="P1254" s="6">
        <f t="shared" si="77"/>
        <v>34.170212765957444</v>
      </c>
      <c r="Q1254" t="str">
        <f>TRIM(MID(SUBSTITUTE($N1254,"/",REPT(" ",LEN($N1254))),(COLUMNS($V1254:V1254)-1)*LEN($N1254)+1,LEN($N1254)))</f>
        <v>music</v>
      </c>
      <c r="R1254" t="str">
        <f>TRIM(MID(SUBSTITUTE($N1254,"/",REPT(" ",LEN($N1254))),(COLUMNS($V1254:W1254)-1)*LEN($N1254)+1,LEN($N1254)))</f>
        <v>rock</v>
      </c>
      <c r="S1254" s="11">
        <f t="shared" si="78"/>
        <v>41543.988067129627</v>
      </c>
      <c r="T1254" s="11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3038.3319999999999</v>
      </c>
      <c r="P1255" s="6">
        <f t="shared" si="77"/>
        <v>42.73322081575246</v>
      </c>
      <c r="Q1255" t="str">
        <f>TRIM(MID(SUBSTITUTE($N1255,"/",REPT(" ",LEN($N1255))),(COLUMNS($V1255:V1255)-1)*LEN($N1255)+1,LEN($N1255)))</f>
        <v>music</v>
      </c>
      <c r="R1255" t="str">
        <f>TRIM(MID(SUBSTITUTE($N1255,"/",REPT(" ",LEN($N1255))),(COLUMNS($V1255:W1255)-1)*LEN($N1255)+1,LEN($N1255)))</f>
        <v>rock</v>
      </c>
      <c r="S1255" s="11">
        <f t="shared" si="78"/>
        <v>41855.783645833333</v>
      </c>
      <c r="T1255" s="11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1.9885074626865671</v>
      </c>
      <c r="P1256" s="6">
        <f t="shared" si="77"/>
        <v>94.489361702127653</v>
      </c>
      <c r="Q1256" t="str">
        <f>TRIM(MID(SUBSTITUTE($N1256,"/",REPT(" ",LEN($N1256))),(COLUMNS($V1256:V1256)-1)*LEN($N1256)+1,LEN($N1256)))</f>
        <v>music</v>
      </c>
      <c r="R1256" t="str">
        <f>TRIM(MID(SUBSTITUTE($N1256,"/",REPT(" ",LEN($N1256))),(COLUMNS($V1256:W1256)-1)*LEN($N1256)+1,LEN($N1256)))</f>
        <v>rock</v>
      </c>
      <c r="S1256" s="11">
        <f t="shared" si="78"/>
        <v>40487.621365740742</v>
      </c>
      <c r="T1256" s="11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2.0236666666666667</v>
      </c>
      <c r="P1257" s="6">
        <f t="shared" si="77"/>
        <v>55.697247706422019</v>
      </c>
      <c r="Q1257" t="str">
        <f>TRIM(MID(SUBSTITUTE($N1257,"/",REPT(" ",LEN($N1257))),(COLUMNS($V1257:V1257)-1)*LEN($N1257)+1,LEN($N1257)))</f>
        <v>music</v>
      </c>
      <c r="R1257" t="str">
        <f>TRIM(MID(SUBSTITUTE($N1257,"/",REPT(" ",LEN($N1257))),(COLUMNS($V1257:W1257)-1)*LEN($N1257)+1,LEN($N1257)))</f>
        <v>rock</v>
      </c>
      <c r="S1257" s="11">
        <f t="shared" si="78"/>
        <v>41579.845509259263</v>
      </c>
      <c r="T1257" s="11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1.1796376666666666</v>
      </c>
      <c r="P1258" s="6">
        <f t="shared" si="77"/>
        <v>98.030831024930734</v>
      </c>
      <c r="Q1258" t="str">
        <f>TRIM(MID(SUBSTITUTE($N1258,"/",REPT(" ",LEN($N1258))),(COLUMNS($V1258:V1258)-1)*LEN($N1258)+1,LEN($N1258)))</f>
        <v>music</v>
      </c>
      <c r="R1258" t="str">
        <f>TRIM(MID(SUBSTITUTE($N1258,"/",REPT(" ",LEN($N1258))),(COLUMNS($V1258:W1258)-1)*LEN($N1258)+1,LEN($N1258)))</f>
        <v>rock</v>
      </c>
      <c r="S1258" s="11">
        <f t="shared" si="78"/>
        <v>40921.919340277782</v>
      </c>
      <c r="T1258" s="11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2.9472727272727273</v>
      </c>
      <c r="P1259" s="6">
        <f t="shared" si="77"/>
        <v>92.102272727272734</v>
      </c>
      <c r="Q1259" t="str">
        <f>TRIM(MID(SUBSTITUTE($N1259,"/",REPT(" ",LEN($N1259))),(COLUMNS($V1259:V1259)-1)*LEN($N1259)+1,LEN($N1259)))</f>
        <v>music</v>
      </c>
      <c r="R1259" t="str">
        <f>TRIM(MID(SUBSTITUTE($N1259,"/",REPT(" ",LEN($N1259))),(COLUMNS($V1259:W1259)-1)*LEN($N1259)+1,LEN($N1259)))</f>
        <v>rock</v>
      </c>
      <c r="S1259" s="11">
        <f t="shared" si="78"/>
        <v>40587.085532407407</v>
      </c>
      <c r="T1259" s="11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2.1314633333333335</v>
      </c>
      <c r="P1260" s="6">
        <f t="shared" si="77"/>
        <v>38.175462686567165</v>
      </c>
      <c r="Q1260" t="str">
        <f>TRIM(MID(SUBSTITUTE($N1260,"/",REPT(" ",LEN($N1260))),(COLUMNS($V1260:V1260)-1)*LEN($N1260)+1,LEN($N1260)))</f>
        <v>music</v>
      </c>
      <c r="R1260" t="str">
        <f>TRIM(MID(SUBSTITUTE($N1260,"/",REPT(" ",LEN($N1260))),(COLUMNS($V1260:W1260)-1)*LEN($N1260)+1,LEN($N1260)))</f>
        <v>rock</v>
      </c>
      <c r="S1260" s="11">
        <f t="shared" si="78"/>
        <v>41487.611250000002</v>
      </c>
      <c r="T1260" s="11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1.0424</v>
      </c>
      <c r="P1261" s="6">
        <f t="shared" si="77"/>
        <v>27.145833333333332</v>
      </c>
      <c r="Q1261" t="str">
        <f>TRIM(MID(SUBSTITUTE($N1261,"/",REPT(" ",LEN($N1261))),(COLUMNS($V1261:V1261)-1)*LEN($N1261)+1,LEN($N1261)))</f>
        <v>music</v>
      </c>
      <c r="R1261" t="str">
        <f>TRIM(MID(SUBSTITUTE($N1261,"/",REPT(" ",LEN($N1261))),(COLUMNS($V1261:W1261)-1)*LEN($N1261)+1,LEN($N1261)))</f>
        <v>rock</v>
      </c>
      <c r="S1261" s="11">
        <f t="shared" si="78"/>
        <v>41766.970648148148</v>
      </c>
      <c r="T1261" s="11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1.1366666666666667</v>
      </c>
      <c r="P1262" s="6">
        <f t="shared" si="77"/>
        <v>50.689189189189186</v>
      </c>
      <c r="Q1262" t="str">
        <f>TRIM(MID(SUBSTITUTE($N1262,"/",REPT(" ",LEN($N1262))),(COLUMNS($V1262:V1262)-1)*LEN($N1262)+1,LEN($N1262)))</f>
        <v>music</v>
      </c>
      <c r="R1262" t="str">
        <f>TRIM(MID(SUBSTITUTE($N1262,"/",REPT(" ",LEN($N1262))),(COLUMNS($V1262:W1262)-1)*LEN($N1262)+1,LEN($N1262)))</f>
        <v>rock</v>
      </c>
      <c r="S1262" s="11">
        <f t="shared" si="78"/>
        <v>41666.842824074076</v>
      </c>
      <c r="T1262" s="11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1.0125</v>
      </c>
      <c r="P1263" s="6">
        <f t="shared" si="77"/>
        <v>38.942307692307693</v>
      </c>
      <c r="Q1263" t="str">
        <f>TRIM(MID(SUBSTITUTE($N1263,"/",REPT(" ",LEN($N1263))),(COLUMNS($V1263:V1263)-1)*LEN($N1263)+1,LEN($N1263)))</f>
        <v>music</v>
      </c>
      <c r="R1263" t="str">
        <f>TRIM(MID(SUBSTITUTE($N1263,"/",REPT(" ",LEN($N1263))),(COLUMNS($V1263:W1263)-1)*LEN($N1263)+1,LEN($N1263)))</f>
        <v>rock</v>
      </c>
      <c r="S1263" s="11">
        <f t="shared" si="78"/>
        <v>41638.342905092592</v>
      </c>
      <c r="T1263" s="11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1.2541538461538462</v>
      </c>
      <c r="P1264" s="6">
        <f t="shared" si="77"/>
        <v>77.638095238095232</v>
      </c>
      <c r="Q1264" t="str">
        <f>TRIM(MID(SUBSTITUTE($N1264,"/",REPT(" ",LEN($N1264))),(COLUMNS($V1264:V1264)-1)*LEN($N1264)+1,LEN($N1264)))</f>
        <v>music</v>
      </c>
      <c r="R1264" t="str">
        <f>TRIM(MID(SUBSTITUTE($N1264,"/",REPT(" ",LEN($N1264))),(COLUMNS($V1264:W1264)-1)*LEN($N1264)+1,LEN($N1264)))</f>
        <v>rock</v>
      </c>
      <c r="S1264" s="11">
        <f t="shared" si="78"/>
        <v>41656.762638888889</v>
      </c>
      <c r="T1264" s="11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1.19</v>
      </c>
      <c r="P1265" s="6">
        <f t="shared" si="77"/>
        <v>43.536585365853661</v>
      </c>
      <c r="Q1265" t="str">
        <f>TRIM(MID(SUBSTITUTE($N1265,"/",REPT(" ",LEN($N1265))),(COLUMNS($V1265:V1265)-1)*LEN($N1265)+1,LEN($N1265)))</f>
        <v>music</v>
      </c>
      <c r="R1265" t="str">
        <f>TRIM(MID(SUBSTITUTE($N1265,"/",REPT(" ",LEN($N1265))),(COLUMNS($V1265:W1265)-1)*LEN($N1265)+1,LEN($N1265)))</f>
        <v>rock</v>
      </c>
      <c r="S1265" s="11">
        <f t="shared" si="78"/>
        <v>41692.084143518521</v>
      </c>
      <c r="T1265" s="11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1.6646153846153846</v>
      </c>
      <c r="P1266" s="6">
        <f t="shared" si="77"/>
        <v>31.823529411764707</v>
      </c>
      <c r="Q1266" t="str">
        <f>TRIM(MID(SUBSTITUTE($N1266,"/",REPT(" ",LEN($N1266))),(COLUMNS($V1266:V1266)-1)*LEN($N1266)+1,LEN($N1266)))</f>
        <v>music</v>
      </c>
      <c r="R1266" t="str">
        <f>TRIM(MID(SUBSTITUTE($N1266,"/",REPT(" ",LEN($N1266))),(COLUMNS($V1266:W1266)-1)*LEN($N1266)+1,LEN($N1266)))</f>
        <v>rock</v>
      </c>
      <c r="S1266" s="11">
        <f t="shared" si="78"/>
        <v>41547.662997685184</v>
      </c>
      <c r="T1266" s="11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1.1914771428571429</v>
      </c>
      <c r="P1267" s="6">
        <f t="shared" si="77"/>
        <v>63.184393939393942</v>
      </c>
      <c r="Q1267" t="str">
        <f>TRIM(MID(SUBSTITUTE($N1267,"/",REPT(" ",LEN($N1267))),(COLUMNS($V1267:V1267)-1)*LEN($N1267)+1,LEN($N1267)))</f>
        <v>music</v>
      </c>
      <c r="R1267" t="str">
        <f>TRIM(MID(SUBSTITUTE($N1267,"/",REPT(" ",LEN($N1267))),(COLUMNS($V1267:W1267)-1)*LEN($N1267)+1,LEN($N1267)))</f>
        <v>rock</v>
      </c>
      <c r="S1267" s="11">
        <f t="shared" si="78"/>
        <v>40465.655266203699</v>
      </c>
      <c r="T1267" s="11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1.0047368421052632</v>
      </c>
      <c r="P1268" s="6">
        <f t="shared" si="77"/>
        <v>190.9</v>
      </c>
      <c r="Q1268" t="str">
        <f>TRIM(MID(SUBSTITUTE($N1268,"/",REPT(" ",LEN($N1268))),(COLUMNS($V1268:V1268)-1)*LEN($N1268)+1,LEN($N1268)))</f>
        <v>music</v>
      </c>
      <c r="R1268" t="str">
        <f>TRIM(MID(SUBSTITUTE($N1268,"/",REPT(" ",LEN($N1268))),(COLUMNS($V1268:W1268)-1)*LEN($N1268)+1,LEN($N1268)))</f>
        <v>rock</v>
      </c>
      <c r="S1268" s="11">
        <f t="shared" si="78"/>
        <v>41620.87667824074</v>
      </c>
      <c r="T1268" s="11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1.018</v>
      </c>
      <c r="P1269" s="6">
        <f t="shared" si="77"/>
        <v>140.85534591194968</v>
      </c>
      <c r="Q1269" t="str">
        <f>TRIM(MID(SUBSTITUTE($N1269,"/",REPT(" ",LEN($N1269))),(COLUMNS($V1269:V1269)-1)*LEN($N1269)+1,LEN($N1269)))</f>
        <v>music</v>
      </c>
      <c r="R1269" t="str">
        <f>TRIM(MID(SUBSTITUTE($N1269,"/",REPT(" ",LEN($N1269))),(COLUMNS($V1269:W1269)-1)*LEN($N1269)+1,LEN($N1269)))</f>
        <v>rock</v>
      </c>
      <c r="S1269" s="11">
        <f t="shared" si="78"/>
        <v>41449.585162037038</v>
      </c>
      <c r="T1269" s="11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1.1666666666666667</v>
      </c>
      <c r="P1270" s="6">
        <f t="shared" si="77"/>
        <v>76.92307692307692</v>
      </c>
      <c r="Q1270" t="str">
        <f>TRIM(MID(SUBSTITUTE($N1270,"/",REPT(" ",LEN($N1270))),(COLUMNS($V1270:V1270)-1)*LEN($N1270)+1,LEN($N1270)))</f>
        <v>music</v>
      </c>
      <c r="R1270" t="str">
        <f>TRIM(MID(SUBSTITUTE($N1270,"/",REPT(" ",LEN($N1270))),(COLUMNS($V1270:W1270)-1)*LEN($N1270)+1,LEN($N1270)))</f>
        <v>rock</v>
      </c>
      <c r="S1270" s="11">
        <f t="shared" si="78"/>
        <v>41507.845451388886</v>
      </c>
      <c r="T1270" s="11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1.0864893617021276</v>
      </c>
      <c r="P1271" s="6">
        <f t="shared" si="77"/>
        <v>99.15533980582525</v>
      </c>
      <c r="Q1271" t="str">
        <f>TRIM(MID(SUBSTITUTE($N1271,"/",REPT(" ",LEN($N1271))),(COLUMNS($V1271:V1271)-1)*LEN($N1271)+1,LEN($N1271)))</f>
        <v>music</v>
      </c>
      <c r="R1271" t="str">
        <f>TRIM(MID(SUBSTITUTE($N1271,"/",REPT(" ",LEN($N1271))),(COLUMNS($V1271:W1271)-1)*LEN($N1271)+1,LEN($N1271)))</f>
        <v>rock</v>
      </c>
      <c r="S1271" s="11">
        <f t="shared" si="78"/>
        <v>42445.823055555549</v>
      </c>
      <c r="T1271" s="11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1.1472</v>
      </c>
      <c r="P1272" s="6">
        <f t="shared" si="77"/>
        <v>67.881656804733723</v>
      </c>
      <c r="Q1272" t="str">
        <f>TRIM(MID(SUBSTITUTE($N1272,"/",REPT(" ",LEN($N1272))),(COLUMNS($V1272:V1272)-1)*LEN($N1272)+1,LEN($N1272)))</f>
        <v>music</v>
      </c>
      <c r="R1272" t="str">
        <f>TRIM(MID(SUBSTITUTE($N1272,"/",REPT(" ",LEN($N1272))),(COLUMNS($V1272:W1272)-1)*LEN($N1272)+1,LEN($N1272)))</f>
        <v>rock</v>
      </c>
      <c r="S1272" s="11">
        <f t="shared" si="78"/>
        <v>40933.856967592597</v>
      </c>
      <c r="T1272" s="11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1.018</v>
      </c>
      <c r="P1273" s="6">
        <f t="shared" si="77"/>
        <v>246.29032258064515</v>
      </c>
      <c r="Q1273" t="str">
        <f>TRIM(MID(SUBSTITUTE($N1273,"/",REPT(" ",LEN($N1273))),(COLUMNS($V1273:V1273)-1)*LEN($N1273)+1,LEN($N1273)))</f>
        <v>music</v>
      </c>
      <c r="R1273" t="str">
        <f>TRIM(MID(SUBSTITUTE($N1273,"/",REPT(" ",LEN($N1273))),(COLUMNS($V1273:W1273)-1)*LEN($N1273)+1,LEN($N1273)))</f>
        <v>rock</v>
      </c>
      <c r="S1273" s="11">
        <f t="shared" si="78"/>
        <v>41561.683553240742</v>
      </c>
      <c r="T1273" s="11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1.06</v>
      </c>
      <c r="P1274" s="6">
        <f t="shared" si="77"/>
        <v>189.28571428571428</v>
      </c>
      <c r="Q1274" t="str">
        <f>TRIM(MID(SUBSTITUTE($N1274,"/",REPT(" ",LEN($N1274))),(COLUMNS($V1274:V1274)-1)*LEN($N1274)+1,LEN($N1274)))</f>
        <v>music</v>
      </c>
      <c r="R1274" t="str">
        <f>TRIM(MID(SUBSTITUTE($N1274,"/",REPT(" ",LEN($N1274))),(COLUMNS($V1274:W1274)-1)*LEN($N1274)+1,LEN($N1274)))</f>
        <v>rock</v>
      </c>
      <c r="S1274" s="11">
        <f t="shared" si="78"/>
        <v>40274.745127314818</v>
      </c>
      <c r="T1274" s="11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1.0349999999999999</v>
      </c>
      <c r="P1275" s="6">
        <f t="shared" si="77"/>
        <v>76.666666666666671</v>
      </c>
      <c r="Q1275" t="str">
        <f>TRIM(MID(SUBSTITUTE($N1275,"/",REPT(" ",LEN($N1275))),(COLUMNS($V1275:V1275)-1)*LEN($N1275)+1,LEN($N1275)))</f>
        <v>music</v>
      </c>
      <c r="R1275" t="str">
        <f>TRIM(MID(SUBSTITUTE($N1275,"/",REPT(" ",LEN($N1275))),(COLUMNS($V1275:W1275)-1)*LEN($N1275)+1,LEN($N1275)))</f>
        <v>rock</v>
      </c>
      <c r="S1275" s="11">
        <f t="shared" si="78"/>
        <v>41852.730219907404</v>
      </c>
      <c r="T1275" s="11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1.5497535999999998</v>
      </c>
      <c r="P1276" s="6">
        <f t="shared" si="77"/>
        <v>82.963254817987149</v>
      </c>
      <c r="Q1276" t="str">
        <f>TRIM(MID(SUBSTITUTE($N1276,"/",REPT(" ",LEN($N1276))),(COLUMNS($V1276:V1276)-1)*LEN($N1276)+1,LEN($N1276)))</f>
        <v>music</v>
      </c>
      <c r="R1276" t="str">
        <f>TRIM(MID(SUBSTITUTE($N1276,"/",REPT(" ",LEN($N1276))),(COLUMNS($V1276:W1276)-1)*LEN($N1276)+1,LEN($N1276)))</f>
        <v>rock</v>
      </c>
      <c r="S1276" s="11">
        <f t="shared" si="78"/>
        <v>41116.690104166664</v>
      </c>
      <c r="T1276" s="11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1.6214066666666667</v>
      </c>
      <c r="P1277" s="6">
        <f t="shared" si="77"/>
        <v>62.522107969151669</v>
      </c>
      <c r="Q1277" t="str">
        <f>TRIM(MID(SUBSTITUTE($N1277,"/",REPT(" ",LEN($N1277))),(COLUMNS($V1277:V1277)-1)*LEN($N1277)+1,LEN($N1277)))</f>
        <v>music</v>
      </c>
      <c r="R1277" t="str">
        <f>TRIM(MID(SUBSTITUTE($N1277,"/",REPT(" ",LEN($N1277))),(COLUMNS($V1277:W1277)-1)*LEN($N1277)+1,LEN($N1277)))</f>
        <v>rock</v>
      </c>
      <c r="S1277" s="11">
        <f t="shared" si="78"/>
        <v>41458.867905092593</v>
      </c>
      <c r="T1277" s="11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1.0442100000000001</v>
      </c>
      <c r="P1278" s="6">
        <f t="shared" si="77"/>
        <v>46.06808823529412</v>
      </c>
      <c r="Q1278" t="str">
        <f>TRIM(MID(SUBSTITUTE($N1278,"/",REPT(" ",LEN($N1278))),(COLUMNS($V1278:V1278)-1)*LEN($N1278)+1,LEN($N1278)))</f>
        <v>music</v>
      </c>
      <c r="R1278" t="str">
        <f>TRIM(MID(SUBSTITUTE($N1278,"/",REPT(" ",LEN($N1278))),(COLUMNS($V1278:W1278)-1)*LEN($N1278)+1,LEN($N1278)))</f>
        <v>rock</v>
      </c>
      <c r="S1278" s="11">
        <f t="shared" si="78"/>
        <v>40007.704247685186</v>
      </c>
      <c r="T1278" s="11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1.0612433333333333</v>
      </c>
      <c r="P1279" s="6">
        <f t="shared" si="77"/>
        <v>38.543946731234868</v>
      </c>
      <c r="Q1279" t="str">
        <f>TRIM(MID(SUBSTITUTE($N1279,"/",REPT(" ",LEN($N1279))),(COLUMNS($V1279:V1279)-1)*LEN($N1279)+1,LEN($N1279)))</f>
        <v>music</v>
      </c>
      <c r="R1279" t="str">
        <f>TRIM(MID(SUBSTITUTE($N1279,"/",REPT(" ",LEN($N1279))),(COLUMNS($V1279:W1279)-1)*LEN($N1279)+1,LEN($N1279)))</f>
        <v>rock</v>
      </c>
      <c r="S1279" s="11">
        <f t="shared" si="78"/>
        <v>41121.561886574076</v>
      </c>
      <c r="T1279" s="11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1.5493846153846154</v>
      </c>
      <c r="P1280" s="6">
        <f t="shared" si="77"/>
        <v>53.005263157894738</v>
      </c>
      <c r="Q1280" t="str">
        <f>TRIM(MID(SUBSTITUTE($N1280,"/",REPT(" ",LEN($N1280))),(COLUMNS($V1280:V1280)-1)*LEN($N1280)+1,LEN($N1280)))</f>
        <v>music</v>
      </c>
      <c r="R1280" t="str">
        <f>TRIM(MID(SUBSTITUTE($N1280,"/",REPT(" ",LEN($N1280))),(COLUMNS($V1280:W1280)-1)*LEN($N1280)+1,LEN($N1280)))</f>
        <v>rock</v>
      </c>
      <c r="S1280" s="11">
        <f t="shared" si="78"/>
        <v>41786.555162037039</v>
      </c>
      <c r="T1280" s="11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1.1077157238734421</v>
      </c>
      <c r="P1281" s="6">
        <f t="shared" si="77"/>
        <v>73.355396825396824</v>
      </c>
      <c r="Q1281" t="str">
        <f>TRIM(MID(SUBSTITUTE($N1281,"/",REPT(" ",LEN($N1281))),(COLUMNS($V1281:V1281)-1)*LEN($N1281)+1,LEN($N1281)))</f>
        <v>music</v>
      </c>
      <c r="R1281" t="str">
        <f>TRIM(MID(SUBSTITUTE($N1281,"/",REPT(" ",LEN($N1281))),(COLUMNS($V1281:W1281)-1)*LEN($N1281)+1,LEN($N1281)))</f>
        <v>rock</v>
      </c>
      <c r="S1281" s="11">
        <f t="shared" si="78"/>
        <v>41682.099189814813</v>
      </c>
      <c r="T1281" s="11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1.1091186666666666</v>
      </c>
      <c r="P1282" s="6">
        <f t="shared" si="77"/>
        <v>127.97523076923076</v>
      </c>
      <c r="Q1282" t="str">
        <f>TRIM(MID(SUBSTITUTE($N1282,"/",REPT(" ",LEN($N1282))),(COLUMNS($V1282:V1282)-1)*LEN($N1282)+1,LEN($N1282)))</f>
        <v>music</v>
      </c>
      <c r="R1282" t="str">
        <f>TRIM(MID(SUBSTITUTE($N1282,"/",REPT(" ",LEN($N1282))),(COLUMNS($V1282:W1282)-1)*LEN($N1282)+1,LEN($N1282)))</f>
        <v>rock</v>
      </c>
      <c r="S1282" s="11">
        <f t="shared" si="78"/>
        <v>40513.757569444446</v>
      </c>
      <c r="T1282" s="11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</f>
        <v>1.1071428571428572</v>
      </c>
      <c r="P1283" s="6">
        <f t="shared" ref="P1283:P1346" si="81">AVERAGE(E1283/L1283)</f>
        <v>104.72972972972973</v>
      </c>
      <c r="Q1283" t="str">
        <f>TRIM(MID(SUBSTITUTE($N1283,"/",REPT(" ",LEN($N1283))),(COLUMNS($V1283:V1283)-1)*LEN($N1283)+1,LEN($N1283)))</f>
        <v>music</v>
      </c>
      <c r="R1283" t="str">
        <f>TRIM(MID(SUBSTITUTE($N1283,"/",REPT(" ",LEN($N1283))),(COLUMNS($V1283:W1283)-1)*LEN($N1283)+1,LEN($N1283)))</f>
        <v>rock</v>
      </c>
      <c r="S1283" s="11">
        <f t="shared" ref="S1283:S1346" si="82">(((J1283/60/60)/24)+DATE(1970,1,1))</f>
        <v>41463.743472222224</v>
      </c>
      <c r="T1283" s="11">
        <f t="shared" ref="T1283:T1346" si="83">(((I1283/60/60)/24)+DATE(1970,1,1))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1.2361333333333333</v>
      </c>
      <c r="P1284" s="6">
        <f t="shared" si="81"/>
        <v>67.671532846715323</v>
      </c>
      <c r="Q1284" t="str">
        <f>TRIM(MID(SUBSTITUTE($N1284,"/",REPT(" ",LEN($N1284))),(COLUMNS($V1284:V1284)-1)*LEN($N1284)+1,LEN($N1284)))</f>
        <v>music</v>
      </c>
      <c r="R1284" t="str">
        <f>TRIM(MID(SUBSTITUTE($N1284,"/",REPT(" ",LEN($N1284))),(COLUMNS($V1284:W1284)-1)*LEN($N1284)+1,LEN($N1284)))</f>
        <v>rock</v>
      </c>
      <c r="S1284" s="11">
        <f t="shared" si="82"/>
        <v>41586.475173611114</v>
      </c>
      <c r="T1284" s="11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2.1105</v>
      </c>
      <c r="P1285" s="6">
        <f t="shared" si="81"/>
        <v>95.931818181818187</v>
      </c>
      <c r="Q1285" t="str">
        <f>TRIM(MID(SUBSTITUTE($N1285,"/",REPT(" ",LEN($N1285))),(COLUMNS($V1285:V1285)-1)*LEN($N1285)+1,LEN($N1285)))</f>
        <v>music</v>
      </c>
      <c r="R1285" t="str">
        <f>TRIM(MID(SUBSTITUTE($N1285,"/",REPT(" ",LEN($N1285))),(COLUMNS($V1285:W1285)-1)*LEN($N1285)+1,LEN($N1285)))</f>
        <v>rock</v>
      </c>
      <c r="S1285" s="11">
        <f t="shared" si="82"/>
        <v>41320.717465277776</v>
      </c>
      <c r="T1285" s="11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1.01</v>
      </c>
      <c r="P1286" s="6">
        <f t="shared" si="81"/>
        <v>65.161290322580641</v>
      </c>
      <c r="Q1286" t="str">
        <f>TRIM(MID(SUBSTITUTE($N1286,"/",REPT(" ",LEN($N1286))),(COLUMNS($V1286:V1286)-1)*LEN($N1286)+1,LEN($N1286)))</f>
        <v>theater</v>
      </c>
      <c r="R1286" t="str">
        <f>TRIM(MID(SUBSTITUTE($N1286,"/",REPT(" ",LEN($N1286))),(COLUMNS($V1286:W1286)-1)*LEN($N1286)+1,LEN($N1286)))</f>
        <v>plays</v>
      </c>
      <c r="S1286" s="11">
        <f t="shared" si="82"/>
        <v>42712.23474537037</v>
      </c>
      <c r="T1286" s="11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1.0165</v>
      </c>
      <c r="P1287" s="6">
        <f t="shared" si="81"/>
        <v>32.269841269841272</v>
      </c>
      <c r="Q1287" t="str">
        <f>TRIM(MID(SUBSTITUTE($N1287,"/",REPT(" ",LEN($N1287))),(COLUMNS($V1287:V1287)-1)*LEN($N1287)+1,LEN($N1287)))</f>
        <v>theater</v>
      </c>
      <c r="R1287" t="str">
        <f>TRIM(MID(SUBSTITUTE($N1287,"/",REPT(" ",LEN($N1287))),(COLUMNS($V1287:W1287)-1)*LEN($N1287)+1,LEN($N1287)))</f>
        <v>plays</v>
      </c>
      <c r="S1287" s="11">
        <f t="shared" si="82"/>
        <v>42160.583043981482</v>
      </c>
      <c r="T1287" s="11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1.0833333333333333</v>
      </c>
      <c r="P1288" s="6">
        <f t="shared" si="81"/>
        <v>81.25</v>
      </c>
      <c r="Q1288" t="str">
        <f>TRIM(MID(SUBSTITUTE($N1288,"/",REPT(" ",LEN($N1288))),(COLUMNS($V1288:V1288)-1)*LEN($N1288)+1,LEN($N1288)))</f>
        <v>theater</v>
      </c>
      <c r="R1288" t="str">
        <f>TRIM(MID(SUBSTITUTE($N1288,"/",REPT(" ",LEN($N1288))),(COLUMNS($V1288:W1288)-1)*LEN($N1288)+1,LEN($N1288)))</f>
        <v>plays</v>
      </c>
      <c r="S1288" s="11">
        <f t="shared" si="82"/>
        <v>42039.384571759263</v>
      </c>
      <c r="T1288" s="11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2.42</v>
      </c>
      <c r="P1289" s="6">
        <f t="shared" si="81"/>
        <v>24.2</v>
      </c>
      <c r="Q1289" t="str">
        <f>TRIM(MID(SUBSTITUTE($N1289,"/",REPT(" ",LEN($N1289))),(COLUMNS($V1289:V1289)-1)*LEN($N1289)+1,LEN($N1289)))</f>
        <v>theater</v>
      </c>
      <c r="R1289" t="str">
        <f>TRIM(MID(SUBSTITUTE($N1289,"/",REPT(" ",LEN($N1289))),(COLUMNS($V1289:W1289)-1)*LEN($N1289)+1,LEN($N1289)))</f>
        <v>plays</v>
      </c>
      <c r="S1289" s="11">
        <f t="shared" si="82"/>
        <v>42107.621018518519</v>
      </c>
      <c r="T1289" s="11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1.0044999999999999</v>
      </c>
      <c r="P1290" s="6">
        <f t="shared" si="81"/>
        <v>65.868852459016395</v>
      </c>
      <c r="Q1290" t="str">
        <f>TRIM(MID(SUBSTITUTE($N1290,"/",REPT(" ",LEN($N1290))),(COLUMNS($V1290:V1290)-1)*LEN($N1290)+1,LEN($N1290)))</f>
        <v>theater</v>
      </c>
      <c r="R1290" t="str">
        <f>TRIM(MID(SUBSTITUTE($N1290,"/",REPT(" ",LEN($N1290))),(COLUMNS($V1290:W1290)-1)*LEN($N1290)+1,LEN($N1290)))</f>
        <v>plays</v>
      </c>
      <c r="S1290" s="11">
        <f t="shared" si="82"/>
        <v>42561.154664351852</v>
      </c>
      <c r="T1290" s="11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1.2506666666666666</v>
      </c>
      <c r="P1291" s="6">
        <f t="shared" si="81"/>
        <v>36.07692307692308</v>
      </c>
      <c r="Q1291" t="str">
        <f>TRIM(MID(SUBSTITUTE($N1291,"/",REPT(" ",LEN($N1291))),(COLUMNS($V1291:V1291)-1)*LEN($N1291)+1,LEN($N1291)))</f>
        <v>theater</v>
      </c>
      <c r="R1291" t="str">
        <f>TRIM(MID(SUBSTITUTE($N1291,"/",REPT(" ",LEN($N1291))),(COLUMNS($V1291:W1291)-1)*LEN($N1291)+1,LEN($N1291)))</f>
        <v>plays</v>
      </c>
      <c r="S1291" s="11">
        <f t="shared" si="82"/>
        <v>42709.134780092587</v>
      </c>
      <c r="T1291" s="11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1.0857142857142856</v>
      </c>
      <c r="P1292" s="6">
        <f t="shared" si="81"/>
        <v>44.186046511627907</v>
      </c>
      <c r="Q1292" t="str">
        <f>TRIM(MID(SUBSTITUTE($N1292,"/",REPT(" ",LEN($N1292))),(COLUMNS($V1292:V1292)-1)*LEN($N1292)+1,LEN($N1292)))</f>
        <v>theater</v>
      </c>
      <c r="R1292" t="str">
        <f>TRIM(MID(SUBSTITUTE($N1292,"/",REPT(" ",LEN($N1292))),(COLUMNS($V1292:W1292)-1)*LEN($N1292)+1,LEN($N1292)))</f>
        <v>plays</v>
      </c>
      <c r="S1292" s="11">
        <f t="shared" si="82"/>
        <v>42086.614942129629</v>
      </c>
      <c r="T1292" s="11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1.4570000000000001</v>
      </c>
      <c r="P1293" s="6">
        <f t="shared" si="81"/>
        <v>104.07142857142857</v>
      </c>
      <c r="Q1293" t="str">
        <f>TRIM(MID(SUBSTITUTE($N1293,"/",REPT(" ",LEN($N1293))),(COLUMNS($V1293:V1293)-1)*LEN($N1293)+1,LEN($N1293)))</f>
        <v>theater</v>
      </c>
      <c r="R1293" t="str">
        <f>TRIM(MID(SUBSTITUTE($N1293,"/",REPT(" ",LEN($N1293))),(COLUMNS($V1293:W1293)-1)*LEN($N1293)+1,LEN($N1293)))</f>
        <v>plays</v>
      </c>
      <c r="S1293" s="11">
        <f t="shared" si="82"/>
        <v>42064.652673611112</v>
      </c>
      <c r="T1293" s="11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1.1000000000000001</v>
      </c>
      <c r="P1294" s="6">
        <f t="shared" si="81"/>
        <v>35.96153846153846</v>
      </c>
      <c r="Q1294" t="str">
        <f>TRIM(MID(SUBSTITUTE($N1294,"/",REPT(" ",LEN($N1294))),(COLUMNS($V1294:V1294)-1)*LEN($N1294)+1,LEN($N1294)))</f>
        <v>theater</v>
      </c>
      <c r="R1294" t="str">
        <f>TRIM(MID(SUBSTITUTE($N1294,"/",REPT(" ",LEN($N1294))),(COLUMNS($V1294:W1294)-1)*LEN($N1294)+1,LEN($N1294)))</f>
        <v>plays</v>
      </c>
      <c r="S1294" s="11">
        <f t="shared" si="82"/>
        <v>42256.764212962968</v>
      </c>
      <c r="T1294" s="11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1.0223333333333333</v>
      </c>
      <c r="P1295" s="6">
        <f t="shared" si="81"/>
        <v>127.79166666666667</v>
      </c>
      <c r="Q1295" t="str">
        <f>TRIM(MID(SUBSTITUTE($N1295,"/",REPT(" ",LEN($N1295))),(COLUMNS($V1295:V1295)-1)*LEN($N1295)+1,LEN($N1295)))</f>
        <v>theater</v>
      </c>
      <c r="R1295" t="str">
        <f>TRIM(MID(SUBSTITUTE($N1295,"/",REPT(" ",LEN($N1295))),(COLUMNS($V1295:W1295)-1)*LEN($N1295)+1,LEN($N1295)))</f>
        <v>plays</v>
      </c>
      <c r="S1295" s="11">
        <f t="shared" si="82"/>
        <v>42292.701053240744</v>
      </c>
      <c r="T1295" s="11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1.22</v>
      </c>
      <c r="P1296" s="6">
        <f t="shared" si="81"/>
        <v>27.727272727272727</v>
      </c>
      <c r="Q1296" t="str">
        <f>TRIM(MID(SUBSTITUTE($N1296,"/",REPT(" ",LEN($N1296))),(COLUMNS($V1296:V1296)-1)*LEN($N1296)+1,LEN($N1296)))</f>
        <v>theater</v>
      </c>
      <c r="R1296" t="str">
        <f>TRIM(MID(SUBSTITUTE($N1296,"/",REPT(" ",LEN($N1296))),(COLUMNS($V1296:W1296)-1)*LEN($N1296)+1,LEN($N1296)))</f>
        <v>plays</v>
      </c>
      <c r="S1296" s="11">
        <f t="shared" si="82"/>
        <v>42278.453668981485</v>
      </c>
      <c r="T1296" s="11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1.0196000000000001</v>
      </c>
      <c r="P1297" s="6">
        <f t="shared" si="81"/>
        <v>39.828125</v>
      </c>
      <c r="Q1297" t="str">
        <f>TRIM(MID(SUBSTITUTE($N1297,"/",REPT(" ",LEN($N1297))),(COLUMNS($V1297:V1297)-1)*LEN($N1297)+1,LEN($N1297)))</f>
        <v>theater</v>
      </c>
      <c r="R1297" t="str">
        <f>TRIM(MID(SUBSTITUTE($N1297,"/",REPT(" ",LEN($N1297))),(COLUMNS($V1297:W1297)-1)*LEN($N1297)+1,LEN($N1297)))</f>
        <v>plays</v>
      </c>
      <c r="S1297" s="11">
        <f t="shared" si="82"/>
        <v>42184.572881944448</v>
      </c>
      <c r="T1297" s="11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1.411764705882353</v>
      </c>
      <c r="P1298" s="6">
        <f t="shared" si="81"/>
        <v>52.173913043478258</v>
      </c>
      <c r="Q1298" t="str">
        <f>TRIM(MID(SUBSTITUTE($N1298,"/",REPT(" ",LEN($N1298))),(COLUMNS($V1298:V1298)-1)*LEN($N1298)+1,LEN($N1298)))</f>
        <v>theater</v>
      </c>
      <c r="R1298" t="str">
        <f>TRIM(MID(SUBSTITUTE($N1298,"/",REPT(" ",LEN($N1298))),(COLUMNS($V1298:W1298)-1)*LEN($N1298)+1,LEN($N1298)))</f>
        <v>plays</v>
      </c>
      <c r="S1298" s="11">
        <f t="shared" si="82"/>
        <v>42423.050613425927</v>
      </c>
      <c r="T1298" s="11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1.0952500000000001</v>
      </c>
      <c r="P1299" s="6">
        <f t="shared" si="81"/>
        <v>92.037815126050418</v>
      </c>
      <c r="Q1299" t="str">
        <f>TRIM(MID(SUBSTITUTE($N1299,"/",REPT(" ",LEN($N1299))),(COLUMNS($V1299:V1299)-1)*LEN($N1299)+1,LEN($N1299)))</f>
        <v>theater</v>
      </c>
      <c r="R1299" t="str">
        <f>TRIM(MID(SUBSTITUTE($N1299,"/",REPT(" ",LEN($N1299))),(COLUMNS($V1299:W1299)-1)*LEN($N1299)+1,LEN($N1299)))</f>
        <v>plays</v>
      </c>
      <c r="S1299" s="11">
        <f t="shared" si="82"/>
        <v>42461.747199074074</v>
      </c>
      <c r="T1299" s="11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1.0465</v>
      </c>
      <c r="P1300" s="6">
        <f t="shared" si="81"/>
        <v>63.424242424242422</v>
      </c>
      <c r="Q1300" t="str">
        <f>TRIM(MID(SUBSTITUTE($N1300,"/",REPT(" ",LEN($N1300))),(COLUMNS($V1300:V1300)-1)*LEN($N1300)+1,LEN($N1300)))</f>
        <v>theater</v>
      </c>
      <c r="R1300" t="str">
        <f>TRIM(MID(SUBSTITUTE($N1300,"/",REPT(" ",LEN($N1300))),(COLUMNS($V1300:W1300)-1)*LEN($N1300)+1,LEN($N1300)))</f>
        <v>plays</v>
      </c>
      <c r="S1300" s="11">
        <f t="shared" si="82"/>
        <v>42458.680925925932</v>
      </c>
      <c r="T1300" s="11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1.24</v>
      </c>
      <c r="P1301" s="6">
        <f t="shared" si="81"/>
        <v>135.625</v>
      </c>
      <c r="Q1301" t="str">
        <f>TRIM(MID(SUBSTITUTE($N1301,"/",REPT(" ",LEN($N1301))),(COLUMNS($V1301:V1301)-1)*LEN($N1301)+1,LEN($N1301)))</f>
        <v>theater</v>
      </c>
      <c r="R1301" t="str">
        <f>TRIM(MID(SUBSTITUTE($N1301,"/",REPT(" ",LEN($N1301))),(COLUMNS($V1301:W1301)-1)*LEN($N1301)+1,LEN($N1301)))</f>
        <v>plays</v>
      </c>
      <c r="S1301" s="11">
        <f t="shared" si="82"/>
        <v>42169.814340277779</v>
      </c>
      <c r="T1301" s="11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1.35</v>
      </c>
      <c r="P1302" s="6">
        <f t="shared" si="81"/>
        <v>168.75</v>
      </c>
      <c r="Q1302" t="str">
        <f>TRIM(MID(SUBSTITUTE($N1302,"/",REPT(" ",LEN($N1302))),(COLUMNS($V1302:V1302)-1)*LEN($N1302)+1,LEN($N1302)))</f>
        <v>theater</v>
      </c>
      <c r="R1302" t="str">
        <f>TRIM(MID(SUBSTITUTE($N1302,"/",REPT(" ",LEN($N1302))),(COLUMNS($V1302:W1302)-1)*LEN($N1302)+1,LEN($N1302)))</f>
        <v>plays</v>
      </c>
      <c r="S1302" s="11">
        <f t="shared" si="82"/>
        <v>42483.675208333334</v>
      </c>
      <c r="T1302" s="11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1.0275000000000001</v>
      </c>
      <c r="P1303" s="6">
        <f t="shared" si="81"/>
        <v>70.862068965517238</v>
      </c>
      <c r="Q1303" t="str">
        <f>TRIM(MID(SUBSTITUTE($N1303,"/",REPT(" ",LEN($N1303))),(COLUMNS($V1303:V1303)-1)*LEN($N1303)+1,LEN($N1303)))</f>
        <v>theater</v>
      </c>
      <c r="R1303" t="str">
        <f>TRIM(MID(SUBSTITUTE($N1303,"/",REPT(" ",LEN($N1303))),(COLUMNS($V1303:W1303)-1)*LEN($N1303)+1,LEN($N1303)))</f>
        <v>plays</v>
      </c>
      <c r="S1303" s="11">
        <f t="shared" si="82"/>
        <v>42195.749745370369</v>
      </c>
      <c r="T1303" s="11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</v>
      </c>
      <c r="P1304" s="6">
        <f t="shared" si="81"/>
        <v>50</v>
      </c>
      <c r="Q1304" t="str">
        <f>TRIM(MID(SUBSTITUTE($N1304,"/",REPT(" ",LEN($N1304))),(COLUMNS($V1304:V1304)-1)*LEN($N1304)+1,LEN($N1304)))</f>
        <v>theater</v>
      </c>
      <c r="R1304" t="str">
        <f>TRIM(MID(SUBSTITUTE($N1304,"/",REPT(" ",LEN($N1304))),(COLUMNS($V1304:W1304)-1)*LEN($N1304)+1,LEN($N1304)))</f>
        <v>plays</v>
      </c>
      <c r="S1304" s="11">
        <f t="shared" si="82"/>
        <v>42675.057997685188</v>
      </c>
      <c r="T1304" s="11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1.3026085714285716</v>
      </c>
      <c r="P1305" s="6">
        <f t="shared" si="81"/>
        <v>42.214166666666671</v>
      </c>
      <c r="Q1305" t="str">
        <f>TRIM(MID(SUBSTITUTE($N1305,"/",REPT(" ",LEN($N1305))),(COLUMNS($V1305:V1305)-1)*LEN($N1305)+1,LEN($N1305)))</f>
        <v>theater</v>
      </c>
      <c r="R1305" t="str">
        <f>TRIM(MID(SUBSTITUTE($N1305,"/",REPT(" ",LEN($N1305))),(COLUMNS($V1305:W1305)-1)*LEN($N1305)+1,LEN($N1305)))</f>
        <v>plays</v>
      </c>
      <c r="S1305" s="11">
        <f t="shared" si="82"/>
        <v>42566.441203703704</v>
      </c>
      <c r="T1305" s="11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0.39627499999999999</v>
      </c>
      <c r="P1306" s="6">
        <f t="shared" si="81"/>
        <v>152.41346153846155</v>
      </c>
      <c r="Q1306" t="str">
        <f>TRIM(MID(SUBSTITUTE($N1306,"/",REPT(" ",LEN($N1306))),(COLUMNS($V1306:V1306)-1)*LEN($N1306)+1,LEN($N1306)))</f>
        <v>technology</v>
      </c>
      <c r="R1306" t="str">
        <f>TRIM(MID(SUBSTITUTE($N1306,"/",REPT(" ",LEN($N1306))),(COLUMNS($V1306:W1306)-1)*LEN($N1306)+1,LEN($N1306)))</f>
        <v>wearables</v>
      </c>
      <c r="S1306" s="11">
        <f t="shared" si="82"/>
        <v>42747.194502314815</v>
      </c>
      <c r="T1306" s="11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0.25976666666666665</v>
      </c>
      <c r="P1307" s="6">
        <f t="shared" si="81"/>
        <v>90.616279069767444</v>
      </c>
      <c r="Q1307" t="str">
        <f>TRIM(MID(SUBSTITUTE($N1307,"/",REPT(" ",LEN($N1307))),(COLUMNS($V1307:V1307)-1)*LEN($N1307)+1,LEN($N1307)))</f>
        <v>technology</v>
      </c>
      <c r="R1307" t="str">
        <f>TRIM(MID(SUBSTITUTE($N1307,"/",REPT(" ",LEN($N1307))),(COLUMNS($V1307:W1307)-1)*LEN($N1307)+1,LEN($N1307)))</f>
        <v>wearables</v>
      </c>
      <c r="S1307" s="11">
        <f t="shared" si="82"/>
        <v>42543.665601851855</v>
      </c>
      <c r="T1307" s="11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0.65246363636363636</v>
      </c>
      <c r="P1308" s="6">
        <f t="shared" si="81"/>
        <v>201.60393258426967</v>
      </c>
      <c r="Q1308" t="str">
        <f>TRIM(MID(SUBSTITUTE($N1308,"/",REPT(" ",LEN($N1308))),(COLUMNS($V1308:V1308)-1)*LEN($N1308)+1,LEN($N1308)))</f>
        <v>technology</v>
      </c>
      <c r="R1308" t="str">
        <f>TRIM(MID(SUBSTITUTE($N1308,"/",REPT(" ",LEN($N1308))),(COLUMNS($V1308:W1308)-1)*LEN($N1308)+1,LEN($N1308)))</f>
        <v>wearables</v>
      </c>
      <c r="S1308" s="11">
        <f t="shared" si="82"/>
        <v>41947.457569444443</v>
      </c>
      <c r="T1308" s="11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0.11514000000000001</v>
      </c>
      <c r="P1309" s="6">
        <f t="shared" si="81"/>
        <v>127.93333333333334</v>
      </c>
      <c r="Q1309" t="str">
        <f>TRIM(MID(SUBSTITUTE($N1309,"/",REPT(" ",LEN($N1309))),(COLUMNS($V1309:V1309)-1)*LEN($N1309)+1,LEN($N1309)))</f>
        <v>technology</v>
      </c>
      <c r="R1309" t="str">
        <f>TRIM(MID(SUBSTITUTE($N1309,"/",REPT(" ",LEN($N1309))),(COLUMNS($V1309:W1309)-1)*LEN($N1309)+1,LEN($N1309)))</f>
        <v>wearables</v>
      </c>
      <c r="S1309" s="11">
        <f t="shared" si="82"/>
        <v>42387.503229166665</v>
      </c>
      <c r="T1309" s="11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0.11360000000000001</v>
      </c>
      <c r="P1310" s="6">
        <f t="shared" si="81"/>
        <v>29.894736842105264</v>
      </c>
      <c r="Q1310" t="str">
        <f>TRIM(MID(SUBSTITUTE($N1310,"/",REPT(" ",LEN($N1310))),(COLUMNS($V1310:V1310)-1)*LEN($N1310)+1,LEN($N1310)))</f>
        <v>technology</v>
      </c>
      <c r="R1310" t="str">
        <f>TRIM(MID(SUBSTITUTE($N1310,"/",REPT(" ",LEN($N1310))),(COLUMNS($V1310:W1310)-1)*LEN($N1310)+1,LEN($N1310)))</f>
        <v>wearables</v>
      </c>
      <c r="S1310" s="11">
        <f t="shared" si="82"/>
        <v>42611.613564814819</v>
      </c>
      <c r="T1310" s="11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1.1199130434782609</v>
      </c>
      <c r="P1311" s="6">
        <f t="shared" si="81"/>
        <v>367.97142857142859</v>
      </c>
      <c r="Q1311" t="str">
        <f>TRIM(MID(SUBSTITUTE($N1311,"/",REPT(" ",LEN($N1311))),(COLUMNS($V1311:V1311)-1)*LEN($N1311)+1,LEN($N1311)))</f>
        <v>technology</v>
      </c>
      <c r="R1311" t="str">
        <f>TRIM(MID(SUBSTITUTE($N1311,"/",REPT(" ",LEN($N1311))),(COLUMNS($V1311:W1311)-1)*LEN($N1311)+1,LEN($N1311)))</f>
        <v>wearables</v>
      </c>
      <c r="S1311" s="11">
        <f t="shared" si="82"/>
        <v>42257.882731481484</v>
      </c>
      <c r="T1311" s="11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0.155</v>
      </c>
      <c r="P1312" s="6">
        <f t="shared" si="81"/>
        <v>129.16666666666666</v>
      </c>
      <c r="Q1312" t="str">
        <f>TRIM(MID(SUBSTITUTE($N1312,"/",REPT(" ",LEN($N1312))),(COLUMNS($V1312:V1312)-1)*LEN($N1312)+1,LEN($N1312)))</f>
        <v>technology</v>
      </c>
      <c r="R1312" t="str">
        <f>TRIM(MID(SUBSTITUTE($N1312,"/",REPT(" ",LEN($N1312))),(COLUMNS($V1312:W1312)-1)*LEN($N1312)+1,LEN($N1312)))</f>
        <v>wearables</v>
      </c>
      <c r="S1312" s="11">
        <f t="shared" si="82"/>
        <v>42556.667245370365</v>
      </c>
      <c r="T1312" s="11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0.32028000000000001</v>
      </c>
      <c r="P1313" s="6">
        <f t="shared" si="81"/>
        <v>800.7</v>
      </c>
      <c r="Q1313" t="str">
        <f>TRIM(MID(SUBSTITUTE($N1313,"/",REPT(" ",LEN($N1313))),(COLUMNS($V1313:V1313)-1)*LEN($N1313)+1,LEN($N1313)))</f>
        <v>technology</v>
      </c>
      <c r="R1313" t="str">
        <f>TRIM(MID(SUBSTITUTE($N1313,"/",REPT(" ",LEN($N1313))),(COLUMNS($V1313:W1313)-1)*LEN($N1313)+1,LEN($N1313)))</f>
        <v>wearables</v>
      </c>
      <c r="S1313" s="11">
        <f t="shared" si="82"/>
        <v>42669.802303240736</v>
      </c>
      <c r="T1313" s="11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6.0869565217391303E-3</v>
      </c>
      <c r="P1314" s="6">
        <f t="shared" si="81"/>
        <v>28</v>
      </c>
      <c r="Q1314" t="str">
        <f>TRIM(MID(SUBSTITUTE($N1314,"/",REPT(" ",LEN($N1314))),(COLUMNS($V1314:V1314)-1)*LEN($N1314)+1,LEN($N1314)))</f>
        <v>technology</v>
      </c>
      <c r="R1314" t="str">
        <f>TRIM(MID(SUBSTITUTE($N1314,"/",REPT(" ",LEN($N1314))),(COLUMNS($V1314:W1314)-1)*LEN($N1314)+1,LEN($N1314)))</f>
        <v>wearables</v>
      </c>
      <c r="S1314" s="11">
        <f t="shared" si="82"/>
        <v>42082.702800925923</v>
      </c>
      <c r="T1314" s="11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0.31114999999999998</v>
      </c>
      <c r="P1315" s="6">
        <f t="shared" si="81"/>
        <v>102.01639344262296</v>
      </c>
      <c r="Q1315" t="str">
        <f>TRIM(MID(SUBSTITUTE($N1315,"/",REPT(" ",LEN($N1315))),(COLUMNS($V1315:V1315)-1)*LEN($N1315)+1,LEN($N1315)))</f>
        <v>technology</v>
      </c>
      <c r="R1315" t="str">
        <f>TRIM(MID(SUBSTITUTE($N1315,"/",REPT(" ",LEN($N1315))),(COLUMNS($V1315:W1315)-1)*LEN($N1315)+1,LEN($N1315)))</f>
        <v>wearables</v>
      </c>
      <c r="S1315" s="11">
        <f t="shared" si="82"/>
        <v>42402.709652777776</v>
      </c>
      <c r="T1315" s="11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1.1266666666666666E-2</v>
      </c>
      <c r="P1316" s="6">
        <f t="shared" si="81"/>
        <v>184.36363636363637</v>
      </c>
      <c r="Q1316" t="str">
        <f>TRIM(MID(SUBSTITUTE($N1316,"/",REPT(" ",LEN($N1316))),(COLUMNS($V1316:V1316)-1)*LEN($N1316)+1,LEN($N1316)))</f>
        <v>technology</v>
      </c>
      <c r="R1316" t="str">
        <f>TRIM(MID(SUBSTITUTE($N1316,"/",REPT(" ",LEN($N1316))),(COLUMNS($V1316:W1316)-1)*LEN($N1316)+1,LEN($N1316)))</f>
        <v>wearables</v>
      </c>
      <c r="S1316" s="11">
        <f t="shared" si="82"/>
        <v>42604.669675925921</v>
      </c>
      <c r="T1316" s="11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0.40404000000000001</v>
      </c>
      <c r="P1317" s="6">
        <f t="shared" si="81"/>
        <v>162.91935483870967</v>
      </c>
      <c r="Q1317" t="str">
        <f>TRIM(MID(SUBSTITUTE($N1317,"/",REPT(" ",LEN($N1317))),(COLUMNS($V1317:V1317)-1)*LEN($N1317)+1,LEN($N1317)))</f>
        <v>technology</v>
      </c>
      <c r="R1317" t="str">
        <f>TRIM(MID(SUBSTITUTE($N1317,"/",REPT(" ",LEN($N1317))),(COLUMNS($V1317:W1317)-1)*LEN($N1317)+1,LEN($N1317)))</f>
        <v>wearables</v>
      </c>
      <c r="S1317" s="11">
        <f t="shared" si="82"/>
        <v>42278.498240740737</v>
      </c>
      <c r="T1317" s="11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1.3333333333333333E-5</v>
      </c>
      <c r="P1318" s="6">
        <f t="shared" si="81"/>
        <v>1</v>
      </c>
      <c r="Q1318" t="str">
        <f>TRIM(MID(SUBSTITUTE($N1318,"/",REPT(" ",LEN($N1318))),(COLUMNS($V1318:V1318)-1)*LEN($N1318)+1,LEN($N1318)))</f>
        <v>technology</v>
      </c>
      <c r="R1318" t="str">
        <f>TRIM(MID(SUBSTITUTE($N1318,"/",REPT(" ",LEN($N1318))),(COLUMNS($V1318:W1318)-1)*LEN($N1318)+1,LEN($N1318)))</f>
        <v>wearables</v>
      </c>
      <c r="S1318" s="11">
        <f t="shared" si="82"/>
        <v>42393.961909722217</v>
      </c>
      <c r="T1318" s="11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5.7334999999999997E-2</v>
      </c>
      <c r="P1319" s="6">
        <f t="shared" si="81"/>
        <v>603.52631578947364</v>
      </c>
      <c r="Q1319" t="str">
        <f>TRIM(MID(SUBSTITUTE($N1319,"/",REPT(" ",LEN($N1319))),(COLUMNS($V1319:V1319)-1)*LEN($N1319)+1,LEN($N1319)))</f>
        <v>technology</v>
      </c>
      <c r="R1319" t="str">
        <f>TRIM(MID(SUBSTITUTE($N1319,"/",REPT(" ",LEN($N1319))),(COLUMNS($V1319:W1319)-1)*LEN($N1319)+1,LEN($N1319)))</f>
        <v>wearables</v>
      </c>
      <c r="S1319" s="11">
        <f t="shared" si="82"/>
        <v>42520.235486111109</v>
      </c>
      <c r="T1319" s="11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0.15325</v>
      </c>
      <c r="P1320" s="6">
        <f t="shared" si="81"/>
        <v>45.407407407407405</v>
      </c>
      <c r="Q1320" t="str">
        <f>TRIM(MID(SUBSTITUTE($N1320,"/",REPT(" ",LEN($N1320))),(COLUMNS($V1320:V1320)-1)*LEN($N1320)+1,LEN($N1320)))</f>
        <v>technology</v>
      </c>
      <c r="R1320" t="str">
        <f>TRIM(MID(SUBSTITUTE($N1320,"/",REPT(" ",LEN($N1320))),(COLUMNS($V1320:W1320)-1)*LEN($N1320)+1,LEN($N1320)))</f>
        <v>wearables</v>
      </c>
      <c r="S1320" s="11">
        <f t="shared" si="82"/>
        <v>41985.043657407412</v>
      </c>
      <c r="T1320" s="11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0.15103448275862069</v>
      </c>
      <c r="P1321" s="6">
        <f t="shared" si="81"/>
        <v>97.333333333333329</v>
      </c>
      <c r="Q1321" t="str">
        <f>TRIM(MID(SUBSTITUTE($N1321,"/",REPT(" ",LEN($N1321))),(COLUMNS($V1321:V1321)-1)*LEN($N1321)+1,LEN($N1321)))</f>
        <v>technology</v>
      </c>
      <c r="R1321" t="str">
        <f>TRIM(MID(SUBSTITUTE($N1321,"/",REPT(" ",LEN($N1321))),(COLUMNS($V1321:W1321)-1)*LEN($N1321)+1,LEN($N1321)))</f>
        <v>wearables</v>
      </c>
      <c r="S1321" s="11">
        <f t="shared" si="82"/>
        <v>41816.812094907407</v>
      </c>
      <c r="T1321" s="11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5.0299999999999997E-3</v>
      </c>
      <c r="P1322" s="6">
        <f t="shared" si="81"/>
        <v>167.66666666666666</v>
      </c>
      <c r="Q1322" t="str">
        <f>TRIM(MID(SUBSTITUTE($N1322,"/",REPT(" ",LEN($N1322))),(COLUMNS($V1322:V1322)-1)*LEN($N1322)+1,LEN($N1322)))</f>
        <v>technology</v>
      </c>
      <c r="R1322" t="str">
        <f>TRIM(MID(SUBSTITUTE($N1322,"/",REPT(" ",LEN($N1322))),(COLUMNS($V1322:W1322)-1)*LEN($N1322)+1,LEN($N1322)))</f>
        <v>wearables</v>
      </c>
      <c r="S1322" s="11">
        <f t="shared" si="82"/>
        <v>42705.690347222218</v>
      </c>
      <c r="T1322" s="11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1.3028138528138528E-2</v>
      </c>
      <c r="P1323" s="6">
        <f t="shared" si="81"/>
        <v>859.85714285714289</v>
      </c>
      <c r="Q1323" t="str">
        <f>TRIM(MID(SUBSTITUTE($N1323,"/",REPT(" ",LEN($N1323))),(COLUMNS($V1323:V1323)-1)*LEN($N1323)+1,LEN($N1323)))</f>
        <v>technology</v>
      </c>
      <c r="R1323" t="str">
        <f>TRIM(MID(SUBSTITUTE($N1323,"/",REPT(" ",LEN($N1323))),(COLUMNS($V1323:W1323)-1)*LEN($N1323)+1,LEN($N1323)))</f>
        <v>wearables</v>
      </c>
      <c r="S1323" s="11">
        <f t="shared" si="82"/>
        <v>42697.74927083333</v>
      </c>
      <c r="T1323" s="11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3.0285714285714286E-3</v>
      </c>
      <c r="P1324" s="6">
        <f t="shared" si="81"/>
        <v>26.5</v>
      </c>
      <c r="Q1324" t="str">
        <f>TRIM(MID(SUBSTITUTE($N1324,"/",REPT(" ",LEN($N1324))),(COLUMNS($V1324:V1324)-1)*LEN($N1324)+1,LEN($N1324)))</f>
        <v>technology</v>
      </c>
      <c r="R1324" t="str">
        <f>TRIM(MID(SUBSTITUTE($N1324,"/",REPT(" ",LEN($N1324))),(COLUMNS($V1324:W1324)-1)*LEN($N1324)+1,LEN($N1324)))</f>
        <v>wearables</v>
      </c>
      <c r="S1324" s="11">
        <f t="shared" si="82"/>
        <v>42115.656539351854</v>
      </c>
      <c r="T1324" s="11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8.8800000000000004E-2</v>
      </c>
      <c r="P1325" s="6">
        <f t="shared" si="81"/>
        <v>30.272727272727273</v>
      </c>
      <c r="Q1325" t="str">
        <f>TRIM(MID(SUBSTITUTE($N1325,"/",REPT(" ",LEN($N1325))),(COLUMNS($V1325:V1325)-1)*LEN($N1325)+1,LEN($N1325)))</f>
        <v>technology</v>
      </c>
      <c r="R1325" t="str">
        <f>TRIM(MID(SUBSTITUTE($N1325,"/",REPT(" ",LEN($N1325))),(COLUMNS($V1325:W1325)-1)*LEN($N1325)+1,LEN($N1325)))</f>
        <v>wearables</v>
      </c>
      <c r="S1325" s="11">
        <f t="shared" si="82"/>
        <v>42451.698449074072</v>
      </c>
      <c r="T1325" s="11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9.8400000000000001E-2</v>
      </c>
      <c r="P1326" s="6">
        <f t="shared" si="81"/>
        <v>54.666666666666664</v>
      </c>
      <c r="Q1326" t="str">
        <f>TRIM(MID(SUBSTITUTE($N1326,"/",REPT(" ",LEN($N1326))),(COLUMNS($V1326:V1326)-1)*LEN($N1326)+1,LEN($N1326)))</f>
        <v>technology</v>
      </c>
      <c r="R1326" t="str">
        <f>TRIM(MID(SUBSTITUTE($N1326,"/",REPT(" ",LEN($N1326))),(COLUMNS($V1326:W1326)-1)*LEN($N1326)+1,LEN($N1326)))</f>
        <v>wearables</v>
      </c>
      <c r="S1326" s="11">
        <f t="shared" si="82"/>
        <v>42626.633703703701</v>
      </c>
      <c r="T1326" s="11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2.4299999999999999E-2</v>
      </c>
      <c r="P1327" s="6">
        <f t="shared" si="81"/>
        <v>60.75</v>
      </c>
      <c r="Q1327" t="str">
        <f>TRIM(MID(SUBSTITUTE($N1327,"/",REPT(" ",LEN($N1327))),(COLUMNS($V1327:V1327)-1)*LEN($N1327)+1,LEN($N1327)))</f>
        <v>technology</v>
      </c>
      <c r="R1327" t="str">
        <f>TRIM(MID(SUBSTITUTE($N1327,"/",REPT(" ",LEN($N1327))),(COLUMNS($V1327:W1327)-1)*LEN($N1327)+1,LEN($N1327)))</f>
        <v>wearables</v>
      </c>
      <c r="S1327" s="11">
        <f t="shared" si="82"/>
        <v>42704.086053240739</v>
      </c>
      <c r="T1327" s="11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1.1299999999999999E-2</v>
      </c>
      <c r="P1328" s="6">
        <f t="shared" si="81"/>
        <v>102.72727272727273</v>
      </c>
      <c r="Q1328" t="str">
        <f>TRIM(MID(SUBSTITUTE($N1328,"/",REPT(" ",LEN($N1328))),(COLUMNS($V1328:V1328)-1)*LEN($N1328)+1,LEN($N1328)))</f>
        <v>technology</v>
      </c>
      <c r="R1328" t="str">
        <f>TRIM(MID(SUBSTITUTE($N1328,"/",REPT(" ",LEN($N1328))),(COLUMNS($V1328:W1328)-1)*LEN($N1328)+1,LEN($N1328)))</f>
        <v>wearables</v>
      </c>
      <c r="S1328" s="11">
        <f t="shared" si="82"/>
        <v>41974.791990740734</v>
      </c>
      <c r="T1328" s="11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3.5520833333333335E-2</v>
      </c>
      <c r="P1329" s="6">
        <f t="shared" si="81"/>
        <v>41.585365853658537</v>
      </c>
      <c r="Q1329" t="str">
        <f>TRIM(MID(SUBSTITUTE($N1329,"/",REPT(" ",LEN($N1329))),(COLUMNS($V1329:V1329)-1)*LEN($N1329)+1,LEN($N1329)))</f>
        <v>technology</v>
      </c>
      <c r="R1329" t="str">
        <f>TRIM(MID(SUBSTITUTE($N1329,"/",REPT(" ",LEN($N1329))),(COLUMNS($V1329:W1329)-1)*LEN($N1329)+1,LEN($N1329)))</f>
        <v>wearables</v>
      </c>
      <c r="S1329" s="11">
        <f t="shared" si="82"/>
        <v>42123.678645833337</v>
      </c>
      <c r="T1329" s="11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2.3306666666666667E-2</v>
      </c>
      <c r="P1330" s="6">
        <f t="shared" si="81"/>
        <v>116.53333333333333</v>
      </c>
      <c r="Q1330" t="str">
        <f>TRIM(MID(SUBSTITUTE($N1330,"/",REPT(" ",LEN($N1330))),(COLUMNS($V1330:V1330)-1)*LEN($N1330)+1,LEN($N1330)))</f>
        <v>technology</v>
      </c>
      <c r="R1330" t="str">
        <f>TRIM(MID(SUBSTITUTE($N1330,"/",REPT(" ",LEN($N1330))),(COLUMNS($V1330:W1330)-1)*LEN($N1330)+1,LEN($N1330)))</f>
        <v>wearables</v>
      </c>
      <c r="S1330" s="11">
        <f t="shared" si="82"/>
        <v>42612.642754629633</v>
      </c>
      <c r="T1330" s="11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8.1600000000000006E-3</v>
      </c>
      <c r="P1331" s="6">
        <f t="shared" si="81"/>
        <v>45.333333333333336</v>
      </c>
      <c r="Q1331" t="str">
        <f>TRIM(MID(SUBSTITUTE($N1331,"/",REPT(" ",LEN($N1331))),(COLUMNS($V1331:V1331)-1)*LEN($N1331)+1,LEN($N1331)))</f>
        <v>technology</v>
      </c>
      <c r="R1331" t="str">
        <f>TRIM(MID(SUBSTITUTE($N1331,"/",REPT(" ",LEN($N1331))),(COLUMNS($V1331:W1331)-1)*LEN($N1331)+1,LEN($N1331)))</f>
        <v>wearables</v>
      </c>
      <c r="S1331" s="11">
        <f t="shared" si="82"/>
        <v>41935.221585648149</v>
      </c>
      <c r="T1331" s="11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0.22494285714285714</v>
      </c>
      <c r="P1332" s="6">
        <f t="shared" si="81"/>
        <v>157.46</v>
      </c>
      <c r="Q1332" t="str">
        <f>TRIM(MID(SUBSTITUTE($N1332,"/",REPT(" ",LEN($N1332))),(COLUMNS($V1332:V1332)-1)*LEN($N1332)+1,LEN($N1332)))</f>
        <v>technology</v>
      </c>
      <c r="R1332" t="str">
        <f>TRIM(MID(SUBSTITUTE($N1332,"/",REPT(" ",LEN($N1332))),(COLUMNS($V1332:W1332)-1)*LEN($N1332)+1,LEN($N1332)))</f>
        <v>wearables</v>
      </c>
      <c r="S1332" s="11">
        <f t="shared" si="82"/>
        <v>42522.276724537034</v>
      </c>
      <c r="T1332" s="11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1.3668E-2</v>
      </c>
      <c r="P1333" s="6">
        <f t="shared" si="81"/>
        <v>100.5</v>
      </c>
      <c r="Q1333" t="str">
        <f>TRIM(MID(SUBSTITUTE($N1333,"/",REPT(" ",LEN($N1333))),(COLUMNS($V1333:V1333)-1)*LEN($N1333)+1,LEN($N1333)))</f>
        <v>technology</v>
      </c>
      <c r="R1333" t="str">
        <f>TRIM(MID(SUBSTITUTE($N1333,"/",REPT(" ",LEN($N1333))),(COLUMNS($V1333:W1333)-1)*LEN($N1333)+1,LEN($N1333)))</f>
        <v>wearables</v>
      </c>
      <c r="S1333" s="11">
        <f t="shared" si="82"/>
        <v>42569.50409722222</v>
      </c>
      <c r="T1333" s="11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6" t="e">
        <f t="shared" si="81"/>
        <v>#DIV/0!</v>
      </c>
      <c r="Q1334" t="str">
        <f>TRIM(MID(SUBSTITUTE($N1334,"/",REPT(" ",LEN($N1334))),(COLUMNS($V1334:V1334)-1)*LEN($N1334)+1,LEN($N1334)))</f>
        <v>technology</v>
      </c>
      <c r="R1334" t="str">
        <f>TRIM(MID(SUBSTITUTE($N1334,"/",REPT(" ",LEN($N1334))),(COLUMNS($V1334:W1334)-1)*LEN($N1334)+1,LEN($N1334)))</f>
        <v>wearables</v>
      </c>
      <c r="S1334" s="11">
        <f t="shared" si="82"/>
        <v>42732.060277777782</v>
      </c>
      <c r="T1334" s="11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6" t="e">
        <f t="shared" si="81"/>
        <v>#DIV/0!</v>
      </c>
      <c r="Q1335" t="str">
        <f>TRIM(MID(SUBSTITUTE($N1335,"/",REPT(" ",LEN($N1335))),(COLUMNS($V1335:V1335)-1)*LEN($N1335)+1,LEN($N1335)))</f>
        <v>technology</v>
      </c>
      <c r="R1335" t="str">
        <f>TRIM(MID(SUBSTITUTE($N1335,"/",REPT(" ",LEN($N1335))),(COLUMNS($V1335:W1335)-1)*LEN($N1335)+1,LEN($N1335)))</f>
        <v>wearables</v>
      </c>
      <c r="S1335" s="11">
        <f t="shared" si="82"/>
        <v>41806.106770833336</v>
      </c>
      <c r="T1335" s="11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0.10754135338345865</v>
      </c>
      <c r="P1336" s="6">
        <f t="shared" si="81"/>
        <v>51.822463768115945</v>
      </c>
      <c r="Q1336" t="str">
        <f>TRIM(MID(SUBSTITUTE($N1336,"/",REPT(" ",LEN($N1336))),(COLUMNS($V1336:V1336)-1)*LEN($N1336)+1,LEN($N1336)))</f>
        <v>technology</v>
      </c>
      <c r="R1336" t="str">
        <f>TRIM(MID(SUBSTITUTE($N1336,"/",REPT(" ",LEN($N1336))),(COLUMNS($V1336:W1336)-1)*LEN($N1336)+1,LEN($N1336)))</f>
        <v>wearables</v>
      </c>
      <c r="S1336" s="11">
        <f t="shared" si="82"/>
        <v>42410.774155092593</v>
      </c>
      <c r="T1336" s="11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0.1976</v>
      </c>
      <c r="P1337" s="6">
        <f t="shared" si="81"/>
        <v>308.75</v>
      </c>
      <c r="Q1337" t="str">
        <f>TRIM(MID(SUBSTITUTE($N1337,"/",REPT(" ",LEN($N1337))),(COLUMNS($V1337:V1337)-1)*LEN($N1337)+1,LEN($N1337)))</f>
        <v>technology</v>
      </c>
      <c r="R1337" t="str">
        <f>TRIM(MID(SUBSTITUTE($N1337,"/",REPT(" ",LEN($N1337))),(COLUMNS($V1337:W1337)-1)*LEN($N1337)+1,LEN($N1337)))</f>
        <v>wearables</v>
      </c>
      <c r="S1337" s="11">
        <f t="shared" si="82"/>
        <v>42313.936365740738</v>
      </c>
      <c r="T1337" s="11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0.84946999999999995</v>
      </c>
      <c r="P1338" s="6">
        <f t="shared" si="81"/>
        <v>379.22767857142856</v>
      </c>
      <c r="Q1338" t="str">
        <f>TRIM(MID(SUBSTITUTE($N1338,"/",REPT(" ",LEN($N1338))),(COLUMNS($V1338:V1338)-1)*LEN($N1338)+1,LEN($N1338)))</f>
        <v>technology</v>
      </c>
      <c r="R1338" t="str">
        <f>TRIM(MID(SUBSTITUTE($N1338,"/",REPT(" ",LEN($N1338))),(COLUMNS($V1338:W1338)-1)*LEN($N1338)+1,LEN($N1338)))</f>
        <v>wearables</v>
      </c>
      <c r="S1338" s="11">
        <f t="shared" si="82"/>
        <v>41955.863750000004</v>
      </c>
      <c r="T1338" s="11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0.49381999999999998</v>
      </c>
      <c r="P1339" s="6">
        <f t="shared" si="81"/>
        <v>176.36428571428573</v>
      </c>
      <c r="Q1339" t="str">
        <f>TRIM(MID(SUBSTITUTE($N1339,"/",REPT(" ",LEN($N1339))),(COLUMNS($V1339:V1339)-1)*LEN($N1339)+1,LEN($N1339)))</f>
        <v>technology</v>
      </c>
      <c r="R1339" t="str">
        <f>TRIM(MID(SUBSTITUTE($N1339,"/",REPT(" ",LEN($N1339))),(COLUMNS($V1339:W1339)-1)*LEN($N1339)+1,LEN($N1339)))</f>
        <v>wearables</v>
      </c>
      <c r="S1339" s="11">
        <f t="shared" si="82"/>
        <v>42767.577303240745</v>
      </c>
      <c r="T1339" s="11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3.3033333333333331E-2</v>
      </c>
      <c r="P1340" s="6">
        <f t="shared" si="81"/>
        <v>66.066666666666663</v>
      </c>
      <c r="Q1340" t="str">
        <f>TRIM(MID(SUBSTITUTE($N1340,"/",REPT(" ",LEN($N1340))),(COLUMNS($V1340:V1340)-1)*LEN($N1340)+1,LEN($N1340)))</f>
        <v>technology</v>
      </c>
      <c r="R1340" t="str">
        <f>TRIM(MID(SUBSTITUTE($N1340,"/",REPT(" ",LEN($N1340))),(COLUMNS($V1340:W1340)-1)*LEN($N1340)+1,LEN($N1340)))</f>
        <v>wearables</v>
      </c>
      <c r="S1340" s="11">
        <f t="shared" si="82"/>
        <v>42188.803622685184</v>
      </c>
      <c r="T1340" s="11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6.6339999999999996E-2</v>
      </c>
      <c r="P1341" s="6">
        <f t="shared" si="81"/>
        <v>89.648648648648646</v>
      </c>
      <c r="Q1341" t="str">
        <f>TRIM(MID(SUBSTITUTE($N1341,"/",REPT(" ",LEN($N1341))),(COLUMNS($V1341:V1341)-1)*LEN($N1341)+1,LEN($N1341)))</f>
        <v>technology</v>
      </c>
      <c r="R1341" t="str">
        <f>TRIM(MID(SUBSTITUTE($N1341,"/",REPT(" ",LEN($N1341))),(COLUMNS($V1341:W1341)-1)*LEN($N1341)+1,LEN($N1341)))</f>
        <v>wearables</v>
      </c>
      <c r="S1341" s="11">
        <f t="shared" si="82"/>
        <v>41936.647164351853</v>
      </c>
      <c r="T1341" s="11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6" t="e">
        <f t="shared" si="81"/>
        <v>#DIV/0!</v>
      </c>
      <c r="Q1342" t="str">
        <f>TRIM(MID(SUBSTITUTE($N1342,"/",REPT(" ",LEN($N1342))),(COLUMNS($V1342:V1342)-1)*LEN($N1342)+1,LEN($N1342)))</f>
        <v>technology</v>
      </c>
      <c r="R1342" t="str">
        <f>TRIM(MID(SUBSTITUTE($N1342,"/",REPT(" ",LEN($N1342))),(COLUMNS($V1342:W1342)-1)*LEN($N1342)+1,LEN($N1342)))</f>
        <v>wearables</v>
      </c>
      <c r="S1342" s="11">
        <f t="shared" si="82"/>
        <v>41836.595520833333</v>
      </c>
      <c r="T1342" s="11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0.7036</v>
      </c>
      <c r="P1343" s="6">
        <f t="shared" si="81"/>
        <v>382.39130434782606</v>
      </c>
      <c r="Q1343" t="str">
        <f>TRIM(MID(SUBSTITUTE($N1343,"/",REPT(" ",LEN($N1343))),(COLUMNS($V1343:V1343)-1)*LEN($N1343)+1,LEN($N1343)))</f>
        <v>technology</v>
      </c>
      <c r="R1343" t="str">
        <f>TRIM(MID(SUBSTITUTE($N1343,"/",REPT(" ",LEN($N1343))),(COLUMNS($V1343:W1343)-1)*LEN($N1343)+1,LEN($N1343)))</f>
        <v>wearables</v>
      </c>
      <c r="S1343" s="11">
        <f t="shared" si="82"/>
        <v>42612.624039351853</v>
      </c>
      <c r="T1343" s="11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2E-3</v>
      </c>
      <c r="P1344" s="6">
        <f t="shared" si="81"/>
        <v>100</v>
      </c>
      <c r="Q1344" t="str">
        <f>TRIM(MID(SUBSTITUTE($N1344,"/",REPT(" ",LEN($N1344))),(COLUMNS($V1344:V1344)-1)*LEN($N1344)+1,LEN($N1344)))</f>
        <v>technology</v>
      </c>
      <c r="R1344" t="str">
        <f>TRIM(MID(SUBSTITUTE($N1344,"/",REPT(" ",LEN($N1344))),(COLUMNS($V1344:W1344)-1)*LEN($N1344)+1,LEN($N1344)))</f>
        <v>wearables</v>
      </c>
      <c r="S1344" s="11">
        <f t="shared" si="82"/>
        <v>42172.816423611104</v>
      </c>
      <c r="T1344" s="11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1.02298</v>
      </c>
      <c r="P1345" s="6">
        <f t="shared" si="81"/>
        <v>158.35603715170279</v>
      </c>
      <c r="Q1345" t="str">
        <f>TRIM(MID(SUBSTITUTE($N1345,"/",REPT(" ",LEN($N1345))),(COLUMNS($V1345:V1345)-1)*LEN($N1345)+1,LEN($N1345)))</f>
        <v>technology</v>
      </c>
      <c r="R1345" t="str">
        <f>TRIM(MID(SUBSTITUTE($N1345,"/",REPT(" ",LEN($N1345))),(COLUMNS($V1345:W1345)-1)*LEN($N1345)+1,LEN($N1345)))</f>
        <v>wearables</v>
      </c>
      <c r="S1345" s="11">
        <f t="shared" si="82"/>
        <v>42542.526423611111</v>
      </c>
      <c r="T1345" s="11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3.7773333333333334</v>
      </c>
      <c r="P1346" s="6">
        <f t="shared" si="81"/>
        <v>40.762589928057551</v>
      </c>
      <c r="Q1346" t="str">
        <f>TRIM(MID(SUBSTITUTE($N1346,"/",REPT(" ",LEN($N1346))),(COLUMNS($V1346:V1346)-1)*LEN($N1346)+1,LEN($N1346)))</f>
        <v>publishing</v>
      </c>
      <c r="R1346" t="str">
        <f>TRIM(MID(SUBSTITUTE($N1346,"/",REPT(" ",LEN($N1346))),(COLUMNS($V1346:W1346)-1)*LEN($N1346)+1,LEN($N1346)))</f>
        <v>nonfiction</v>
      </c>
      <c r="S1346" s="11">
        <f t="shared" si="82"/>
        <v>42522.789803240739</v>
      </c>
      <c r="T1346" s="11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</f>
        <v>1.25</v>
      </c>
      <c r="P1347" s="6">
        <f t="shared" ref="P1347:P1410" si="85">AVERAGE(E1347/L1347)</f>
        <v>53.571428571428569</v>
      </c>
      <c r="Q1347" t="str">
        <f>TRIM(MID(SUBSTITUTE($N1347,"/",REPT(" ",LEN($N1347))),(COLUMNS($V1347:V1347)-1)*LEN($N1347)+1,LEN($N1347)))</f>
        <v>publishing</v>
      </c>
      <c r="R1347" t="str">
        <f>TRIM(MID(SUBSTITUTE($N1347,"/",REPT(" ",LEN($N1347))),(COLUMNS($V1347:W1347)-1)*LEN($N1347)+1,LEN($N1347)))</f>
        <v>nonfiction</v>
      </c>
      <c r="S1347" s="11">
        <f t="shared" ref="S1347:S1410" si="86">(((J1347/60/60)/24)+DATE(1970,1,1))</f>
        <v>41799.814340277779</v>
      </c>
      <c r="T1347" s="11">
        <f t="shared" ref="T1347:T1410" si="87">(((I1347/60/60)/24)+DATE(1970,1,1))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1.473265306122449</v>
      </c>
      <c r="P1348" s="6">
        <f t="shared" si="85"/>
        <v>48.449664429530202</v>
      </c>
      <c r="Q1348" t="str">
        <f>TRIM(MID(SUBSTITUTE($N1348,"/",REPT(" ",LEN($N1348))),(COLUMNS($V1348:V1348)-1)*LEN($N1348)+1,LEN($N1348)))</f>
        <v>publishing</v>
      </c>
      <c r="R1348" t="str">
        <f>TRIM(MID(SUBSTITUTE($N1348,"/",REPT(" ",LEN($N1348))),(COLUMNS($V1348:W1348)-1)*LEN($N1348)+1,LEN($N1348)))</f>
        <v>nonfiction</v>
      </c>
      <c r="S1348" s="11">
        <f t="shared" si="86"/>
        <v>41422.075821759259</v>
      </c>
      <c r="T1348" s="11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1.022</v>
      </c>
      <c r="P1349" s="6">
        <f t="shared" si="85"/>
        <v>82.41935483870968</v>
      </c>
      <c r="Q1349" t="str">
        <f>TRIM(MID(SUBSTITUTE($N1349,"/",REPT(" ",LEN($N1349))),(COLUMNS($V1349:V1349)-1)*LEN($N1349)+1,LEN($N1349)))</f>
        <v>publishing</v>
      </c>
      <c r="R1349" t="str">
        <f>TRIM(MID(SUBSTITUTE($N1349,"/",REPT(" ",LEN($N1349))),(COLUMNS($V1349:W1349)-1)*LEN($N1349)+1,LEN($N1349)))</f>
        <v>nonfiction</v>
      </c>
      <c r="S1349" s="11">
        <f t="shared" si="86"/>
        <v>42040.638020833328</v>
      </c>
      <c r="T1349" s="11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1.018723404255319</v>
      </c>
      <c r="P1350" s="6">
        <f t="shared" si="85"/>
        <v>230.19230769230768</v>
      </c>
      <c r="Q1350" t="str">
        <f>TRIM(MID(SUBSTITUTE($N1350,"/",REPT(" ",LEN($N1350))),(COLUMNS($V1350:V1350)-1)*LEN($N1350)+1,LEN($N1350)))</f>
        <v>publishing</v>
      </c>
      <c r="R1350" t="str">
        <f>TRIM(MID(SUBSTITUTE($N1350,"/",REPT(" ",LEN($N1350))),(COLUMNS($V1350:W1350)-1)*LEN($N1350)+1,LEN($N1350)))</f>
        <v>nonfiction</v>
      </c>
      <c r="S1350" s="11">
        <f t="shared" si="86"/>
        <v>41963.506168981476</v>
      </c>
      <c r="T1350" s="11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2.0419999999999998</v>
      </c>
      <c r="P1351" s="6">
        <f t="shared" si="85"/>
        <v>59.360465116279073</v>
      </c>
      <c r="Q1351" t="str">
        <f>TRIM(MID(SUBSTITUTE($N1351,"/",REPT(" ",LEN($N1351))),(COLUMNS($V1351:V1351)-1)*LEN($N1351)+1,LEN($N1351)))</f>
        <v>publishing</v>
      </c>
      <c r="R1351" t="str">
        <f>TRIM(MID(SUBSTITUTE($N1351,"/",REPT(" ",LEN($N1351))),(COLUMNS($V1351:W1351)-1)*LEN($N1351)+1,LEN($N1351)))</f>
        <v>nonfiction</v>
      </c>
      <c r="S1351" s="11">
        <f t="shared" si="86"/>
        <v>42317.33258101852</v>
      </c>
      <c r="T1351" s="11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1.0405</v>
      </c>
      <c r="P1352" s="6">
        <f t="shared" si="85"/>
        <v>66.698717948717942</v>
      </c>
      <c r="Q1352" t="str">
        <f>TRIM(MID(SUBSTITUTE($N1352,"/",REPT(" ",LEN($N1352))),(COLUMNS($V1352:V1352)-1)*LEN($N1352)+1,LEN($N1352)))</f>
        <v>publishing</v>
      </c>
      <c r="R1352" t="str">
        <f>TRIM(MID(SUBSTITUTE($N1352,"/",REPT(" ",LEN($N1352))),(COLUMNS($V1352:W1352)-1)*LEN($N1352)+1,LEN($N1352)))</f>
        <v>nonfiction</v>
      </c>
      <c r="S1352" s="11">
        <f t="shared" si="86"/>
        <v>42334.013124999998</v>
      </c>
      <c r="T1352" s="11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1.0126500000000001</v>
      </c>
      <c r="P1353" s="6">
        <f t="shared" si="85"/>
        <v>168.77500000000001</v>
      </c>
      <c r="Q1353" t="str">
        <f>TRIM(MID(SUBSTITUTE($N1353,"/",REPT(" ",LEN($N1353))),(COLUMNS($V1353:V1353)-1)*LEN($N1353)+1,LEN($N1353)))</f>
        <v>publishing</v>
      </c>
      <c r="R1353" t="str">
        <f>TRIM(MID(SUBSTITUTE($N1353,"/",REPT(" ",LEN($N1353))),(COLUMNS($V1353:W1353)-1)*LEN($N1353)+1,LEN($N1353)))</f>
        <v>nonfiction</v>
      </c>
      <c r="S1353" s="11">
        <f t="shared" si="86"/>
        <v>42382.74009259259</v>
      </c>
      <c r="T1353" s="11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1.3613999999999999</v>
      </c>
      <c r="P1354" s="6">
        <f t="shared" si="85"/>
        <v>59.973568281938327</v>
      </c>
      <c r="Q1354" t="str">
        <f>TRIM(MID(SUBSTITUTE($N1354,"/",REPT(" ",LEN($N1354))),(COLUMNS($V1354:V1354)-1)*LEN($N1354)+1,LEN($N1354)))</f>
        <v>publishing</v>
      </c>
      <c r="R1354" t="str">
        <f>TRIM(MID(SUBSTITUTE($N1354,"/",REPT(" ",LEN($N1354))),(COLUMNS($V1354:W1354)-1)*LEN($N1354)+1,LEN($N1354)))</f>
        <v>nonfiction</v>
      </c>
      <c r="S1354" s="11">
        <f t="shared" si="86"/>
        <v>42200.578310185185</v>
      </c>
      <c r="T1354" s="11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1.3360000000000001</v>
      </c>
      <c r="P1355" s="6">
        <f t="shared" si="85"/>
        <v>31.80952380952381</v>
      </c>
      <c r="Q1355" t="str">
        <f>TRIM(MID(SUBSTITUTE($N1355,"/",REPT(" ",LEN($N1355))),(COLUMNS($V1355:V1355)-1)*LEN($N1355)+1,LEN($N1355)))</f>
        <v>publishing</v>
      </c>
      <c r="R1355" t="str">
        <f>TRIM(MID(SUBSTITUTE($N1355,"/",REPT(" ",LEN($N1355))),(COLUMNS($V1355:W1355)-1)*LEN($N1355)+1,LEN($N1355)))</f>
        <v>nonfiction</v>
      </c>
      <c r="S1355" s="11">
        <f t="shared" si="86"/>
        <v>41309.11791666667</v>
      </c>
      <c r="T1355" s="11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1.3025</v>
      </c>
      <c r="P1356" s="6">
        <f t="shared" si="85"/>
        <v>24.421875</v>
      </c>
      <c r="Q1356" t="str">
        <f>TRIM(MID(SUBSTITUTE($N1356,"/",REPT(" ",LEN($N1356))),(COLUMNS($V1356:V1356)-1)*LEN($N1356)+1,LEN($N1356)))</f>
        <v>publishing</v>
      </c>
      <c r="R1356" t="str">
        <f>TRIM(MID(SUBSTITUTE($N1356,"/",REPT(" ",LEN($N1356))),(COLUMNS($V1356:W1356)-1)*LEN($N1356)+1,LEN($N1356)))</f>
        <v>nonfiction</v>
      </c>
      <c r="S1356" s="11">
        <f t="shared" si="86"/>
        <v>42502.807627314818</v>
      </c>
      <c r="T1356" s="11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1.2267999999999999</v>
      </c>
      <c r="P1357" s="6">
        <f t="shared" si="85"/>
        <v>25.347107438016529</v>
      </c>
      <c r="Q1357" t="str">
        <f>TRIM(MID(SUBSTITUTE($N1357,"/",REPT(" ",LEN($N1357))),(COLUMNS($V1357:V1357)-1)*LEN($N1357)+1,LEN($N1357)))</f>
        <v>publishing</v>
      </c>
      <c r="R1357" t="str">
        <f>TRIM(MID(SUBSTITUTE($N1357,"/",REPT(" ",LEN($N1357))),(COLUMNS($V1357:W1357)-1)*LEN($N1357)+1,LEN($N1357)))</f>
        <v>nonfiction</v>
      </c>
      <c r="S1357" s="11">
        <f t="shared" si="86"/>
        <v>41213.254687499997</v>
      </c>
      <c r="T1357" s="11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1.8281058823529412</v>
      </c>
      <c r="P1358" s="6">
        <f t="shared" si="85"/>
        <v>71.443218390804603</v>
      </c>
      <c r="Q1358" t="str">
        <f>TRIM(MID(SUBSTITUTE($N1358,"/",REPT(" ",LEN($N1358))),(COLUMNS($V1358:V1358)-1)*LEN($N1358)+1,LEN($N1358)))</f>
        <v>publishing</v>
      </c>
      <c r="R1358" t="str">
        <f>TRIM(MID(SUBSTITUTE($N1358,"/",REPT(" ",LEN($N1358))),(COLUMNS($V1358:W1358)-1)*LEN($N1358)+1,LEN($N1358)))</f>
        <v>nonfiction</v>
      </c>
      <c r="S1358" s="11">
        <f t="shared" si="86"/>
        <v>41430.038888888892</v>
      </c>
      <c r="T1358" s="11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1.2529999999999999</v>
      </c>
      <c r="P1359" s="6">
        <f t="shared" si="85"/>
        <v>38.553846153846152</v>
      </c>
      <c r="Q1359" t="str">
        <f>TRIM(MID(SUBSTITUTE($N1359,"/",REPT(" ",LEN($N1359))),(COLUMNS($V1359:V1359)-1)*LEN($N1359)+1,LEN($N1359)))</f>
        <v>publishing</v>
      </c>
      <c r="R1359" t="str">
        <f>TRIM(MID(SUBSTITUTE($N1359,"/",REPT(" ",LEN($N1359))),(COLUMNS($V1359:W1359)-1)*LEN($N1359)+1,LEN($N1359)))</f>
        <v>nonfiction</v>
      </c>
      <c r="S1359" s="11">
        <f t="shared" si="86"/>
        <v>41304.962233796294</v>
      </c>
      <c r="T1359" s="11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1.1166666666666667</v>
      </c>
      <c r="P1360" s="6">
        <f t="shared" si="85"/>
        <v>68.367346938775512</v>
      </c>
      <c r="Q1360" t="str">
        <f>TRIM(MID(SUBSTITUTE($N1360,"/",REPT(" ",LEN($N1360))),(COLUMNS($V1360:V1360)-1)*LEN($N1360)+1,LEN($N1360)))</f>
        <v>publishing</v>
      </c>
      <c r="R1360" t="str">
        <f>TRIM(MID(SUBSTITUTE($N1360,"/",REPT(" ",LEN($N1360))),(COLUMNS($V1360:W1360)-1)*LEN($N1360)+1,LEN($N1360)))</f>
        <v>nonfiction</v>
      </c>
      <c r="S1360" s="11">
        <f t="shared" si="86"/>
        <v>40689.570868055554</v>
      </c>
      <c r="T1360" s="11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1.1575757575757575</v>
      </c>
      <c r="P1361" s="6">
        <f t="shared" si="85"/>
        <v>40.210526315789473</v>
      </c>
      <c r="Q1361" t="str">
        <f>TRIM(MID(SUBSTITUTE($N1361,"/",REPT(" ",LEN($N1361))),(COLUMNS($V1361:V1361)-1)*LEN($N1361)+1,LEN($N1361)))</f>
        <v>publishing</v>
      </c>
      <c r="R1361" t="str">
        <f>TRIM(MID(SUBSTITUTE($N1361,"/",REPT(" ",LEN($N1361))),(COLUMNS($V1361:W1361)-1)*LEN($N1361)+1,LEN($N1361)))</f>
        <v>nonfiction</v>
      </c>
      <c r="S1361" s="11">
        <f t="shared" si="86"/>
        <v>40668.814699074072</v>
      </c>
      <c r="T1361" s="11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1.732</v>
      </c>
      <c r="P1362" s="6">
        <f t="shared" si="85"/>
        <v>32.074074074074076</v>
      </c>
      <c r="Q1362" t="str">
        <f>TRIM(MID(SUBSTITUTE($N1362,"/",REPT(" ",LEN($N1362))),(COLUMNS($V1362:V1362)-1)*LEN($N1362)+1,LEN($N1362)))</f>
        <v>publishing</v>
      </c>
      <c r="R1362" t="str">
        <f>TRIM(MID(SUBSTITUTE($N1362,"/",REPT(" ",LEN($N1362))),(COLUMNS($V1362:W1362)-1)*LEN($N1362)+1,LEN($N1362)))</f>
        <v>nonfiction</v>
      </c>
      <c r="S1362" s="11">
        <f t="shared" si="86"/>
        <v>41095.900694444441</v>
      </c>
      <c r="T1362" s="11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1.2598333333333334</v>
      </c>
      <c r="P1363" s="6">
        <f t="shared" si="85"/>
        <v>28.632575757575758</v>
      </c>
      <c r="Q1363" t="str">
        <f>TRIM(MID(SUBSTITUTE($N1363,"/",REPT(" ",LEN($N1363))),(COLUMNS($V1363:V1363)-1)*LEN($N1363)+1,LEN($N1363)))</f>
        <v>publishing</v>
      </c>
      <c r="R1363" t="str">
        <f>TRIM(MID(SUBSTITUTE($N1363,"/",REPT(" ",LEN($N1363))),(COLUMNS($V1363:W1363)-1)*LEN($N1363)+1,LEN($N1363)))</f>
        <v>nonfiction</v>
      </c>
      <c r="S1363" s="11">
        <f t="shared" si="86"/>
        <v>41781.717268518521</v>
      </c>
      <c r="T1363" s="11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1.091</v>
      </c>
      <c r="P1364" s="6">
        <f t="shared" si="85"/>
        <v>43.64</v>
      </c>
      <c r="Q1364" t="str">
        <f>TRIM(MID(SUBSTITUTE($N1364,"/",REPT(" ",LEN($N1364))),(COLUMNS($V1364:V1364)-1)*LEN($N1364)+1,LEN($N1364)))</f>
        <v>publishing</v>
      </c>
      <c r="R1364" t="str">
        <f>TRIM(MID(SUBSTITUTE($N1364,"/",REPT(" ",LEN($N1364))),(COLUMNS($V1364:W1364)-1)*LEN($N1364)+1,LEN($N1364)))</f>
        <v>nonfiction</v>
      </c>
      <c r="S1364" s="11">
        <f t="shared" si="86"/>
        <v>41464.934386574074</v>
      </c>
      <c r="T1364" s="11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</v>
      </c>
      <c r="P1365" s="6">
        <f t="shared" si="85"/>
        <v>40</v>
      </c>
      <c r="Q1365" t="str">
        <f>TRIM(MID(SUBSTITUTE($N1365,"/",REPT(" ",LEN($N1365))),(COLUMNS($V1365:V1365)-1)*LEN($N1365)+1,LEN($N1365)))</f>
        <v>publishing</v>
      </c>
      <c r="R1365" t="str">
        <f>TRIM(MID(SUBSTITUTE($N1365,"/",REPT(" ",LEN($N1365))),(COLUMNS($V1365:W1365)-1)*LEN($N1365)+1,LEN($N1365)))</f>
        <v>nonfiction</v>
      </c>
      <c r="S1365" s="11">
        <f t="shared" si="86"/>
        <v>42396.8440625</v>
      </c>
      <c r="T1365" s="11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1.1864285714285714</v>
      </c>
      <c r="P1366" s="6">
        <f t="shared" si="85"/>
        <v>346.04166666666669</v>
      </c>
      <c r="Q1366" t="str">
        <f>TRIM(MID(SUBSTITUTE($N1366,"/",REPT(" ",LEN($N1366))),(COLUMNS($V1366:V1366)-1)*LEN($N1366)+1,LEN($N1366)))</f>
        <v>music</v>
      </c>
      <c r="R1366" t="str">
        <f>TRIM(MID(SUBSTITUTE($N1366,"/",REPT(" ",LEN($N1366))),(COLUMNS($V1366:W1366)-1)*LEN($N1366)+1,LEN($N1366)))</f>
        <v>rock</v>
      </c>
      <c r="S1366" s="11">
        <f t="shared" si="86"/>
        <v>41951.695671296293</v>
      </c>
      <c r="T1366" s="11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1.0026666666666666</v>
      </c>
      <c r="P1367" s="6">
        <f t="shared" si="85"/>
        <v>81.739130434782609</v>
      </c>
      <c r="Q1367" t="str">
        <f>TRIM(MID(SUBSTITUTE($N1367,"/",REPT(" ",LEN($N1367))),(COLUMNS($V1367:V1367)-1)*LEN($N1367)+1,LEN($N1367)))</f>
        <v>music</v>
      </c>
      <c r="R1367" t="str">
        <f>TRIM(MID(SUBSTITUTE($N1367,"/",REPT(" ",LEN($N1367))),(COLUMNS($V1367:W1367)-1)*LEN($N1367)+1,LEN($N1367)))</f>
        <v>rock</v>
      </c>
      <c r="S1367" s="11">
        <f t="shared" si="86"/>
        <v>42049.733240740738</v>
      </c>
      <c r="T1367" s="11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1.2648920000000001</v>
      </c>
      <c r="P1368" s="6">
        <f t="shared" si="85"/>
        <v>64.535306122448986</v>
      </c>
      <c r="Q1368" t="str">
        <f>TRIM(MID(SUBSTITUTE($N1368,"/",REPT(" ",LEN($N1368))),(COLUMNS($V1368:V1368)-1)*LEN($N1368)+1,LEN($N1368)))</f>
        <v>music</v>
      </c>
      <c r="R1368" t="str">
        <f>TRIM(MID(SUBSTITUTE($N1368,"/",REPT(" ",LEN($N1368))),(COLUMNS($V1368:W1368)-1)*LEN($N1368)+1,LEN($N1368)))</f>
        <v>rock</v>
      </c>
      <c r="S1368" s="11">
        <f t="shared" si="86"/>
        <v>41924.996099537035</v>
      </c>
      <c r="T1368" s="11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1.1426000000000001</v>
      </c>
      <c r="P1369" s="6">
        <f t="shared" si="85"/>
        <v>63.477777777777774</v>
      </c>
      <c r="Q1369" t="str">
        <f>TRIM(MID(SUBSTITUTE($N1369,"/",REPT(" ",LEN($N1369))),(COLUMNS($V1369:V1369)-1)*LEN($N1369)+1,LEN($N1369)))</f>
        <v>music</v>
      </c>
      <c r="R1369" t="str">
        <f>TRIM(MID(SUBSTITUTE($N1369,"/",REPT(" ",LEN($N1369))),(COLUMNS($V1369:W1369)-1)*LEN($N1369)+1,LEN($N1369)))</f>
        <v>rock</v>
      </c>
      <c r="S1369" s="11">
        <f t="shared" si="86"/>
        <v>42292.002893518518</v>
      </c>
      <c r="T1369" s="11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1.107</v>
      </c>
      <c r="P1370" s="6">
        <f t="shared" si="85"/>
        <v>63.620689655172413</v>
      </c>
      <c r="Q1370" t="str">
        <f>TRIM(MID(SUBSTITUTE($N1370,"/",REPT(" ",LEN($N1370))),(COLUMNS($V1370:V1370)-1)*LEN($N1370)+1,LEN($N1370)))</f>
        <v>music</v>
      </c>
      <c r="R1370" t="str">
        <f>TRIM(MID(SUBSTITUTE($N1370,"/",REPT(" ",LEN($N1370))),(COLUMNS($V1370:W1370)-1)*LEN($N1370)+1,LEN($N1370)))</f>
        <v>rock</v>
      </c>
      <c r="S1370" s="11">
        <f t="shared" si="86"/>
        <v>42146.190902777773</v>
      </c>
      <c r="T1370" s="11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1.0534805315203954</v>
      </c>
      <c r="P1371" s="6">
        <f t="shared" si="85"/>
        <v>83.967068965517228</v>
      </c>
      <c r="Q1371" t="str">
        <f>TRIM(MID(SUBSTITUTE($N1371,"/",REPT(" ",LEN($N1371))),(COLUMNS($V1371:V1371)-1)*LEN($N1371)+1,LEN($N1371)))</f>
        <v>music</v>
      </c>
      <c r="R1371" t="str">
        <f>TRIM(MID(SUBSTITUTE($N1371,"/",REPT(" ",LEN($N1371))),(COLUMNS($V1371:W1371)-1)*LEN($N1371)+1,LEN($N1371)))</f>
        <v>rock</v>
      </c>
      <c r="S1371" s="11">
        <f t="shared" si="86"/>
        <v>41710.594282407408</v>
      </c>
      <c r="T1371" s="11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1.0366666666666666</v>
      </c>
      <c r="P1372" s="6">
        <f t="shared" si="85"/>
        <v>77.75</v>
      </c>
      <c r="Q1372" t="str">
        <f>TRIM(MID(SUBSTITUTE($N1372,"/",REPT(" ",LEN($N1372))),(COLUMNS($V1372:V1372)-1)*LEN($N1372)+1,LEN($N1372)))</f>
        <v>music</v>
      </c>
      <c r="R1372" t="str">
        <f>TRIM(MID(SUBSTITUTE($N1372,"/",REPT(" ",LEN($N1372))),(COLUMNS($V1372:W1372)-1)*LEN($N1372)+1,LEN($N1372)))</f>
        <v>rock</v>
      </c>
      <c r="S1372" s="11">
        <f t="shared" si="86"/>
        <v>41548.00335648148</v>
      </c>
      <c r="T1372" s="11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1.0708672667523933</v>
      </c>
      <c r="P1373" s="6">
        <f t="shared" si="85"/>
        <v>107.07142857142857</v>
      </c>
      <c r="Q1373" t="str">
        <f>TRIM(MID(SUBSTITUTE($N1373,"/",REPT(" ",LEN($N1373))),(COLUMNS($V1373:V1373)-1)*LEN($N1373)+1,LEN($N1373)))</f>
        <v>music</v>
      </c>
      <c r="R1373" t="str">
        <f>TRIM(MID(SUBSTITUTE($N1373,"/",REPT(" ",LEN($N1373))),(COLUMNS($V1373:W1373)-1)*LEN($N1373)+1,LEN($N1373)))</f>
        <v>rock</v>
      </c>
      <c r="S1373" s="11">
        <f t="shared" si="86"/>
        <v>42101.758587962962</v>
      </c>
      <c r="T1373" s="11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1.24</v>
      </c>
      <c r="P1374" s="6">
        <f t="shared" si="85"/>
        <v>38.75</v>
      </c>
      <c r="Q1374" t="str">
        <f>TRIM(MID(SUBSTITUTE($N1374,"/",REPT(" ",LEN($N1374))),(COLUMNS($V1374:V1374)-1)*LEN($N1374)+1,LEN($N1374)))</f>
        <v>music</v>
      </c>
      <c r="R1374" t="str">
        <f>TRIM(MID(SUBSTITUTE($N1374,"/",REPT(" ",LEN($N1374))),(COLUMNS($V1374:W1374)-1)*LEN($N1374)+1,LEN($N1374)))</f>
        <v>rock</v>
      </c>
      <c r="S1374" s="11">
        <f t="shared" si="86"/>
        <v>41072.739953703705</v>
      </c>
      <c r="T1374" s="11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1.0501</v>
      </c>
      <c r="P1375" s="6">
        <f t="shared" si="85"/>
        <v>201.94230769230768</v>
      </c>
      <c r="Q1375" t="str">
        <f>TRIM(MID(SUBSTITUTE($N1375,"/",REPT(" ",LEN($N1375))),(COLUMNS($V1375:V1375)-1)*LEN($N1375)+1,LEN($N1375)))</f>
        <v>music</v>
      </c>
      <c r="R1375" t="str">
        <f>TRIM(MID(SUBSTITUTE($N1375,"/",REPT(" ",LEN($N1375))),(COLUMNS($V1375:W1375)-1)*LEN($N1375)+1,LEN($N1375)))</f>
        <v>rock</v>
      </c>
      <c r="S1375" s="11">
        <f t="shared" si="86"/>
        <v>42704.95177083333</v>
      </c>
      <c r="T1375" s="11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1.8946666666666667</v>
      </c>
      <c r="P1376" s="6">
        <f t="shared" si="85"/>
        <v>43.060606060606062</v>
      </c>
      <c r="Q1376" t="str">
        <f>TRIM(MID(SUBSTITUTE($N1376,"/",REPT(" ",LEN($N1376))),(COLUMNS($V1376:V1376)-1)*LEN($N1376)+1,LEN($N1376)))</f>
        <v>music</v>
      </c>
      <c r="R1376" t="str">
        <f>TRIM(MID(SUBSTITUTE($N1376,"/",REPT(" ",LEN($N1376))),(COLUMNS($V1376:W1376)-1)*LEN($N1376)+1,LEN($N1376)))</f>
        <v>rock</v>
      </c>
      <c r="S1376" s="11">
        <f t="shared" si="86"/>
        <v>42424.161898148144</v>
      </c>
      <c r="T1376" s="11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1.7132499999999999</v>
      </c>
      <c r="P1377" s="6">
        <f t="shared" si="85"/>
        <v>62.871559633027523</v>
      </c>
      <c r="Q1377" t="str">
        <f>TRIM(MID(SUBSTITUTE($N1377,"/",REPT(" ",LEN($N1377))),(COLUMNS($V1377:V1377)-1)*LEN($N1377)+1,LEN($N1377)))</f>
        <v>music</v>
      </c>
      <c r="R1377" t="str">
        <f>TRIM(MID(SUBSTITUTE($N1377,"/",REPT(" ",LEN($N1377))),(COLUMNS($V1377:W1377)-1)*LEN($N1377)+1,LEN($N1377)))</f>
        <v>rock</v>
      </c>
      <c r="S1377" s="11">
        <f t="shared" si="86"/>
        <v>42720.066192129627</v>
      </c>
      <c r="T1377" s="11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2.5248648648648651</v>
      </c>
      <c r="P1378" s="6">
        <f t="shared" si="85"/>
        <v>55.607142857142854</v>
      </c>
      <c r="Q1378" t="str">
        <f>TRIM(MID(SUBSTITUTE($N1378,"/",REPT(" ",LEN($N1378))),(COLUMNS($V1378:V1378)-1)*LEN($N1378)+1,LEN($N1378)))</f>
        <v>music</v>
      </c>
      <c r="R1378" t="str">
        <f>TRIM(MID(SUBSTITUTE($N1378,"/",REPT(" ",LEN($N1378))),(COLUMNS($V1378:W1378)-1)*LEN($N1378)+1,LEN($N1378)))</f>
        <v>rock</v>
      </c>
      <c r="S1378" s="11">
        <f t="shared" si="86"/>
        <v>42677.669050925921</v>
      </c>
      <c r="T1378" s="11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1.1615384615384616</v>
      </c>
      <c r="P1379" s="6">
        <f t="shared" si="85"/>
        <v>48.70967741935484</v>
      </c>
      <c r="Q1379" t="str">
        <f>TRIM(MID(SUBSTITUTE($N1379,"/",REPT(" ",LEN($N1379))),(COLUMNS($V1379:V1379)-1)*LEN($N1379)+1,LEN($N1379)))</f>
        <v>music</v>
      </c>
      <c r="R1379" t="str">
        <f>TRIM(MID(SUBSTITUTE($N1379,"/",REPT(" ",LEN($N1379))),(COLUMNS($V1379:W1379)-1)*LEN($N1379)+1,LEN($N1379)))</f>
        <v>rock</v>
      </c>
      <c r="S1379" s="11">
        <f t="shared" si="86"/>
        <v>42747.219560185185</v>
      </c>
      <c r="T1379" s="11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2.0335000000000001</v>
      </c>
      <c r="P1380" s="6">
        <f t="shared" si="85"/>
        <v>30.578947368421051</v>
      </c>
      <c r="Q1380" t="str">
        <f>TRIM(MID(SUBSTITUTE($N1380,"/",REPT(" ",LEN($N1380))),(COLUMNS($V1380:V1380)-1)*LEN($N1380)+1,LEN($N1380)))</f>
        <v>music</v>
      </c>
      <c r="R1380" t="str">
        <f>TRIM(MID(SUBSTITUTE($N1380,"/",REPT(" ",LEN($N1380))),(COLUMNS($V1380:W1380)-1)*LEN($N1380)+1,LEN($N1380)))</f>
        <v>rock</v>
      </c>
      <c r="S1380" s="11">
        <f t="shared" si="86"/>
        <v>42568.759374999994</v>
      </c>
      <c r="T1380" s="11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1.1160000000000001</v>
      </c>
      <c r="P1381" s="6">
        <f t="shared" si="85"/>
        <v>73.907284768211923</v>
      </c>
      <c r="Q1381" t="str">
        <f>TRIM(MID(SUBSTITUTE($N1381,"/",REPT(" ",LEN($N1381))),(COLUMNS($V1381:V1381)-1)*LEN($N1381)+1,LEN($N1381)))</f>
        <v>music</v>
      </c>
      <c r="R1381" t="str">
        <f>TRIM(MID(SUBSTITUTE($N1381,"/",REPT(" ",LEN($N1381))),(COLUMNS($V1381:W1381)-1)*LEN($N1381)+1,LEN($N1381)))</f>
        <v>rock</v>
      </c>
      <c r="S1381" s="11">
        <f t="shared" si="86"/>
        <v>42130.491620370376</v>
      </c>
      <c r="T1381" s="11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4.24</v>
      </c>
      <c r="P1382" s="6">
        <f t="shared" si="85"/>
        <v>21.2</v>
      </c>
      <c r="Q1382" t="str">
        <f>TRIM(MID(SUBSTITUTE($N1382,"/",REPT(" ",LEN($N1382))),(COLUMNS($V1382:V1382)-1)*LEN($N1382)+1,LEN($N1382)))</f>
        <v>music</v>
      </c>
      <c r="R1382" t="str">
        <f>TRIM(MID(SUBSTITUTE($N1382,"/",REPT(" ",LEN($N1382))),(COLUMNS($V1382:W1382)-1)*LEN($N1382)+1,LEN($N1382)))</f>
        <v>rock</v>
      </c>
      <c r="S1382" s="11">
        <f t="shared" si="86"/>
        <v>42141.762800925921</v>
      </c>
      <c r="T1382" s="11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1.071</v>
      </c>
      <c r="P1383" s="6">
        <f t="shared" si="85"/>
        <v>73.356164383561648</v>
      </c>
      <c r="Q1383" t="str">
        <f>TRIM(MID(SUBSTITUTE($N1383,"/",REPT(" ",LEN($N1383))),(COLUMNS($V1383:V1383)-1)*LEN($N1383)+1,LEN($N1383)))</f>
        <v>music</v>
      </c>
      <c r="R1383" t="str">
        <f>TRIM(MID(SUBSTITUTE($N1383,"/",REPT(" ",LEN($N1383))),(COLUMNS($V1383:W1383)-1)*LEN($N1383)+1,LEN($N1383)))</f>
        <v>rock</v>
      </c>
      <c r="S1383" s="11">
        <f t="shared" si="86"/>
        <v>42703.214409722219</v>
      </c>
      <c r="T1383" s="11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1.043625</v>
      </c>
      <c r="P1384" s="6">
        <f t="shared" si="85"/>
        <v>56.412162162162161</v>
      </c>
      <c r="Q1384" t="str">
        <f>TRIM(MID(SUBSTITUTE($N1384,"/",REPT(" ",LEN($N1384))),(COLUMNS($V1384:V1384)-1)*LEN($N1384)+1,LEN($N1384)))</f>
        <v>music</v>
      </c>
      <c r="R1384" t="str">
        <f>TRIM(MID(SUBSTITUTE($N1384,"/",REPT(" ",LEN($N1384))),(COLUMNS($V1384:W1384)-1)*LEN($N1384)+1,LEN($N1384)))</f>
        <v>rock</v>
      </c>
      <c r="S1384" s="11">
        <f t="shared" si="86"/>
        <v>41370.800185185188</v>
      </c>
      <c r="T1384" s="11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2.124090909090909</v>
      </c>
      <c r="P1385" s="6">
        <f t="shared" si="85"/>
        <v>50.247311827956992</v>
      </c>
      <c r="Q1385" t="str">
        <f>TRIM(MID(SUBSTITUTE($N1385,"/",REPT(" ",LEN($N1385))),(COLUMNS($V1385:V1385)-1)*LEN($N1385)+1,LEN($N1385)))</f>
        <v>music</v>
      </c>
      <c r="R1385" t="str">
        <f>TRIM(MID(SUBSTITUTE($N1385,"/",REPT(" ",LEN($N1385))),(COLUMNS($V1385:W1385)-1)*LEN($N1385)+1,LEN($N1385)))</f>
        <v>rock</v>
      </c>
      <c r="S1385" s="11">
        <f t="shared" si="86"/>
        <v>42707.074976851851</v>
      </c>
      <c r="T1385" s="11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1.2408571428571429</v>
      </c>
      <c r="P1386" s="6">
        <f t="shared" si="85"/>
        <v>68.936507936507937</v>
      </c>
      <c r="Q1386" t="str">
        <f>TRIM(MID(SUBSTITUTE($N1386,"/",REPT(" ",LEN($N1386))),(COLUMNS($V1386:V1386)-1)*LEN($N1386)+1,LEN($N1386)))</f>
        <v>music</v>
      </c>
      <c r="R1386" t="str">
        <f>TRIM(MID(SUBSTITUTE($N1386,"/",REPT(" ",LEN($N1386))),(COLUMNS($V1386:W1386)-1)*LEN($N1386)+1,LEN($N1386)))</f>
        <v>rock</v>
      </c>
      <c r="S1386" s="11">
        <f t="shared" si="86"/>
        <v>42160.735208333332</v>
      </c>
      <c r="T1386" s="11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1.10406125</v>
      </c>
      <c r="P1387" s="6">
        <f t="shared" si="85"/>
        <v>65.914104477611943</v>
      </c>
      <c r="Q1387" t="str">
        <f>TRIM(MID(SUBSTITUTE($N1387,"/",REPT(" ",LEN($N1387))),(COLUMNS($V1387:V1387)-1)*LEN($N1387)+1,LEN($N1387)))</f>
        <v>music</v>
      </c>
      <c r="R1387" t="str">
        <f>TRIM(MID(SUBSTITUTE($N1387,"/",REPT(" ",LEN($N1387))),(COLUMNS($V1387:W1387)-1)*LEN($N1387)+1,LEN($N1387)))</f>
        <v>rock</v>
      </c>
      <c r="S1387" s="11">
        <f t="shared" si="86"/>
        <v>42433.688900462963</v>
      </c>
      <c r="T1387" s="11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2.1875</v>
      </c>
      <c r="P1388" s="6">
        <f t="shared" si="85"/>
        <v>62.5</v>
      </c>
      <c r="Q1388" t="str">
        <f>TRIM(MID(SUBSTITUTE($N1388,"/",REPT(" ",LEN($N1388))),(COLUMNS($V1388:V1388)-1)*LEN($N1388)+1,LEN($N1388)))</f>
        <v>music</v>
      </c>
      <c r="R1388" t="str">
        <f>TRIM(MID(SUBSTITUTE($N1388,"/",REPT(" ",LEN($N1388))),(COLUMNS($V1388:W1388)-1)*LEN($N1388)+1,LEN($N1388)))</f>
        <v>rock</v>
      </c>
      <c r="S1388" s="11">
        <f t="shared" si="86"/>
        <v>42184.646863425922</v>
      </c>
      <c r="T1388" s="11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1.36625</v>
      </c>
      <c r="P1389" s="6">
        <f t="shared" si="85"/>
        <v>70.064102564102569</v>
      </c>
      <c r="Q1389" t="str">
        <f>TRIM(MID(SUBSTITUTE($N1389,"/",REPT(" ",LEN($N1389))),(COLUMNS($V1389:V1389)-1)*LEN($N1389)+1,LEN($N1389)))</f>
        <v>music</v>
      </c>
      <c r="R1389" t="str">
        <f>TRIM(MID(SUBSTITUTE($N1389,"/",REPT(" ",LEN($N1389))),(COLUMNS($V1389:W1389)-1)*LEN($N1389)+1,LEN($N1389)))</f>
        <v>rock</v>
      </c>
      <c r="S1389" s="11">
        <f t="shared" si="86"/>
        <v>42126.92123842593</v>
      </c>
      <c r="T1389" s="11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1.348074</v>
      </c>
      <c r="P1390" s="6">
        <f t="shared" si="85"/>
        <v>60.181874999999998</v>
      </c>
      <c r="Q1390" t="str">
        <f>TRIM(MID(SUBSTITUTE($N1390,"/",REPT(" ",LEN($N1390))),(COLUMNS($V1390:V1390)-1)*LEN($N1390)+1,LEN($N1390)))</f>
        <v>music</v>
      </c>
      <c r="R1390" t="str">
        <f>TRIM(MID(SUBSTITUTE($N1390,"/",REPT(" ",LEN($N1390))),(COLUMNS($V1390:W1390)-1)*LEN($N1390)+1,LEN($N1390)))</f>
        <v>rock</v>
      </c>
      <c r="S1390" s="11">
        <f t="shared" si="86"/>
        <v>42634.614780092597</v>
      </c>
      <c r="T1390" s="11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1.454</v>
      </c>
      <c r="P1391" s="6">
        <f t="shared" si="85"/>
        <v>21.382352941176471</v>
      </c>
      <c r="Q1391" t="str">
        <f>TRIM(MID(SUBSTITUTE($N1391,"/",REPT(" ",LEN($N1391))),(COLUMNS($V1391:V1391)-1)*LEN($N1391)+1,LEN($N1391)))</f>
        <v>music</v>
      </c>
      <c r="R1391" t="str">
        <f>TRIM(MID(SUBSTITUTE($N1391,"/",REPT(" ",LEN($N1391))),(COLUMNS($V1391:W1391)-1)*LEN($N1391)+1,LEN($N1391)))</f>
        <v>rock</v>
      </c>
      <c r="S1391" s="11">
        <f t="shared" si="86"/>
        <v>42565.480983796297</v>
      </c>
      <c r="T1391" s="11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1.0910714285714285</v>
      </c>
      <c r="P1392" s="6">
        <f t="shared" si="85"/>
        <v>160.78947368421052</v>
      </c>
      <c r="Q1392" t="str">
        <f>TRIM(MID(SUBSTITUTE($N1392,"/",REPT(" ",LEN($N1392))),(COLUMNS($V1392:V1392)-1)*LEN($N1392)+1,LEN($N1392)))</f>
        <v>music</v>
      </c>
      <c r="R1392" t="str">
        <f>TRIM(MID(SUBSTITUTE($N1392,"/",REPT(" ",LEN($N1392))),(COLUMNS($V1392:W1392)-1)*LEN($N1392)+1,LEN($N1392)))</f>
        <v>rock</v>
      </c>
      <c r="S1392" s="11">
        <f t="shared" si="86"/>
        <v>42087.803310185183</v>
      </c>
      <c r="T1392" s="11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1.1020000000000001</v>
      </c>
      <c r="P1393" s="6">
        <f t="shared" si="85"/>
        <v>42.384615384615387</v>
      </c>
      <c r="Q1393" t="str">
        <f>TRIM(MID(SUBSTITUTE($N1393,"/",REPT(" ",LEN($N1393))),(COLUMNS($V1393:V1393)-1)*LEN($N1393)+1,LEN($N1393)))</f>
        <v>music</v>
      </c>
      <c r="R1393" t="str">
        <f>TRIM(MID(SUBSTITUTE($N1393,"/",REPT(" ",LEN($N1393))),(COLUMNS($V1393:W1393)-1)*LEN($N1393)+1,LEN($N1393)))</f>
        <v>rock</v>
      </c>
      <c r="S1393" s="11">
        <f t="shared" si="86"/>
        <v>42193.650671296295</v>
      </c>
      <c r="T1393" s="11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1.1364000000000001</v>
      </c>
      <c r="P1394" s="6">
        <f t="shared" si="85"/>
        <v>27.317307692307693</v>
      </c>
      <c r="Q1394" t="str">
        <f>TRIM(MID(SUBSTITUTE($N1394,"/",REPT(" ",LEN($N1394))),(COLUMNS($V1394:V1394)-1)*LEN($N1394)+1,LEN($N1394)))</f>
        <v>music</v>
      </c>
      <c r="R1394" t="str">
        <f>TRIM(MID(SUBSTITUTE($N1394,"/",REPT(" ",LEN($N1394))),(COLUMNS($V1394:W1394)-1)*LEN($N1394)+1,LEN($N1394)))</f>
        <v>rock</v>
      </c>
      <c r="S1394" s="11">
        <f t="shared" si="86"/>
        <v>42401.154930555553</v>
      </c>
      <c r="T1394" s="11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1.0235000000000001</v>
      </c>
      <c r="P1395" s="6">
        <f t="shared" si="85"/>
        <v>196.82692307692307</v>
      </c>
      <c r="Q1395" t="str">
        <f>TRIM(MID(SUBSTITUTE($N1395,"/",REPT(" ",LEN($N1395))),(COLUMNS($V1395:V1395)-1)*LEN($N1395)+1,LEN($N1395)))</f>
        <v>music</v>
      </c>
      <c r="R1395" t="str">
        <f>TRIM(MID(SUBSTITUTE($N1395,"/",REPT(" ",LEN($N1395))),(COLUMNS($V1395:W1395)-1)*LEN($N1395)+1,LEN($N1395)))</f>
        <v>rock</v>
      </c>
      <c r="S1395" s="11">
        <f t="shared" si="86"/>
        <v>42553.681979166664</v>
      </c>
      <c r="T1395" s="11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1.2213333333333334</v>
      </c>
      <c r="P1396" s="6">
        <f t="shared" si="85"/>
        <v>53.882352941176471</v>
      </c>
      <c r="Q1396" t="str">
        <f>TRIM(MID(SUBSTITUTE($N1396,"/",REPT(" ",LEN($N1396))),(COLUMNS($V1396:V1396)-1)*LEN($N1396)+1,LEN($N1396)))</f>
        <v>music</v>
      </c>
      <c r="R1396" t="str">
        <f>TRIM(MID(SUBSTITUTE($N1396,"/",REPT(" ",LEN($N1396))),(COLUMNS($V1396:W1396)-1)*LEN($N1396)+1,LEN($N1396)))</f>
        <v>rock</v>
      </c>
      <c r="S1396" s="11">
        <f t="shared" si="86"/>
        <v>42752.144976851851</v>
      </c>
      <c r="T1396" s="11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1.1188571428571428</v>
      </c>
      <c r="P1397" s="6">
        <f t="shared" si="85"/>
        <v>47.756097560975611</v>
      </c>
      <c r="Q1397" t="str">
        <f>TRIM(MID(SUBSTITUTE($N1397,"/",REPT(" ",LEN($N1397))),(COLUMNS($V1397:V1397)-1)*LEN($N1397)+1,LEN($N1397)))</f>
        <v>music</v>
      </c>
      <c r="R1397" t="str">
        <f>TRIM(MID(SUBSTITUTE($N1397,"/",REPT(" ",LEN($N1397))),(COLUMNS($V1397:W1397)-1)*LEN($N1397)+1,LEN($N1397)))</f>
        <v>rock</v>
      </c>
      <c r="S1397" s="11">
        <f t="shared" si="86"/>
        <v>42719.90834490741</v>
      </c>
      <c r="T1397" s="11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1.073</v>
      </c>
      <c r="P1398" s="6">
        <f t="shared" si="85"/>
        <v>88.191780821917803</v>
      </c>
      <c r="Q1398" t="str">
        <f>TRIM(MID(SUBSTITUTE($N1398,"/",REPT(" ",LEN($N1398))),(COLUMNS($V1398:V1398)-1)*LEN($N1398)+1,LEN($N1398)))</f>
        <v>music</v>
      </c>
      <c r="R1398" t="str">
        <f>TRIM(MID(SUBSTITUTE($N1398,"/",REPT(" ",LEN($N1398))),(COLUMNS($V1398:W1398)-1)*LEN($N1398)+1,LEN($N1398)))</f>
        <v>rock</v>
      </c>
      <c r="S1398" s="11">
        <f t="shared" si="86"/>
        <v>42018.99863425926</v>
      </c>
      <c r="T1398" s="11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1.1385000000000001</v>
      </c>
      <c r="P1399" s="6">
        <f t="shared" si="85"/>
        <v>72.056962025316452</v>
      </c>
      <c r="Q1399" t="str">
        <f>TRIM(MID(SUBSTITUTE($N1399,"/",REPT(" ",LEN($N1399))),(COLUMNS($V1399:V1399)-1)*LEN($N1399)+1,LEN($N1399)))</f>
        <v>music</v>
      </c>
      <c r="R1399" t="str">
        <f>TRIM(MID(SUBSTITUTE($N1399,"/",REPT(" ",LEN($N1399))),(COLUMNS($V1399:W1399)-1)*LEN($N1399)+1,LEN($N1399)))</f>
        <v>rock</v>
      </c>
      <c r="S1399" s="11">
        <f t="shared" si="86"/>
        <v>42640.917939814812</v>
      </c>
      <c r="T1399" s="11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1.0968181818181819</v>
      </c>
      <c r="P1400" s="6">
        <f t="shared" si="85"/>
        <v>74.246153846153845</v>
      </c>
      <c r="Q1400" t="str">
        <f>TRIM(MID(SUBSTITUTE($N1400,"/",REPT(" ",LEN($N1400))),(COLUMNS($V1400:V1400)-1)*LEN($N1400)+1,LEN($N1400)))</f>
        <v>music</v>
      </c>
      <c r="R1400" t="str">
        <f>TRIM(MID(SUBSTITUTE($N1400,"/",REPT(" ",LEN($N1400))),(COLUMNS($V1400:W1400)-1)*LEN($N1400)+1,LEN($N1400)))</f>
        <v>rock</v>
      </c>
      <c r="S1400" s="11">
        <f t="shared" si="86"/>
        <v>42526.874236111107</v>
      </c>
      <c r="T1400" s="11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1.2614444444444444</v>
      </c>
      <c r="P1401" s="6">
        <f t="shared" si="85"/>
        <v>61.701086956521742</v>
      </c>
      <c r="Q1401" t="str">
        <f>TRIM(MID(SUBSTITUTE($N1401,"/",REPT(" ",LEN($N1401))),(COLUMNS($V1401:V1401)-1)*LEN($N1401)+1,LEN($N1401)))</f>
        <v>music</v>
      </c>
      <c r="R1401" t="str">
        <f>TRIM(MID(SUBSTITUTE($N1401,"/",REPT(" ",LEN($N1401))),(COLUMNS($V1401:W1401)-1)*LEN($N1401)+1,LEN($N1401)))</f>
        <v>rock</v>
      </c>
      <c r="S1401" s="11">
        <f t="shared" si="86"/>
        <v>41889.004317129627</v>
      </c>
      <c r="T1401" s="11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1.6742857142857144</v>
      </c>
      <c r="P1402" s="6">
        <f t="shared" si="85"/>
        <v>17.235294117647058</v>
      </c>
      <c r="Q1402" t="str">
        <f>TRIM(MID(SUBSTITUTE($N1402,"/",REPT(" ",LEN($N1402))),(COLUMNS($V1402:V1402)-1)*LEN($N1402)+1,LEN($N1402)))</f>
        <v>music</v>
      </c>
      <c r="R1402" t="str">
        <f>TRIM(MID(SUBSTITUTE($N1402,"/",REPT(" ",LEN($N1402))),(COLUMNS($V1402:W1402)-1)*LEN($N1402)+1,LEN($N1402)))</f>
        <v>rock</v>
      </c>
      <c r="S1402" s="11">
        <f t="shared" si="86"/>
        <v>42498.341122685189</v>
      </c>
      <c r="T1402" s="11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4.9652000000000003</v>
      </c>
      <c r="P1403" s="6">
        <f t="shared" si="85"/>
        <v>51.720833333333331</v>
      </c>
      <c r="Q1403" t="str">
        <f>TRIM(MID(SUBSTITUTE($N1403,"/",REPT(" ",LEN($N1403))),(COLUMNS($V1403:V1403)-1)*LEN($N1403)+1,LEN($N1403)))</f>
        <v>music</v>
      </c>
      <c r="R1403" t="str">
        <f>TRIM(MID(SUBSTITUTE($N1403,"/",REPT(" ",LEN($N1403))),(COLUMNS($V1403:W1403)-1)*LEN($N1403)+1,LEN($N1403)))</f>
        <v>rock</v>
      </c>
      <c r="S1403" s="11">
        <f t="shared" si="86"/>
        <v>41399.99622685185</v>
      </c>
      <c r="T1403" s="11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1.0915999999999999</v>
      </c>
      <c r="P1404" s="6">
        <f t="shared" si="85"/>
        <v>24.150442477876105</v>
      </c>
      <c r="Q1404" t="str">
        <f>TRIM(MID(SUBSTITUTE($N1404,"/",REPT(" ",LEN($N1404))),(COLUMNS($V1404:V1404)-1)*LEN($N1404)+1,LEN($N1404)))</f>
        <v>music</v>
      </c>
      <c r="R1404" t="str">
        <f>TRIM(MID(SUBSTITUTE($N1404,"/",REPT(" ",LEN($N1404))),(COLUMNS($V1404:W1404)-1)*LEN($N1404)+1,LEN($N1404)))</f>
        <v>rock</v>
      </c>
      <c r="S1404" s="11">
        <f t="shared" si="86"/>
        <v>42065.053368055553</v>
      </c>
      <c r="T1404" s="11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1.0257499999999999</v>
      </c>
      <c r="P1405" s="6">
        <f t="shared" si="85"/>
        <v>62.166666666666664</v>
      </c>
      <c r="Q1405" t="str">
        <f>TRIM(MID(SUBSTITUTE($N1405,"/",REPT(" ",LEN($N1405))),(COLUMNS($V1405:V1405)-1)*LEN($N1405)+1,LEN($N1405)))</f>
        <v>music</v>
      </c>
      <c r="R1405" t="str">
        <f>TRIM(MID(SUBSTITUTE($N1405,"/",REPT(" ",LEN($N1405))),(COLUMNS($V1405:W1405)-1)*LEN($N1405)+1,LEN($N1405)))</f>
        <v>rock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1.6620689655172414E-2</v>
      </c>
      <c r="P1406" s="6">
        <f t="shared" si="85"/>
        <v>48.2</v>
      </c>
      <c r="Q1406" t="str">
        <f>TRIM(MID(SUBSTITUTE($N1406,"/",REPT(" ",LEN($N1406))),(COLUMNS($V1406:V1406)-1)*LEN($N1406)+1,LEN($N1406)))</f>
        <v>publishing</v>
      </c>
      <c r="R1406" t="str">
        <f>TRIM(MID(SUBSTITUTE($N1406,"/",REPT(" ",LEN($N1406))),(COLUMNS($V1406:W1406)-1)*LEN($N1406)+1,LEN($N1406)))</f>
        <v>translations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4.1999999999999997E-3</v>
      </c>
      <c r="P1407" s="6">
        <f t="shared" si="85"/>
        <v>6.1764705882352944</v>
      </c>
      <c r="Q1407" t="str">
        <f>TRIM(MID(SUBSTITUTE($N1407,"/",REPT(" ",LEN($N1407))),(COLUMNS($V1407:V1407)-1)*LEN($N1407)+1,LEN($N1407)))</f>
        <v>publishing</v>
      </c>
      <c r="R1407" t="str">
        <f>TRIM(MID(SUBSTITUTE($N1407,"/",REPT(" ",LEN($N1407))),(COLUMNS($V1407:W1407)-1)*LEN($N1407)+1,LEN($N1407)))</f>
        <v>translations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1.25E-3</v>
      </c>
      <c r="P1408" s="6">
        <f t="shared" si="85"/>
        <v>5</v>
      </c>
      <c r="Q1408" t="str">
        <f>TRIM(MID(SUBSTITUTE($N1408,"/",REPT(" ",LEN($N1408))),(COLUMNS($V1408:V1408)-1)*LEN($N1408)+1,LEN($N1408)))</f>
        <v>publishing</v>
      </c>
      <c r="R1408" t="str">
        <f>TRIM(MID(SUBSTITUTE($N1408,"/",REPT(" ",LEN($N1408))),(COLUMNS($V1408:W1408)-1)*LEN($N1408)+1,LEN($N1408)))</f>
        <v>translations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5.0000000000000001E-3</v>
      </c>
      <c r="P1409" s="6">
        <f t="shared" si="85"/>
        <v>7.5</v>
      </c>
      <c r="Q1409" t="str">
        <f>TRIM(MID(SUBSTITUTE($N1409,"/",REPT(" ",LEN($N1409))),(COLUMNS($V1409:V1409)-1)*LEN($N1409)+1,LEN($N1409)))</f>
        <v>publishing</v>
      </c>
      <c r="R1409" t="str">
        <f>TRIM(MID(SUBSTITUTE($N1409,"/",REPT(" ",LEN($N1409))),(COLUMNS($V1409:W1409)-1)*LEN($N1409)+1,LEN($N1409)))</f>
        <v>translations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7.1999999999999995E-2</v>
      </c>
      <c r="P1410" s="6">
        <f t="shared" si="85"/>
        <v>12</v>
      </c>
      <c r="Q1410" t="str">
        <f>TRIM(MID(SUBSTITUTE($N1410,"/",REPT(" ",LEN($N1410))),(COLUMNS($V1410:V1410)-1)*LEN($N1410)+1,LEN($N1410)))</f>
        <v>publishing</v>
      </c>
      <c r="R1410" t="str">
        <f>TRIM(MID(SUBSTITUTE($N1410,"/",REPT(" ",LEN($N1410))),(COLUMNS($V1410:W1410)-1)*LEN($N1410)+1,LEN($N1410)))</f>
        <v>translations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</f>
        <v>0</v>
      </c>
      <c r="P1411" s="6" t="e">
        <f t="shared" ref="P1411:P1474" si="89">AVERAGE(E1411/L1411)</f>
        <v>#DIV/0!</v>
      </c>
      <c r="Q1411" t="str">
        <f>TRIM(MID(SUBSTITUTE($N1411,"/",REPT(" ",LEN($N1411))),(COLUMNS($V1411:V1411)-1)*LEN($N1411)+1,LEN($N1411)))</f>
        <v>publishing</v>
      </c>
      <c r="R1411" t="str">
        <f>TRIM(MID(SUBSTITUTE($N1411,"/",REPT(" ",LEN($N1411))),(COLUMNS($V1411:W1411)-1)*LEN($N1411)+1,LEN($N1411)))</f>
        <v>translations</v>
      </c>
      <c r="S1411" s="11">
        <f t="shared" ref="S1411:S1474" si="90">(((J1411/60/60)/24)+DATE(1970,1,1))</f>
        <v>41945.133506944447</v>
      </c>
      <c r="T1411" s="11">
        <f t="shared" ref="T1411:T1474" si="91">(((I1411/60/60)/24)+DATE(1970,1,1))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1.6666666666666666E-4</v>
      </c>
      <c r="P1412" s="6">
        <f t="shared" si="89"/>
        <v>1</v>
      </c>
      <c r="Q1412" t="str">
        <f>TRIM(MID(SUBSTITUTE($N1412,"/",REPT(" ",LEN($N1412))),(COLUMNS($V1412:V1412)-1)*LEN($N1412)+1,LEN($N1412)))</f>
        <v>publishing</v>
      </c>
      <c r="R1412" t="str">
        <f>TRIM(MID(SUBSTITUTE($N1412,"/",REPT(" ",LEN($N1412))),(COLUMNS($V1412:W1412)-1)*LEN($N1412)+1,LEN($N1412)))</f>
        <v>translations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2.3333333333333335E-3</v>
      </c>
      <c r="P1413" s="6">
        <f t="shared" si="89"/>
        <v>2.3333333333333335</v>
      </c>
      <c r="Q1413" t="str">
        <f>TRIM(MID(SUBSTITUTE($N1413,"/",REPT(" ",LEN($N1413))),(COLUMNS($V1413:V1413)-1)*LEN($N1413)+1,LEN($N1413)))</f>
        <v>publishing</v>
      </c>
      <c r="R1413" t="str">
        <f>TRIM(MID(SUBSTITUTE($N1413,"/",REPT(" ",LEN($N1413))),(COLUMNS($V1413:W1413)-1)*LEN($N1413)+1,LEN($N1413)))</f>
        <v>translations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4.5714285714285714E-2</v>
      </c>
      <c r="P1414" s="6">
        <f t="shared" si="89"/>
        <v>24.615384615384617</v>
      </c>
      <c r="Q1414" t="str">
        <f>TRIM(MID(SUBSTITUTE($N1414,"/",REPT(" ",LEN($N1414))),(COLUMNS($V1414:V1414)-1)*LEN($N1414)+1,LEN($N1414)))</f>
        <v>publishing</v>
      </c>
      <c r="R1414" t="str">
        <f>TRIM(MID(SUBSTITUTE($N1414,"/",REPT(" ",LEN($N1414))),(COLUMNS($V1414:W1414)-1)*LEN($N1414)+1,LEN($N1414)))</f>
        <v>translations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0.05</v>
      </c>
      <c r="P1415" s="6">
        <f t="shared" si="89"/>
        <v>100</v>
      </c>
      <c r="Q1415" t="str">
        <f>TRIM(MID(SUBSTITUTE($N1415,"/",REPT(" ",LEN($N1415))),(COLUMNS($V1415:V1415)-1)*LEN($N1415)+1,LEN($N1415)))</f>
        <v>publishing</v>
      </c>
      <c r="R1415" t="str">
        <f>TRIM(MID(SUBSTITUTE($N1415,"/",REPT(" ",LEN($N1415))),(COLUMNS($V1415:W1415)-1)*LEN($N1415)+1,LEN($N1415)))</f>
        <v>translations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2E-3</v>
      </c>
      <c r="P1416" s="6">
        <f t="shared" si="89"/>
        <v>1</v>
      </c>
      <c r="Q1416" t="str">
        <f>TRIM(MID(SUBSTITUTE($N1416,"/",REPT(" ",LEN($N1416))),(COLUMNS($V1416:V1416)-1)*LEN($N1416)+1,LEN($N1416)))</f>
        <v>publishing</v>
      </c>
      <c r="R1416" t="str">
        <f>TRIM(MID(SUBSTITUTE($N1416,"/",REPT(" ",LEN($N1416))),(COLUMNS($V1416:W1416)-1)*LEN($N1416)+1,LEN($N1416)))</f>
        <v>translations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0.18181818181818182</v>
      </c>
      <c r="P1417" s="6">
        <f t="shared" si="89"/>
        <v>88.888888888888886</v>
      </c>
      <c r="Q1417" t="str">
        <f>TRIM(MID(SUBSTITUTE($N1417,"/",REPT(" ",LEN($N1417))),(COLUMNS($V1417:V1417)-1)*LEN($N1417)+1,LEN($N1417)))</f>
        <v>publishing</v>
      </c>
      <c r="R1417" t="str">
        <f>TRIM(MID(SUBSTITUTE($N1417,"/",REPT(" ",LEN($N1417))),(COLUMNS($V1417:W1417)-1)*LEN($N1417)+1,LEN($N1417)))</f>
        <v>translations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6" t="e">
        <f t="shared" si="89"/>
        <v>#DIV/0!</v>
      </c>
      <c r="Q1418" t="str">
        <f>TRIM(MID(SUBSTITUTE($N1418,"/",REPT(" ",LEN($N1418))),(COLUMNS($V1418:V1418)-1)*LEN($N1418)+1,LEN($N1418)))</f>
        <v>publishing</v>
      </c>
      <c r="R1418" t="str">
        <f>TRIM(MID(SUBSTITUTE($N1418,"/",REPT(" ",LEN($N1418))),(COLUMNS($V1418:W1418)-1)*LEN($N1418)+1,LEN($N1418)))</f>
        <v>translations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1.2222222222222223E-2</v>
      </c>
      <c r="P1419" s="6">
        <f t="shared" si="89"/>
        <v>27.5</v>
      </c>
      <c r="Q1419" t="str">
        <f>TRIM(MID(SUBSTITUTE($N1419,"/",REPT(" ",LEN($N1419))),(COLUMNS($V1419:V1419)-1)*LEN($N1419)+1,LEN($N1419)))</f>
        <v>publishing</v>
      </c>
      <c r="R1419" t="str">
        <f>TRIM(MID(SUBSTITUTE($N1419,"/",REPT(" ",LEN($N1419))),(COLUMNS($V1419:W1419)-1)*LEN($N1419)+1,LEN($N1419)))</f>
        <v>translations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2E-3</v>
      </c>
      <c r="P1420" s="6">
        <f t="shared" si="89"/>
        <v>6</v>
      </c>
      <c r="Q1420" t="str">
        <f>TRIM(MID(SUBSTITUTE($N1420,"/",REPT(" ",LEN($N1420))),(COLUMNS($V1420:V1420)-1)*LEN($N1420)+1,LEN($N1420)))</f>
        <v>publishing</v>
      </c>
      <c r="R1420" t="str">
        <f>TRIM(MID(SUBSTITUTE($N1420,"/",REPT(" ",LEN($N1420))),(COLUMNS($V1420:W1420)-1)*LEN($N1420)+1,LEN($N1420)))</f>
        <v>translations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7.0634920634920634E-2</v>
      </c>
      <c r="P1421" s="6">
        <f t="shared" si="89"/>
        <v>44.5</v>
      </c>
      <c r="Q1421" t="str">
        <f>TRIM(MID(SUBSTITUTE($N1421,"/",REPT(" ",LEN($N1421))),(COLUMNS($V1421:V1421)-1)*LEN($N1421)+1,LEN($N1421)))</f>
        <v>publishing</v>
      </c>
      <c r="R1421" t="str">
        <f>TRIM(MID(SUBSTITUTE($N1421,"/",REPT(" ",LEN($N1421))),(COLUMNS($V1421:W1421)-1)*LEN($N1421)+1,LEN($N1421)))</f>
        <v>translations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2.7272727272727271E-2</v>
      </c>
      <c r="P1422" s="6">
        <f t="shared" si="89"/>
        <v>1</v>
      </c>
      <c r="Q1422" t="str">
        <f>TRIM(MID(SUBSTITUTE($N1422,"/",REPT(" ",LEN($N1422))),(COLUMNS($V1422:V1422)-1)*LEN($N1422)+1,LEN($N1422)))</f>
        <v>publishing</v>
      </c>
      <c r="R1422" t="str">
        <f>TRIM(MID(SUBSTITUTE($N1422,"/",REPT(" ",LEN($N1422))),(COLUMNS($V1422:W1422)-1)*LEN($N1422)+1,LEN($N1422)))</f>
        <v>translations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1E-3</v>
      </c>
      <c r="P1423" s="6">
        <f t="shared" si="89"/>
        <v>100</v>
      </c>
      <c r="Q1423" t="str">
        <f>TRIM(MID(SUBSTITUTE($N1423,"/",REPT(" ",LEN($N1423))),(COLUMNS($V1423:V1423)-1)*LEN($N1423)+1,LEN($N1423)))</f>
        <v>publishing</v>
      </c>
      <c r="R1423" t="str">
        <f>TRIM(MID(SUBSTITUTE($N1423,"/",REPT(" ",LEN($N1423))),(COLUMNS($V1423:W1423)-1)*LEN($N1423)+1,LEN($N1423)))</f>
        <v>translations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1.0399999999999999E-3</v>
      </c>
      <c r="P1424" s="6">
        <f t="shared" si="89"/>
        <v>13</v>
      </c>
      <c r="Q1424" t="str">
        <f>TRIM(MID(SUBSTITUTE($N1424,"/",REPT(" ",LEN($N1424))),(COLUMNS($V1424:V1424)-1)*LEN($N1424)+1,LEN($N1424)))</f>
        <v>publishing</v>
      </c>
      <c r="R1424" t="str">
        <f>TRIM(MID(SUBSTITUTE($N1424,"/",REPT(" ",LEN($N1424))),(COLUMNS($V1424:W1424)-1)*LEN($N1424)+1,LEN($N1424)))</f>
        <v>translations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3.3333333333333335E-3</v>
      </c>
      <c r="P1425" s="6">
        <f t="shared" si="89"/>
        <v>100</v>
      </c>
      <c r="Q1425" t="str">
        <f>TRIM(MID(SUBSTITUTE($N1425,"/",REPT(" ",LEN($N1425))),(COLUMNS($V1425:V1425)-1)*LEN($N1425)+1,LEN($N1425)))</f>
        <v>publishing</v>
      </c>
      <c r="R1425" t="str">
        <f>TRIM(MID(SUBSTITUTE($N1425,"/",REPT(" ",LEN($N1425))),(COLUMNS($V1425:W1425)-1)*LEN($N1425)+1,LEN($N1425)))</f>
        <v>translations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0.2036</v>
      </c>
      <c r="P1426" s="6">
        <f t="shared" si="89"/>
        <v>109.07142857142857</v>
      </c>
      <c r="Q1426" t="str">
        <f>TRIM(MID(SUBSTITUTE($N1426,"/",REPT(" ",LEN($N1426))),(COLUMNS($V1426:V1426)-1)*LEN($N1426)+1,LEN($N1426)))</f>
        <v>publishing</v>
      </c>
      <c r="R1426" t="str">
        <f>TRIM(MID(SUBSTITUTE($N1426,"/",REPT(" ",LEN($N1426))),(COLUMNS($V1426:W1426)-1)*LEN($N1426)+1,LEN($N1426)))</f>
        <v>translations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6" t="e">
        <f t="shared" si="89"/>
        <v>#DIV/0!</v>
      </c>
      <c r="Q1427" t="str">
        <f>TRIM(MID(SUBSTITUTE($N1427,"/",REPT(" ",LEN($N1427))),(COLUMNS($V1427:V1427)-1)*LEN($N1427)+1,LEN($N1427)))</f>
        <v>publishing</v>
      </c>
      <c r="R1427" t="str">
        <f>TRIM(MID(SUBSTITUTE($N1427,"/",REPT(" ",LEN($N1427))),(COLUMNS($V1427:W1427)-1)*LEN($N1427)+1,LEN($N1427)))</f>
        <v>translations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6" t="e">
        <f t="shared" si="89"/>
        <v>#DIV/0!</v>
      </c>
      <c r="Q1428" t="str">
        <f>TRIM(MID(SUBSTITUTE($N1428,"/",REPT(" ",LEN($N1428))),(COLUMNS($V1428:V1428)-1)*LEN($N1428)+1,LEN($N1428)))</f>
        <v>publishing</v>
      </c>
      <c r="R1428" t="str">
        <f>TRIM(MID(SUBSTITUTE($N1428,"/",REPT(" ",LEN($N1428))),(COLUMNS($V1428:W1428)-1)*LEN($N1428)+1,LEN($N1428)))</f>
        <v>translations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8.3799999999999999E-2</v>
      </c>
      <c r="P1429" s="6">
        <f t="shared" si="89"/>
        <v>104.75</v>
      </c>
      <c r="Q1429" t="str">
        <f>TRIM(MID(SUBSTITUTE($N1429,"/",REPT(" ",LEN($N1429))),(COLUMNS($V1429:V1429)-1)*LEN($N1429)+1,LEN($N1429)))</f>
        <v>publishing</v>
      </c>
      <c r="R1429" t="str">
        <f>TRIM(MID(SUBSTITUTE($N1429,"/",REPT(" ",LEN($N1429))),(COLUMNS($V1429:W1429)-1)*LEN($N1429)+1,LEN($N1429)))</f>
        <v>translations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4.4999999999999998E-2</v>
      </c>
      <c r="P1430" s="6">
        <f t="shared" si="89"/>
        <v>15</v>
      </c>
      <c r="Q1430" t="str">
        <f>TRIM(MID(SUBSTITUTE($N1430,"/",REPT(" ",LEN($N1430))),(COLUMNS($V1430:V1430)-1)*LEN($N1430)+1,LEN($N1430)))</f>
        <v>publishing</v>
      </c>
      <c r="R1430" t="str">
        <f>TRIM(MID(SUBSTITUTE($N1430,"/",REPT(" ",LEN($N1430))),(COLUMNS($V1430:W1430)-1)*LEN($N1430)+1,LEN($N1430)))</f>
        <v>translations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6" t="e">
        <f t="shared" si="89"/>
        <v>#DIV/0!</v>
      </c>
      <c r="Q1431" t="str">
        <f>TRIM(MID(SUBSTITUTE($N1431,"/",REPT(" ",LEN($N1431))),(COLUMNS($V1431:V1431)-1)*LEN($N1431)+1,LEN($N1431)))</f>
        <v>publishing</v>
      </c>
      <c r="R1431" t="str">
        <f>TRIM(MID(SUBSTITUTE($N1431,"/",REPT(" ",LEN($N1431))),(COLUMNS($V1431:W1431)-1)*LEN($N1431)+1,LEN($N1431)))</f>
        <v>translations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8.0600000000000005E-2</v>
      </c>
      <c r="P1432" s="6">
        <f t="shared" si="89"/>
        <v>80.599999999999994</v>
      </c>
      <c r="Q1432" t="str">
        <f>TRIM(MID(SUBSTITUTE($N1432,"/",REPT(" ",LEN($N1432))),(COLUMNS($V1432:V1432)-1)*LEN($N1432)+1,LEN($N1432)))</f>
        <v>publishing</v>
      </c>
      <c r="R1432" t="str">
        <f>TRIM(MID(SUBSTITUTE($N1432,"/",REPT(" ",LEN($N1432))),(COLUMNS($V1432:W1432)-1)*LEN($N1432)+1,LEN($N1432)))</f>
        <v>translations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0.31947058823529412</v>
      </c>
      <c r="P1433" s="6">
        <f t="shared" si="89"/>
        <v>115.55319148936171</v>
      </c>
      <c r="Q1433" t="str">
        <f>TRIM(MID(SUBSTITUTE($N1433,"/",REPT(" ",LEN($N1433))),(COLUMNS($V1433:V1433)-1)*LEN($N1433)+1,LEN($N1433)))</f>
        <v>publishing</v>
      </c>
      <c r="R1433" t="str">
        <f>TRIM(MID(SUBSTITUTE($N1433,"/",REPT(" ",LEN($N1433))),(COLUMNS($V1433:W1433)-1)*LEN($N1433)+1,LEN($N1433)))</f>
        <v>translations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6" t="e">
        <f t="shared" si="89"/>
        <v>#DIV/0!</v>
      </c>
      <c r="Q1434" t="str">
        <f>TRIM(MID(SUBSTITUTE($N1434,"/",REPT(" ",LEN($N1434))),(COLUMNS($V1434:V1434)-1)*LEN($N1434)+1,LEN($N1434)))</f>
        <v>publishing</v>
      </c>
      <c r="R1434" t="str">
        <f>TRIM(MID(SUBSTITUTE($N1434,"/",REPT(" ",LEN($N1434))),(COLUMNS($V1434:W1434)-1)*LEN($N1434)+1,LEN($N1434)))</f>
        <v>translations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6.7083333333333328E-2</v>
      </c>
      <c r="P1435" s="6">
        <f t="shared" si="89"/>
        <v>80.5</v>
      </c>
      <c r="Q1435" t="str">
        <f>TRIM(MID(SUBSTITUTE($N1435,"/",REPT(" ",LEN($N1435))),(COLUMNS($V1435:V1435)-1)*LEN($N1435)+1,LEN($N1435)))</f>
        <v>publishing</v>
      </c>
      <c r="R1435" t="str">
        <f>TRIM(MID(SUBSTITUTE($N1435,"/",REPT(" ",LEN($N1435))),(COLUMNS($V1435:W1435)-1)*LEN($N1435)+1,LEN($N1435)))</f>
        <v>translations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9.987804878048781E-2</v>
      </c>
      <c r="P1436" s="6">
        <f t="shared" si="89"/>
        <v>744.5454545454545</v>
      </c>
      <c r="Q1436" t="str">
        <f>TRIM(MID(SUBSTITUTE($N1436,"/",REPT(" ",LEN($N1436))),(COLUMNS($V1436:V1436)-1)*LEN($N1436)+1,LEN($N1436)))</f>
        <v>publishing</v>
      </c>
      <c r="R1436" t="str">
        <f>TRIM(MID(SUBSTITUTE($N1436,"/",REPT(" ",LEN($N1436))),(COLUMNS($V1436:W1436)-1)*LEN($N1436)+1,LEN($N1436)))</f>
        <v>translations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1E-3</v>
      </c>
      <c r="P1437" s="6">
        <f t="shared" si="89"/>
        <v>7.5</v>
      </c>
      <c r="Q1437" t="str">
        <f>TRIM(MID(SUBSTITUTE($N1437,"/",REPT(" ",LEN($N1437))),(COLUMNS($V1437:V1437)-1)*LEN($N1437)+1,LEN($N1437)))</f>
        <v>publishing</v>
      </c>
      <c r="R1437" t="str">
        <f>TRIM(MID(SUBSTITUTE($N1437,"/",REPT(" ",LEN($N1437))),(COLUMNS($V1437:W1437)-1)*LEN($N1437)+1,LEN($N1437)))</f>
        <v>translations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7.7000000000000002E-3</v>
      </c>
      <c r="P1438" s="6">
        <f t="shared" si="89"/>
        <v>38.5</v>
      </c>
      <c r="Q1438" t="str">
        <f>TRIM(MID(SUBSTITUTE($N1438,"/",REPT(" ",LEN($N1438))),(COLUMNS($V1438:V1438)-1)*LEN($N1438)+1,LEN($N1438)))</f>
        <v>publishing</v>
      </c>
      <c r="R1438" t="str">
        <f>TRIM(MID(SUBSTITUTE($N1438,"/",REPT(" ",LEN($N1438))),(COLUMNS($V1438:W1438)-1)*LEN($N1438)+1,LEN($N1438)))</f>
        <v>translations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0.26900000000000002</v>
      </c>
      <c r="P1439" s="6">
        <f t="shared" si="89"/>
        <v>36.68181818181818</v>
      </c>
      <c r="Q1439" t="str">
        <f>TRIM(MID(SUBSTITUTE($N1439,"/",REPT(" ",LEN($N1439))),(COLUMNS($V1439:V1439)-1)*LEN($N1439)+1,LEN($N1439)))</f>
        <v>publishing</v>
      </c>
      <c r="R1439" t="str">
        <f>TRIM(MID(SUBSTITUTE($N1439,"/",REPT(" ",LEN($N1439))),(COLUMNS($V1439:W1439)-1)*LEN($N1439)+1,LEN($N1439)))</f>
        <v>translations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0.03</v>
      </c>
      <c r="P1440" s="6">
        <f t="shared" si="89"/>
        <v>75</v>
      </c>
      <c r="Q1440" t="str">
        <f>TRIM(MID(SUBSTITUTE($N1440,"/",REPT(" ",LEN($N1440))),(COLUMNS($V1440:V1440)-1)*LEN($N1440)+1,LEN($N1440)))</f>
        <v>publishing</v>
      </c>
      <c r="R1440" t="str">
        <f>TRIM(MID(SUBSTITUTE($N1440,"/",REPT(" ",LEN($N1440))),(COLUMNS($V1440:W1440)-1)*LEN($N1440)+1,LEN($N1440)))</f>
        <v>translations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6.6055045871559637E-2</v>
      </c>
      <c r="P1441" s="6">
        <f t="shared" si="89"/>
        <v>30</v>
      </c>
      <c r="Q1441" t="str">
        <f>TRIM(MID(SUBSTITUTE($N1441,"/",REPT(" ",LEN($N1441))),(COLUMNS($V1441:V1441)-1)*LEN($N1441)+1,LEN($N1441)))</f>
        <v>publishing</v>
      </c>
      <c r="R1441" t="str">
        <f>TRIM(MID(SUBSTITUTE($N1441,"/",REPT(" ",LEN($N1441))),(COLUMNS($V1441:W1441)-1)*LEN($N1441)+1,LEN($N1441)))</f>
        <v>translations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7.6923076923076926E-5</v>
      </c>
      <c r="P1442" s="6">
        <f t="shared" si="89"/>
        <v>1</v>
      </c>
      <c r="Q1442" t="str">
        <f>TRIM(MID(SUBSTITUTE($N1442,"/",REPT(" ",LEN($N1442))),(COLUMNS($V1442:V1442)-1)*LEN($N1442)+1,LEN($N1442)))</f>
        <v>publishing</v>
      </c>
      <c r="R1442" t="str">
        <f>TRIM(MID(SUBSTITUTE($N1442,"/",REPT(" ",LEN($N1442))),(COLUMNS($V1442:W1442)-1)*LEN($N1442)+1,LEN($N1442)))</f>
        <v>translations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1.1222222222222222E-2</v>
      </c>
      <c r="P1443" s="6">
        <f t="shared" si="89"/>
        <v>673.33333333333337</v>
      </c>
      <c r="Q1443" t="str">
        <f>TRIM(MID(SUBSTITUTE($N1443,"/",REPT(" ",LEN($N1443))),(COLUMNS($V1443:V1443)-1)*LEN($N1443)+1,LEN($N1443)))</f>
        <v>publishing</v>
      </c>
      <c r="R1443" t="str">
        <f>TRIM(MID(SUBSTITUTE($N1443,"/",REPT(" ",LEN($N1443))),(COLUMNS($V1443:W1443)-1)*LEN($N1443)+1,LEN($N1443)))</f>
        <v>translations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6" t="e">
        <f t="shared" si="89"/>
        <v>#DIV/0!</v>
      </c>
      <c r="Q1444" t="str">
        <f>TRIM(MID(SUBSTITUTE($N1444,"/",REPT(" ",LEN($N1444))),(COLUMNS($V1444:V1444)-1)*LEN($N1444)+1,LEN($N1444)))</f>
        <v>publishing</v>
      </c>
      <c r="R1444" t="str">
        <f>TRIM(MID(SUBSTITUTE($N1444,"/",REPT(" ",LEN($N1444))),(COLUMNS($V1444:W1444)-1)*LEN($N1444)+1,LEN($N1444)))</f>
        <v>translations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6" t="e">
        <f t="shared" si="89"/>
        <v>#DIV/0!</v>
      </c>
      <c r="Q1445" t="str">
        <f>TRIM(MID(SUBSTITUTE($N1445,"/",REPT(" ",LEN($N1445))),(COLUMNS($V1445:V1445)-1)*LEN($N1445)+1,LEN($N1445)))</f>
        <v>publishing</v>
      </c>
      <c r="R1445" t="str">
        <f>TRIM(MID(SUBSTITUTE($N1445,"/",REPT(" ",LEN($N1445))),(COLUMNS($V1445:W1445)-1)*LEN($N1445)+1,LEN($N1445)))</f>
        <v>translations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6" t="e">
        <f t="shared" si="89"/>
        <v>#DIV/0!</v>
      </c>
      <c r="Q1446" t="str">
        <f>TRIM(MID(SUBSTITUTE($N1446,"/",REPT(" ",LEN($N1446))),(COLUMNS($V1446:V1446)-1)*LEN($N1446)+1,LEN($N1446)))</f>
        <v>publishing</v>
      </c>
      <c r="R1446" t="str">
        <f>TRIM(MID(SUBSTITUTE($N1446,"/",REPT(" ",LEN($N1446))),(COLUMNS($V1446:W1446)-1)*LEN($N1446)+1,LEN($N1446)))</f>
        <v>translations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6" t="e">
        <f t="shared" si="89"/>
        <v>#DIV/0!</v>
      </c>
      <c r="Q1447" t="str">
        <f>TRIM(MID(SUBSTITUTE($N1447,"/",REPT(" ",LEN($N1447))),(COLUMNS($V1447:V1447)-1)*LEN($N1447)+1,LEN($N1447)))</f>
        <v>publishing</v>
      </c>
      <c r="R1447" t="str">
        <f>TRIM(MID(SUBSTITUTE($N1447,"/",REPT(" ",LEN($N1447))),(COLUMNS($V1447:W1447)-1)*LEN($N1447)+1,LEN($N1447)))</f>
        <v>translations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6" t="e">
        <f t="shared" si="89"/>
        <v>#DIV/0!</v>
      </c>
      <c r="Q1448" t="str">
        <f>TRIM(MID(SUBSTITUTE($N1448,"/",REPT(" ",LEN($N1448))),(COLUMNS($V1448:V1448)-1)*LEN($N1448)+1,LEN($N1448)))</f>
        <v>publishing</v>
      </c>
      <c r="R1448" t="str">
        <f>TRIM(MID(SUBSTITUTE($N1448,"/",REPT(" ",LEN($N1448))),(COLUMNS($V1448:W1448)-1)*LEN($N1448)+1,LEN($N1448)))</f>
        <v>translations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1.4999999999999999E-4</v>
      </c>
      <c r="P1449" s="6">
        <f t="shared" si="89"/>
        <v>25</v>
      </c>
      <c r="Q1449" t="str">
        <f>TRIM(MID(SUBSTITUTE($N1449,"/",REPT(" ",LEN($N1449))),(COLUMNS($V1449:V1449)-1)*LEN($N1449)+1,LEN($N1449)))</f>
        <v>publishing</v>
      </c>
      <c r="R1449" t="str">
        <f>TRIM(MID(SUBSTITUTE($N1449,"/",REPT(" ",LEN($N1449))),(COLUMNS($V1449:W1449)-1)*LEN($N1449)+1,LEN($N1449)))</f>
        <v>translations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6" t="e">
        <f t="shared" si="89"/>
        <v>#DIV/0!</v>
      </c>
      <c r="Q1450" t="str">
        <f>TRIM(MID(SUBSTITUTE($N1450,"/",REPT(" ",LEN($N1450))),(COLUMNS($V1450:V1450)-1)*LEN($N1450)+1,LEN($N1450)))</f>
        <v>publishing</v>
      </c>
      <c r="R1450" t="str">
        <f>TRIM(MID(SUBSTITUTE($N1450,"/",REPT(" ",LEN($N1450))),(COLUMNS($V1450:W1450)-1)*LEN($N1450)+1,LEN($N1450)))</f>
        <v>translations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6" t="e">
        <f t="shared" si="89"/>
        <v>#DIV/0!</v>
      </c>
      <c r="Q1451" t="str">
        <f>TRIM(MID(SUBSTITUTE($N1451,"/",REPT(" ",LEN($N1451))),(COLUMNS($V1451:V1451)-1)*LEN($N1451)+1,LEN($N1451)))</f>
        <v>publishing</v>
      </c>
      <c r="R1451" t="str">
        <f>TRIM(MID(SUBSTITUTE($N1451,"/",REPT(" ",LEN($N1451))),(COLUMNS($V1451:W1451)-1)*LEN($N1451)+1,LEN($N1451)))</f>
        <v>translations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1.0000000000000001E-5</v>
      </c>
      <c r="P1452" s="6">
        <f t="shared" si="89"/>
        <v>1</v>
      </c>
      <c r="Q1452" t="str">
        <f>TRIM(MID(SUBSTITUTE($N1452,"/",REPT(" ",LEN($N1452))),(COLUMNS($V1452:V1452)-1)*LEN($N1452)+1,LEN($N1452)))</f>
        <v>publishing</v>
      </c>
      <c r="R1452" t="str">
        <f>TRIM(MID(SUBSTITUTE($N1452,"/",REPT(" ",LEN($N1452))),(COLUMNS($V1452:W1452)-1)*LEN($N1452)+1,LEN($N1452)))</f>
        <v>translations</v>
      </c>
      <c r="S1452" s="11">
        <f t="shared" si="90"/>
        <v>42390.171261574069</v>
      </c>
      <c r="T1452" s="11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1.0554089709762533E-4</v>
      </c>
      <c r="P1453" s="6">
        <f t="shared" si="89"/>
        <v>1</v>
      </c>
      <c r="Q1453" t="str">
        <f>TRIM(MID(SUBSTITUTE($N1453,"/",REPT(" ",LEN($N1453))),(COLUMNS($V1453:V1453)-1)*LEN($N1453)+1,LEN($N1453)))</f>
        <v>publishing</v>
      </c>
      <c r="R1453" t="str">
        <f>TRIM(MID(SUBSTITUTE($N1453,"/",REPT(" ",LEN($N1453))),(COLUMNS($V1453:W1453)-1)*LEN($N1453)+1,LEN($N1453)))</f>
        <v>translations</v>
      </c>
      <c r="S1453" s="11">
        <f t="shared" si="90"/>
        <v>41931.959016203706</v>
      </c>
      <c r="T1453" s="11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6" t="e">
        <f t="shared" si="89"/>
        <v>#DIV/0!</v>
      </c>
      <c r="Q1454" t="str">
        <f>TRIM(MID(SUBSTITUTE($N1454,"/",REPT(" ",LEN($N1454))),(COLUMNS($V1454:V1454)-1)*LEN($N1454)+1,LEN($N1454)))</f>
        <v>publishing</v>
      </c>
      <c r="R1454" t="str">
        <f>TRIM(MID(SUBSTITUTE($N1454,"/",REPT(" ",LEN($N1454))),(COLUMNS($V1454:W1454)-1)*LEN($N1454)+1,LEN($N1454)))</f>
        <v>translations</v>
      </c>
      <c r="S1454" s="11">
        <f t="shared" si="90"/>
        <v>41818.703275462962</v>
      </c>
      <c r="T1454" s="11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6" t="e">
        <f t="shared" si="89"/>
        <v>#DIV/0!</v>
      </c>
      <c r="Q1455" t="str">
        <f>TRIM(MID(SUBSTITUTE($N1455,"/",REPT(" ",LEN($N1455))),(COLUMNS($V1455:V1455)-1)*LEN($N1455)+1,LEN($N1455)))</f>
        <v>publishing</v>
      </c>
      <c r="R1455" t="str">
        <f>TRIM(MID(SUBSTITUTE($N1455,"/",REPT(" ",LEN($N1455))),(COLUMNS($V1455:W1455)-1)*LEN($N1455)+1,LEN($N1455)))</f>
        <v>translations</v>
      </c>
      <c r="S1455" s="11">
        <f t="shared" si="90"/>
        <v>42795.696145833332</v>
      </c>
      <c r="T1455" s="11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8.5714285714285719E-3</v>
      </c>
      <c r="P1456" s="6">
        <f t="shared" si="89"/>
        <v>15</v>
      </c>
      <c r="Q1456" t="str">
        <f>TRIM(MID(SUBSTITUTE($N1456,"/",REPT(" ",LEN($N1456))),(COLUMNS($V1456:V1456)-1)*LEN($N1456)+1,LEN($N1456)))</f>
        <v>publishing</v>
      </c>
      <c r="R1456" t="str">
        <f>TRIM(MID(SUBSTITUTE($N1456,"/",REPT(" ",LEN($N1456))),(COLUMNS($V1456:W1456)-1)*LEN($N1456)+1,LEN($N1456)))</f>
        <v>translations</v>
      </c>
      <c r="S1456" s="11">
        <f t="shared" si="90"/>
        <v>42463.866666666669</v>
      </c>
      <c r="T1456" s="11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0.105</v>
      </c>
      <c r="P1457" s="6">
        <f t="shared" si="89"/>
        <v>225</v>
      </c>
      <c r="Q1457" t="str">
        <f>TRIM(MID(SUBSTITUTE($N1457,"/",REPT(" ",LEN($N1457))),(COLUMNS($V1457:V1457)-1)*LEN($N1457)+1,LEN($N1457)))</f>
        <v>publishing</v>
      </c>
      <c r="R1457" t="str">
        <f>TRIM(MID(SUBSTITUTE($N1457,"/",REPT(" ",LEN($N1457))),(COLUMNS($V1457:W1457)-1)*LEN($N1457)+1,LEN($N1457)))</f>
        <v>translations</v>
      </c>
      <c r="S1457" s="11">
        <f t="shared" si="90"/>
        <v>41832.672685185185</v>
      </c>
      <c r="T1457" s="11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2.9000000000000001E-2</v>
      </c>
      <c r="P1458" s="6">
        <f t="shared" si="89"/>
        <v>48.333333333333336</v>
      </c>
      <c r="Q1458" t="str">
        <f>TRIM(MID(SUBSTITUTE($N1458,"/",REPT(" ",LEN($N1458))),(COLUMNS($V1458:V1458)-1)*LEN($N1458)+1,LEN($N1458)))</f>
        <v>publishing</v>
      </c>
      <c r="R1458" t="str">
        <f>TRIM(MID(SUBSTITUTE($N1458,"/",REPT(" ",LEN($N1458))),(COLUMNS($V1458:W1458)-1)*LEN($N1458)+1,LEN($N1458)))</f>
        <v>translations</v>
      </c>
      <c r="S1458" s="11">
        <f t="shared" si="90"/>
        <v>42708.668576388889</v>
      </c>
      <c r="T1458" s="11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6" t="e">
        <f t="shared" si="89"/>
        <v>#DIV/0!</v>
      </c>
      <c r="Q1459" t="str">
        <f>TRIM(MID(SUBSTITUTE($N1459,"/",REPT(" ",LEN($N1459))),(COLUMNS($V1459:V1459)-1)*LEN($N1459)+1,LEN($N1459)))</f>
        <v>publishing</v>
      </c>
      <c r="R1459" t="str">
        <f>TRIM(MID(SUBSTITUTE($N1459,"/",REPT(" ",LEN($N1459))),(COLUMNS($V1459:W1459)-1)*LEN($N1459)+1,LEN($N1459)))</f>
        <v>translations</v>
      </c>
      <c r="S1459" s="11">
        <f t="shared" si="90"/>
        <v>42289.89634259259</v>
      </c>
      <c r="T1459" s="11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6" t="e">
        <f t="shared" si="89"/>
        <v>#DIV/0!</v>
      </c>
      <c r="Q1460" t="str">
        <f>TRIM(MID(SUBSTITUTE($N1460,"/",REPT(" ",LEN($N1460))),(COLUMNS($V1460:V1460)-1)*LEN($N1460)+1,LEN($N1460)))</f>
        <v>publishing</v>
      </c>
      <c r="R1460" t="str">
        <f>TRIM(MID(SUBSTITUTE($N1460,"/",REPT(" ",LEN($N1460))),(COLUMNS($V1460:W1460)-1)*LEN($N1460)+1,LEN($N1460)))</f>
        <v>translations</v>
      </c>
      <c r="S1460" s="11">
        <f t="shared" si="90"/>
        <v>41831.705555555556</v>
      </c>
      <c r="T1460" s="11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6" t="e">
        <f t="shared" si="89"/>
        <v>#DIV/0!</v>
      </c>
      <c r="Q1461" t="str">
        <f>TRIM(MID(SUBSTITUTE($N1461,"/",REPT(" ",LEN($N1461))),(COLUMNS($V1461:V1461)-1)*LEN($N1461)+1,LEN($N1461)))</f>
        <v>publishing</v>
      </c>
      <c r="R1461" t="str">
        <f>TRIM(MID(SUBSTITUTE($N1461,"/",REPT(" ",LEN($N1461))),(COLUMNS($V1461:W1461)-1)*LEN($N1461)+1,LEN($N1461)))</f>
        <v>translations</v>
      </c>
      <c r="S1461" s="11">
        <f t="shared" si="90"/>
        <v>42312.204814814817</v>
      </c>
      <c r="T1461" s="11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6" t="e">
        <f t="shared" si="89"/>
        <v>#DIV/0!</v>
      </c>
      <c r="Q1462" t="str">
        <f>TRIM(MID(SUBSTITUTE($N1462,"/",REPT(" ",LEN($N1462))),(COLUMNS($V1462:V1462)-1)*LEN($N1462)+1,LEN($N1462)))</f>
        <v>publishing</v>
      </c>
      <c r="R1462" t="str">
        <f>TRIM(MID(SUBSTITUTE($N1462,"/",REPT(" ",LEN($N1462))),(COLUMNS($V1462:W1462)-1)*LEN($N1462)+1,LEN($N1462)))</f>
        <v>translations</v>
      </c>
      <c r="S1462" s="11">
        <f t="shared" si="90"/>
        <v>41915.896967592591</v>
      </c>
      <c r="T1462" s="11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1.012446</v>
      </c>
      <c r="P1463" s="6">
        <f t="shared" si="89"/>
        <v>44.66673529411765</v>
      </c>
      <c r="Q1463" t="str">
        <f>TRIM(MID(SUBSTITUTE($N1463,"/",REPT(" ",LEN($N1463))),(COLUMNS($V1463:V1463)-1)*LEN($N1463)+1,LEN($N1463)))</f>
        <v>publishing</v>
      </c>
      <c r="R1463" t="str">
        <f>TRIM(MID(SUBSTITUTE($N1463,"/",REPT(" ",LEN($N1463))),(COLUMNS($V1463:W1463)-1)*LEN($N1463)+1,LEN($N1463)))</f>
        <v>radio &amp; podcasts</v>
      </c>
      <c r="S1463" s="11">
        <f t="shared" si="90"/>
        <v>41899.645300925928</v>
      </c>
      <c r="T1463" s="11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1.085175</v>
      </c>
      <c r="P1464" s="6">
        <f t="shared" si="89"/>
        <v>28.937999999999999</v>
      </c>
      <c r="Q1464" t="str">
        <f>TRIM(MID(SUBSTITUTE($N1464,"/",REPT(" ",LEN($N1464))),(COLUMNS($V1464:V1464)-1)*LEN($N1464)+1,LEN($N1464)))</f>
        <v>publishing</v>
      </c>
      <c r="R1464" t="str">
        <f>TRIM(MID(SUBSTITUTE($N1464,"/",REPT(" ",LEN($N1464))),(COLUMNS($V1464:W1464)-1)*LEN($N1464)+1,LEN($N1464)))</f>
        <v>radio &amp; podcasts</v>
      </c>
      <c r="S1464" s="11">
        <f t="shared" si="90"/>
        <v>41344.662858796299</v>
      </c>
      <c r="T1464" s="11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1.4766666666666666</v>
      </c>
      <c r="P1465" s="6">
        <f t="shared" si="89"/>
        <v>35.44</v>
      </c>
      <c r="Q1465" t="str">
        <f>TRIM(MID(SUBSTITUTE($N1465,"/",REPT(" ",LEN($N1465))),(COLUMNS($V1465:V1465)-1)*LEN($N1465)+1,LEN($N1465)))</f>
        <v>publishing</v>
      </c>
      <c r="R1465" t="str">
        <f>TRIM(MID(SUBSTITUTE($N1465,"/",REPT(" ",LEN($N1465))),(COLUMNS($V1465:W1465)-1)*LEN($N1465)+1,LEN($N1465)))</f>
        <v>radio &amp; podcasts</v>
      </c>
      <c r="S1465" s="11">
        <f t="shared" si="90"/>
        <v>41326.911319444444</v>
      </c>
      <c r="T1465" s="11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1.6319999999999999</v>
      </c>
      <c r="P1466" s="6">
        <f t="shared" si="89"/>
        <v>34.871794871794869</v>
      </c>
      <c r="Q1466" t="str">
        <f>TRIM(MID(SUBSTITUTE($N1466,"/",REPT(" ",LEN($N1466))),(COLUMNS($V1466:V1466)-1)*LEN($N1466)+1,LEN($N1466)))</f>
        <v>publishing</v>
      </c>
      <c r="R1466" t="str">
        <f>TRIM(MID(SUBSTITUTE($N1466,"/",REPT(" ",LEN($N1466))),(COLUMNS($V1466:W1466)-1)*LEN($N1466)+1,LEN($N1466)))</f>
        <v>radio &amp; podcasts</v>
      </c>
      <c r="S1466" s="11">
        <f t="shared" si="90"/>
        <v>41291.661550925928</v>
      </c>
      <c r="T1466" s="11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4.5641449999999999</v>
      </c>
      <c r="P1467" s="6">
        <f t="shared" si="89"/>
        <v>52.622732513451197</v>
      </c>
      <c r="Q1467" t="str">
        <f>TRIM(MID(SUBSTITUTE($N1467,"/",REPT(" ",LEN($N1467))),(COLUMNS($V1467:V1467)-1)*LEN($N1467)+1,LEN($N1467)))</f>
        <v>publishing</v>
      </c>
      <c r="R1467" t="str">
        <f>TRIM(MID(SUBSTITUTE($N1467,"/",REPT(" ",LEN($N1467))),(COLUMNS($V1467:W1467)-1)*LEN($N1467)+1,LEN($N1467)))</f>
        <v>radio &amp; podcasts</v>
      </c>
      <c r="S1467" s="11">
        <f t="shared" si="90"/>
        <v>40959.734398148146</v>
      </c>
      <c r="T1467" s="11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1.0787731249999999</v>
      </c>
      <c r="P1468" s="6">
        <f t="shared" si="89"/>
        <v>69.598266129032254</v>
      </c>
      <c r="Q1468" t="str">
        <f>TRIM(MID(SUBSTITUTE($N1468,"/",REPT(" ",LEN($N1468))),(COLUMNS($V1468:V1468)-1)*LEN($N1468)+1,LEN($N1468)))</f>
        <v>publishing</v>
      </c>
      <c r="R1468" t="str">
        <f>TRIM(MID(SUBSTITUTE($N1468,"/",REPT(" ",LEN($N1468))),(COLUMNS($V1468:W1468)-1)*LEN($N1468)+1,LEN($N1468)))</f>
        <v>radio &amp; podcasts</v>
      </c>
      <c r="S1468" s="11">
        <f t="shared" si="90"/>
        <v>42340.172060185185</v>
      </c>
      <c r="T1468" s="11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1.1508</v>
      </c>
      <c r="P1469" s="6">
        <f t="shared" si="89"/>
        <v>76.72</v>
      </c>
      <c r="Q1469" t="str">
        <f>TRIM(MID(SUBSTITUTE($N1469,"/",REPT(" ",LEN($N1469))),(COLUMNS($V1469:V1469)-1)*LEN($N1469)+1,LEN($N1469)))</f>
        <v>publishing</v>
      </c>
      <c r="R1469" t="str">
        <f>TRIM(MID(SUBSTITUTE($N1469,"/",REPT(" ",LEN($N1469))),(COLUMNS($V1469:W1469)-1)*LEN($N1469)+1,LEN($N1469)))</f>
        <v>radio &amp; podcasts</v>
      </c>
      <c r="S1469" s="11">
        <f t="shared" si="90"/>
        <v>40933.80190972222</v>
      </c>
      <c r="T1469" s="11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1.0236842105263158</v>
      </c>
      <c r="P1470" s="6">
        <f t="shared" si="89"/>
        <v>33.191126279863482</v>
      </c>
      <c r="Q1470" t="str">
        <f>TRIM(MID(SUBSTITUTE($N1470,"/",REPT(" ",LEN($N1470))),(COLUMNS($V1470:V1470)-1)*LEN($N1470)+1,LEN($N1470)))</f>
        <v>publishing</v>
      </c>
      <c r="R1470" t="str">
        <f>TRIM(MID(SUBSTITUTE($N1470,"/",REPT(" ",LEN($N1470))),(COLUMNS($V1470:W1470)-1)*LEN($N1470)+1,LEN($N1470)))</f>
        <v>radio &amp; podcasts</v>
      </c>
      <c r="S1470" s="11">
        <f t="shared" si="90"/>
        <v>40646.014456018522</v>
      </c>
      <c r="T1470" s="11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1.0842485875706214</v>
      </c>
      <c r="P1471" s="6">
        <f t="shared" si="89"/>
        <v>149.46417445482865</v>
      </c>
      <c r="Q1471" t="str">
        <f>TRIM(MID(SUBSTITUTE($N1471,"/",REPT(" ",LEN($N1471))),(COLUMNS($V1471:V1471)-1)*LEN($N1471)+1,LEN($N1471)))</f>
        <v>publishing</v>
      </c>
      <c r="R1471" t="str">
        <f>TRIM(MID(SUBSTITUTE($N1471,"/",REPT(" ",LEN($N1471))),(COLUMNS($V1471:W1471)-1)*LEN($N1471)+1,LEN($N1471)))</f>
        <v>radio &amp; podcasts</v>
      </c>
      <c r="S1471" s="11">
        <f t="shared" si="90"/>
        <v>41290.598483796297</v>
      </c>
      <c r="T1471" s="11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1.2513333333333334</v>
      </c>
      <c r="P1472" s="6">
        <f t="shared" si="89"/>
        <v>23.172839506172838</v>
      </c>
      <c r="Q1472" t="str">
        <f>TRIM(MID(SUBSTITUTE($N1472,"/",REPT(" ",LEN($N1472))),(COLUMNS($V1472:V1472)-1)*LEN($N1472)+1,LEN($N1472)))</f>
        <v>publishing</v>
      </c>
      <c r="R1472" t="str">
        <f>TRIM(MID(SUBSTITUTE($N1472,"/",REPT(" ",LEN($N1472))),(COLUMNS($V1472:W1472)-1)*LEN($N1472)+1,LEN($N1472)))</f>
        <v>radio &amp; podcasts</v>
      </c>
      <c r="S1472" s="11">
        <f t="shared" si="90"/>
        <v>41250.827118055553</v>
      </c>
      <c r="T1472" s="11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1.03840625</v>
      </c>
      <c r="P1473" s="6">
        <f t="shared" si="89"/>
        <v>96.877551020408163</v>
      </c>
      <c r="Q1473" t="str">
        <f>TRIM(MID(SUBSTITUTE($N1473,"/",REPT(" ",LEN($N1473))),(COLUMNS($V1473:V1473)-1)*LEN($N1473)+1,LEN($N1473)))</f>
        <v>publishing</v>
      </c>
      <c r="R1473" t="str">
        <f>TRIM(MID(SUBSTITUTE($N1473,"/",REPT(" ",LEN($N1473))),(COLUMNS($V1473:W1473)-1)*LEN($N1473)+1,LEN($N1473)))</f>
        <v>radio &amp; podcasts</v>
      </c>
      <c r="S1473" s="11">
        <f t="shared" si="90"/>
        <v>42073.957569444443</v>
      </c>
      <c r="T1473" s="11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1.3870400000000001</v>
      </c>
      <c r="P1474" s="6">
        <f t="shared" si="89"/>
        <v>103.20238095238095</v>
      </c>
      <c r="Q1474" t="str">
        <f>TRIM(MID(SUBSTITUTE($N1474,"/",REPT(" ",LEN($N1474))),(COLUMNS($V1474:V1474)-1)*LEN($N1474)+1,LEN($N1474)))</f>
        <v>publishing</v>
      </c>
      <c r="R1474" t="str">
        <f>TRIM(MID(SUBSTITUTE($N1474,"/",REPT(" ",LEN($N1474))),(COLUMNS($V1474:W1474)-1)*LEN($N1474)+1,LEN($N1474)))</f>
        <v>radio &amp; podcasts</v>
      </c>
      <c r="S1474" s="11">
        <f t="shared" si="90"/>
        <v>41533.542858796296</v>
      </c>
      <c r="T1474" s="11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</f>
        <v>1.20516</v>
      </c>
      <c r="P1475" s="6">
        <f t="shared" ref="P1475:P1538" si="93">AVERAGE(E1475/L1475)</f>
        <v>38.462553191489363</v>
      </c>
      <c r="Q1475" t="str">
        <f>TRIM(MID(SUBSTITUTE($N1475,"/",REPT(" ",LEN($N1475))),(COLUMNS($V1475:V1475)-1)*LEN($N1475)+1,LEN($N1475)))</f>
        <v>publishing</v>
      </c>
      <c r="R1475" t="str">
        <f>TRIM(MID(SUBSTITUTE($N1475,"/",REPT(" ",LEN($N1475))),(COLUMNS($V1475:W1475)-1)*LEN($N1475)+1,LEN($N1475)))</f>
        <v>radio &amp; podcasts</v>
      </c>
      <c r="S1475" s="11">
        <f t="shared" ref="S1475:S1538" si="94">(((J1475/60/60)/24)+DATE(1970,1,1))</f>
        <v>40939.979618055557</v>
      </c>
      <c r="T1475" s="11">
        <f t="shared" ref="T1475:T1538" si="95">(((I1475/60/60)/24)+DATE(1970,1,1))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1.1226666666666667</v>
      </c>
      <c r="P1476" s="6">
        <f t="shared" si="93"/>
        <v>44.315789473684212</v>
      </c>
      <c r="Q1476" t="str">
        <f>TRIM(MID(SUBSTITUTE($N1476,"/",REPT(" ",LEN($N1476))),(COLUMNS($V1476:V1476)-1)*LEN($N1476)+1,LEN($N1476)))</f>
        <v>publishing</v>
      </c>
      <c r="R1476" t="str">
        <f>TRIM(MID(SUBSTITUTE($N1476,"/",REPT(" ",LEN($N1476))),(COLUMNS($V1476:W1476)-1)*LEN($N1476)+1,LEN($N1476)))</f>
        <v>radio &amp; podcasts</v>
      </c>
      <c r="S1476" s="11">
        <f t="shared" si="94"/>
        <v>41500.727916666663</v>
      </c>
      <c r="T1476" s="11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1.8866966666666667</v>
      </c>
      <c r="P1477" s="6">
        <f t="shared" si="93"/>
        <v>64.173356009070289</v>
      </c>
      <c r="Q1477" t="str">
        <f>TRIM(MID(SUBSTITUTE($N1477,"/",REPT(" ",LEN($N1477))),(COLUMNS($V1477:V1477)-1)*LEN($N1477)+1,LEN($N1477)))</f>
        <v>publishing</v>
      </c>
      <c r="R1477" t="str">
        <f>TRIM(MID(SUBSTITUTE($N1477,"/",REPT(" ",LEN($N1477))),(COLUMNS($V1477:W1477)-1)*LEN($N1477)+1,LEN($N1477)))</f>
        <v>radio &amp; podcasts</v>
      </c>
      <c r="S1477" s="11">
        <f t="shared" si="94"/>
        <v>41960.722951388889</v>
      </c>
      <c r="T1477" s="11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6.6155466666666669</v>
      </c>
      <c r="P1478" s="6">
        <f t="shared" si="93"/>
        <v>43.333275109170302</v>
      </c>
      <c r="Q1478" t="str">
        <f>TRIM(MID(SUBSTITUTE($N1478,"/",REPT(" ",LEN($N1478))),(COLUMNS($V1478:V1478)-1)*LEN($N1478)+1,LEN($N1478)))</f>
        <v>publishing</v>
      </c>
      <c r="R1478" t="str">
        <f>TRIM(MID(SUBSTITUTE($N1478,"/",REPT(" ",LEN($N1478))),(COLUMNS($V1478:W1478)-1)*LEN($N1478)+1,LEN($N1478)))</f>
        <v>radio &amp; podcasts</v>
      </c>
      <c r="S1478" s="11">
        <f t="shared" si="94"/>
        <v>40766.041921296295</v>
      </c>
      <c r="T1478" s="11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1.1131</v>
      </c>
      <c r="P1479" s="6">
        <f t="shared" si="93"/>
        <v>90.495934959349597</v>
      </c>
      <c r="Q1479" t="str">
        <f>TRIM(MID(SUBSTITUTE($N1479,"/",REPT(" ",LEN($N1479))),(COLUMNS($V1479:V1479)-1)*LEN($N1479)+1,LEN($N1479)))</f>
        <v>publishing</v>
      </c>
      <c r="R1479" t="str">
        <f>TRIM(MID(SUBSTITUTE($N1479,"/",REPT(" ",LEN($N1479))),(COLUMNS($V1479:W1479)-1)*LEN($N1479)+1,LEN($N1479)))</f>
        <v>radio &amp; podcasts</v>
      </c>
      <c r="S1479" s="11">
        <f t="shared" si="94"/>
        <v>40840.615787037037</v>
      </c>
      <c r="T1479" s="11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11.8161422</v>
      </c>
      <c r="P1480" s="6">
        <f t="shared" si="93"/>
        <v>29.187190495010373</v>
      </c>
      <c r="Q1480" t="str">
        <f>TRIM(MID(SUBSTITUTE($N1480,"/",REPT(" ",LEN($N1480))),(COLUMNS($V1480:V1480)-1)*LEN($N1480)+1,LEN($N1480)))</f>
        <v>publishing</v>
      </c>
      <c r="R1480" t="str">
        <f>TRIM(MID(SUBSTITUTE($N1480,"/",REPT(" ",LEN($N1480))),(COLUMNS($V1480:W1480)-1)*LEN($N1480)+1,LEN($N1480)))</f>
        <v>radio &amp; podcasts</v>
      </c>
      <c r="S1480" s="11">
        <f t="shared" si="94"/>
        <v>41394.871678240743</v>
      </c>
      <c r="T1480" s="11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1.37375</v>
      </c>
      <c r="P1481" s="6">
        <f t="shared" si="93"/>
        <v>30.95774647887324</v>
      </c>
      <c r="Q1481" t="str">
        <f>TRIM(MID(SUBSTITUTE($N1481,"/",REPT(" ",LEN($N1481))),(COLUMNS($V1481:V1481)-1)*LEN($N1481)+1,LEN($N1481)))</f>
        <v>publishing</v>
      </c>
      <c r="R1481" t="str">
        <f>TRIM(MID(SUBSTITUTE($N1481,"/",REPT(" ",LEN($N1481))),(COLUMNS($V1481:W1481)-1)*LEN($N1481)+1,LEN($N1481)))</f>
        <v>radio &amp; podcasts</v>
      </c>
      <c r="S1481" s="11">
        <f t="shared" si="94"/>
        <v>41754.745243055557</v>
      </c>
      <c r="T1481" s="11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1.170404</v>
      </c>
      <c r="P1482" s="6">
        <f t="shared" si="93"/>
        <v>92.157795275590544</v>
      </c>
      <c r="Q1482" t="str">
        <f>TRIM(MID(SUBSTITUTE($N1482,"/",REPT(" ",LEN($N1482))),(COLUMNS($V1482:V1482)-1)*LEN($N1482)+1,LEN($N1482)))</f>
        <v>publishing</v>
      </c>
      <c r="R1482" t="str">
        <f>TRIM(MID(SUBSTITUTE($N1482,"/",REPT(" ",LEN($N1482))),(COLUMNS($V1482:W1482)-1)*LEN($N1482)+1,LEN($N1482)))</f>
        <v>radio &amp; podcasts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2.1000000000000001E-2</v>
      </c>
      <c r="P1483" s="6">
        <f t="shared" si="93"/>
        <v>17.5</v>
      </c>
      <c r="Q1483" t="str">
        <f>TRIM(MID(SUBSTITUTE($N1483,"/",REPT(" ",LEN($N1483))),(COLUMNS($V1483:V1483)-1)*LEN($N1483)+1,LEN($N1483)))</f>
        <v>publishing</v>
      </c>
      <c r="R1483" t="str">
        <f>TRIM(MID(SUBSTITUTE($N1483,"/",REPT(" ",LEN($N1483))),(COLUMNS($V1483:W1483)-1)*LEN($N1483)+1,LEN($N1483)))</f>
        <v>fiction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1E-3</v>
      </c>
      <c r="P1484" s="6">
        <f t="shared" si="93"/>
        <v>5</v>
      </c>
      <c r="Q1484" t="str">
        <f>TRIM(MID(SUBSTITUTE($N1484,"/",REPT(" ",LEN($N1484))),(COLUMNS($V1484:V1484)-1)*LEN($N1484)+1,LEN($N1484)))</f>
        <v>publishing</v>
      </c>
      <c r="R1484" t="str">
        <f>TRIM(MID(SUBSTITUTE($N1484,"/",REPT(" ",LEN($N1484))),(COLUMNS($V1484:W1484)-1)*LEN($N1484)+1,LEN($N1484)))</f>
        <v>fiction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7.1428571428571426E-3</v>
      </c>
      <c r="P1485" s="6">
        <f t="shared" si="93"/>
        <v>25</v>
      </c>
      <c r="Q1485" t="str">
        <f>TRIM(MID(SUBSTITUTE($N1485,"/",REPT(" ",LEN($N1485))),(COLUMNS($V1485:V1485)-1)*LEN($N1485)+1,LEN($N1485)))</f>
        <v>publishing</v>
      </c>
      <c r="R1485" t="str">
        <f>TRIM(MID(SUBSTITUTE($N1485,"/",REPT(" ",LEN($N1485))),(COLUMNS($V1485:W1485)-1)*LEN($N1485)+1,LEN($N1485)))</f>
        <v>fiction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6" t="e">
        <f t="shared" si="93"/>
        <v>#DIV/0!</v>
      </c>
      <c r="Q1486" t="str">
        <f>TRIM(MID(SUBSTITUTE($N1486,"/",REPT(" ",LEN($N1486))),(COLUMNS($V1486:V1486)-1)*LEN($N1486)+1,LEN($N1486)))</f>
        <v>publishing</v>
      </c>
      <c r="R1486" t="str">
        <f>TRIM(MID(SUBSTITUTE($N1486,"/",REPT(" ",LEN($N1486))),(COLUMNS($V1486:W1486)-1)*LEN($N1486)+1,LEN($N1486)))</f>
        <v>fiction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2.2388059701492536E-2</v>
      </c>
      <c r="P1487" s="6">
        <f t="shared" si="93"/>
        <v>50</v>
      </c>
      <c r="Q1487" t="str">
        <f>TRIM(MID(SUBSTITUTE($N1487,"/",REPT(" ",LEN($N1487))),(COLUMNS($V1487:V1487)-1)*LEN($N1487)+1,LEN($N1487)))</f>
        <v>publishing</v>
      </c>
      <c r="R1487" t="str">
        <f>TRIM(MID(SUBSTITUTE($N1487,"/",REPT(" ",LEN($N1487))),(COLUMNS($V1487:W1487)-1)*LEN($N1487)+1,LEN($N1487)))</f>
        <v>fiction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2.3999999999999998E-3</v>
      </c>
      <c r="P1488" s="6">
        <f t="shared" si="93"/>
        <v>16</v>
      </c>
      <c r="Q1488" t="str">
        <f>TRIM(MID(SUBSTITUTE($N1488,"/",REPT(" ",LEN($N1488))),(COLUMNS($V1488:V1488)-1)*LEN($N1488)+1,LEN($N1488)))</f>
        <v>publishing</v>
      </c>
      <c r="R1488" t="str">
        <f>TRIM(MID(SUBSTITUTE($N1488,"/",REPT(" ",LEN($N1488))),(COLUMNS($V1488:W1488)-1)*LEN($N1488)+1,LEN($N1488)))</f>
        <v>fiction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6" t="e">
        <f t="shared" si="93"/>
        <v>#DIV/0!</v>
      </c>
      <c r="Q1489" t="str">
        <f>TRIM(MID(SUBSTITUTE($N1489,"/",REPT(" ",LEN($N1489))),(COLUMNS($V1489:V1489)-1)*LEN($N1489)+1,LEN($N1489)))</f>
        <v>publishing</v>
      </c>
      <c r="R1489" t="str">
        <f>TRIM(MID(SUBSTITUTE($N1489,"/",REPT(" ",LEN($N1489))),(COLUMNS($V1489:W1489)-1)*LEN($N1489)+1,LEN($N1489)))</f>
        <v>fiction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2.4E-2</v>
      </c>
      <c r="P1490" s="6">
        <f t="shared" si="93"/>
        <v>60</v>
      </c>
      <c r="Q1490" t="str">
        <f>TRIM(MID(SUBSTITUTE($N1490,"/",REPT(" ",LEN($N1490))),(COLUMNS($V1490:V1490)-1)*LEN($N1490)+1,LEN($N1490)))</f>
        <v>publishing</v>
      </c>
      <c r="R1490" t="str">
        <f>TRIM(MID(SUBSTITUTE($N1490,"/",REPT(" ",LEN($N1490))),(COLUMNS($V1490:W1490)-1)*LEN($N1490)+1,LEN($N1490)))</f>
        <v>fiction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6" t="e">
        <f t="shared" si="93"/>
        <v>#DIV/0!</v>
      </c>
      <c r="Q1491" t="str">
        <f>TRIM(MID(SUBSTITUTE($N1491,"/",REPT(" ",LEN($N1491))),(COLUMNS($V1491:V1491)-1)*LEN($N1491)+1,LEN($N1491)))</f>
        <v>publishing</v>
      </c>
      <c r="R1491" t="str">
        <f>TRIM(MID(SUBSTITUTE($N1491,"/",REPT(" ",LEN($N1491))),(COLUMNS($V1491:W1491)-1)*LEN($N1491)+1,LEN($N1491)))</f>
        <v>fiction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0.30862068965517242</v>
      </c>
      <c r="P1492" s="6">
        <f t="shared" si="93"/>
        <v>47.10526315789474</v>
      </c>
      <c r="Q1492" t="str">
        <f>TRIM(MID(SUBSTITUTE($N1492,"/",REPT(" ",LEN($N1492))),(COLUMNS($V1492:V1492)-1)*LEN($N1492)+1,LEN($N1492)))</f>
        <v>publishing</v>
      </c>
      <c r="R1492" t="str">
        <f>TRIM(MID(SUBSTITUTE($N1492,"/",REPT(" ",LEN($N1492))),(COLUMNS($V1492:W1492)-1)*LEN($N1492)+1,LEN($N1492)))</f>
        <v>fiction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8.3333333333333329E-2</v>
      </c>
      <c r="P1493" s="6">
        <f t="shared" si="93"/>
        <v>100</v>
      </c>
      <c r="Q1493" t="str">
        <f>TRIM(MID(SUBSTITUTE($N1493,"/",REPT(" ",LEN($N1493))),(COLUMNS($V1493:V1493)-1)*LEN($N1493)+1,LEN($N1493)))</f>
        <v>publishing</v>
      </c>
      <c r="R1493" t="str">
        <f>TRIM(MID(SUBSTITUTE($N1493,"/",REPT(" ",LEN($N1493))),(COLUMNS($V1493:W1493)-1)*LEN($N1493)+1,LEN($N1493)))</f>
        <v>fiction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7.4999999999999997E-3</v>
      </c>
      <c r="P1494" s="6">
        <f t="shared" si="93"/>
        <v>15</v>
      </c>
      <c r="Q1494" t="str">
        <f>TRIM(MID(SUBSTITUTE($N1494,"/",REPT(" ",LEN($N1494))),(COLUMNS($V1494:V1494)-1)*LEN($N1494)+1,LEN($N1494)))</f>
        <v>publishing</v>
      </c>
      <c r="R1494" t="str">
        <f>TRIM(MID(SUBSTITUTE($N1494,"/",REPT(" ",LEN($N1494))),(COLUMNS($V1494:W1494)-1)*LEN($N1494)+1,LEN($N1494)))</f>
        <v>fiction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6" t="e">
        <f t="shared" si="93"/>
        <v>#DIV/0!</v>
      </c>
      <c r="Q1495" t="str">
        <f>TRIM(MID(SUBSTITUTE($N1495,"/",REPT(" ",LEN($N1495))),(COLUMNS($V1495:V1495)-1)*LEN($N1495)+1,LEN($N1495)))</f>
        <v>publishing</v>
      </c>
      <c r="R1495" t="str">
        <f>TRIM(MID(SUBSTITUTE($N1495,"/",REPT(" ",LEN($N1495))),(COLUMNS($V1495:W1495)-1)*LEN($N1495)+1,LEN($N1495)))</f>
        <v>fiction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8.8999999999999996E-2</v>
      </c>
      <c r="P1496" s="6">
        <f t="shared" si="93"/>
        <v>40.454545454545453</v>
      </c>
      <c r="Q1496" t="str">
        <f>TRIM(MID(SUBSTITUTE($N1496,"/",REPT(" ",LEN($N1496))),(COLUMNS($V1496:V1496)-1)*LEN($N1496)+1,LEN($N1496)))</f>
        <v>publishing</v>
      </c>
      <c r="R1496" t="str">
        <f>TRIM(MID(SUBSTITUTE($N1496,"/",REPT(" ",LEN($N1496))),(COLUMNS($V1496:W1496)-1)*LEN($N1496)+1,LEN($N1496)))</f>
        <v>fiction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6" t="e">
        <f t="shared" si="93"/>
        <v>#DIV/0!</v>
      </c>
      <c r="Q1497" t="str">
        <f>TRIM(MID(SUBSTITUTE($N1497,"/",REPT(" ",LEN($N1497))),(COLUMNS($V1497:V1497)-1)*LEN($N1497)+1,LEN($N1497)))</f>
        <v>publishing</v>
      </c>
      <c r="R1497" t="str">
        <f>TRIM(MID(SUBSTITUTE($N1497,"/",REPT(" ",LEN($N1497))),(COLUMNS($V1497:W1497)-1)*LEN($N1497)+1,LEN($N1497)))</f>
        <v>fiction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6" t="e">
        <f t="shared" si="93"/>
        <v>#DIV/0!</v>
      </c>
      <c r="Q1498" t="str">
        <f>TRIM(MID(SUBSTITUTE($N1498,"/",REPT(" ",LEN($N1498))),(COLUMNS($V1498:V1498)-1)*LEN($N1498)+1,LEN($N1498)))</f>
        <v>publishing</v>
      </c>
      <c r="R1498" t="str">
        <f>TRIM(MID(SUBSTITUTE($N1498,"/",REPT(" ",LEN($N1498))),(COLUMNS($V1498:W1498)-1)*LEN($N1498)+1,LEN($N1498)))</f>
        <v>fiction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6.666666666666667E-5</v>
      </c>
      <c r="P1499" s="6">
        <f t="shared" si="93"/>
        <v>1</v>
      </c>
      <c r="Q1499" t="str">
        <f>TRIM(MID(SUBSTITUTE($N1499,"/",REPT(" ",LEN($N1499))),(COLUMNS($V1499:V1499)-1)*LEN($N1499)+1,LEN($N1499)))</f>
        <v>publishing</v>
      </c>
      <c r="R1499" t="str">
        <f>TRIM(MID(SUBSTITUTE($N1499,"/",REPT(" ",LEN($N1499))),(COLUMNS($V1499:W1499)-1)*LEN($N1499)+1,LEN($N1499)))</f>
        <v>fiction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1.9E-2</v>
      </c>
      <c r="P1500" s="6">
        <f t="shared" si="93"/>
        <v>19</v>
      </c>
      <c r="Q1500" t="str">
        <f>TRIM(MID(SUBSTITUTE($N1500,"/",REPT(" ",LEN($N1500))),(COLUMNS($V1500:V1500)-1)*LEN($N1500)+1,LEN($N1500)))</f>
        <v>publishing</v>
      </c>
      <c r="R1500" t="str">
        <f>TRIM(MID(SUBSTITUTE($N1500,"/",REPT(" ",LEN($N1500))),(COLUMNS($V1500:W1500)-1)*LEN($N1500)+1,LEN($N1500)))</f>
        <v>fiction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2.5000000000000001E-3</v>
      </c>
      <c r="P1501" s="6">
        <f t="shared" si="93"/>
        <v>5</v>
      </c>
      <c r="Q1501" t="str">
        <f>TRIM(MID(SUBSTITUTE($N1501,"/",REPT(" ",LEN($N1501))),(COLUMNS($V1501:V1501)-1)*LEN($N1501)+1,LEN($N1501)))</f>
        <v>publishing</v>
      </c>
      <c r="R1501" t="str">
        <f>TRIM(MID(SUBSTITUTE($N1501,"/",REPT(" ",LEN($N1501))),(COLUMNS($V1501:W1501)-1)*LEN($N1501)+1,LEN($N1501)))</f>
        <v>fiction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0.25035714285714283</v>
      </c>
      <c r="P1502" s="6">
        <f t="shared" si="93"/>
        <v>46.733333333333334</v>
      </c>
      <c r="Q1502" t="str">
        <f>TRIM(MID(SUBSTITUTE($N1502,"/",REPT(" ",LEN($N1502))),(COLUMNS($V1502:V1502)-1)*LEN($N1502)+1,LEN($N1502)))</f>
        <v>publishing</v>
      </c>
      <c r="R1502" t="str">
        <f>TRIM(MID(SUBSTITUTE($N1502,"/",REPT(" ",LEN($N1502))),(COLUMNS($V1502:W1502)-1)*LEN($N1502)+1,LEN($N1502)))</f>
        <v>fiction</v>
      </c>
      <c r="S1502" s="11">
        <f t="shared" si="94"/>
        <v>41365.904594907406</v>
      </c>
      <c r="T1502" s="11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1.6633076923076924</v>
      </c>
      <c r="P1503" s="6">
        <f t="shared" si="93"/>
        <v>97.731073446327684</v>
      </c>
      <c r="Q1503" t="str">
        <f>TRIM(MID(SUBSTITUTE($N1503,"/",REPT(" ",LEN($N1503))),(COLUMNS($V1503:V1503)-1)*LEN($N1503)+1,LEN($N1503)))</f>
        <v>photography</v>
      </c>
      <c r="R1503" t="str">
        <f>TRIM(MID(SUBSTITUTE($N1503,"/",REPT(" ",LEN($N1503))),(COLUMNS($V1503:W1503)-1)*LEN($N1503)+1,LEN($N1503)))</f>
        <v>photobooks</v>
      </c>
      <c r="S1503" s="11">
        <f t="shared" si="94"/>
        <v>42163.583599537036</v>
      </c>
      <c r="T1503" s="11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1.0144545454545455</v>
      </c>
      <c r="P1504" s="6">
        <f t="shared" si="93"/>
        <v>67.835866261398181</v>
      </c>
      <c r="Q1504" t="str">
        <f>TRIM(MID(SUBSTITUTE($N1504,"/",REPT(" ",LEN($N1504))),(COLUMNS($V1504:V1504)-1)*LEN($N1504)+1,LEN($N1504)))</f>
        <v>photography</v>
      </c>
      <c r="R1504" t="str">
        <f>TRIM(MID(SUBSTITUTE($N1504,"/",REPT(" ",LEN($N1504))),(COLUMNS($V1504:W1504)-1)*LEN($N1504)+1,LEN($N1504)))</f>
        <v>photobooks</v>
      </c>
      <c r="S1504" s="11">
        <f t="shared" si="94"/>
        <v>42426.542592592596</v>
      </c>
      <c r="T1504" s="11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1.0789146666666667</v>
      </c>
      <c r="P1505" s="6">
        <f t="shared" si="93"/>
        <v>56.98492957746479</v>
      </c>
      <c r="Q1505" t="str">
        <f>TRIM(MID(SUBSTITUTE($N1505,"/",REPT(" ",LEN($N1505))),(COLUMNS($V1505:V1505)-1)*LEN($N1505)+1,LEN($N1505)))</f>
        <v>photography</v>
      </c>
      <c r="R1505" t="str">
        <f>TRIM(MID(SUBSTITUTE($N1505,"/",REPT(" ",LEN($N1505))),(COLUMNS($V1505:W1505)-1)*LEN($N1505)+1,LEN($N1505)))</f>
        <v>photobooks</v>
      </c>
      <c r="S1505" s="11">
        <f t="shared" si="94"/>
        <v>42606.347233796296</v>
      </c>
      <c r="T1505" s="11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2.7793846153846156</v>
      </c>
      <c r="P1506" s="6">
        <f t="shared" si="93"/>
        <v>67.159851301115239</v>
      </c>
      <c r="Q1506" t="str">
        <f>TRIM(MID(SUBSTITUTE($N1506,"/",REPT(" ",LEN($N1506))),(COLUMNS($V1506:V1506)-1)*LEN($N1506)+1,LEN($N1506)))</f>
        <v>photography</v>
      </c>
      <c r="R1506" t="str">
        <f>TRIM(MID(SUBSTITUTE($N1506,"/",REPT(" ",LEN($N1506))),(COLUMNS($V1506:W1506)-1)*LEN($N1506)+1,LEN($N1506)))</f>
        <v>photobooks</v>
      </c>
      <c r="S1506" s="11">
        <f t="shared" si="94"/>
        <v>41772.657685185186</v>
      </c>
      <c r="T1506" s="11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1.0358125</v>
      </c>
      <c r="P1507" s="6">
        <f t="shared" si="93"/>
        <v>48.037681159420288</v>
      </c>
      <c r="Q1507" t="str">
        <f>TRIM(MID(SUBSTITUTE($N1507,"/",REPT(" ",LEN($N1507))),(COLUMNS($V1507:V1507)-1)*LEN($N1507)+1,LEN($N1507)))</f>
        <v>photography</v>
      </c>
      <c r="R1507" t="str">
        <f>TRIM(MID(SUBSTITUTE($N1507,"/",REPT(" ",LEN($N1507))),(COLUMNS($V1507:W1507)-1)*LEN($N1507)+1,LEN($N1507)))</f>
        <v>photobooks</v>
      </c>
      <c r="S1507" s="11">
        <f t="shared" si="94"/>
        <v>42414.44332175926</v>
      </c>
      <c r="T1507" s="11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1.1140000000000001</v>
      </c>
      <c r="P1508" s="6">
        <f t="shared" si="93"/>
        <v>38.860465116279073</v>
      </c>
      <c r="Q1508" t="str">
        <f>TRIM(MID(SUBSTITUTE($N1508,"/",REPT(" ",LEN($N1508))),(COLUMNS($V1508:V1508)-1)*LEN($N1508)+1,LEN($N1508)))</f>
        <v>photography</v>
      </c>
      <c r="R1508" t="str">
        <f>TRIM(MID(SUBSTITUTE($N1508,"/",REPT(" ",LEN($N1508))),(COLUMNS($V1508:W1508)-1)*LEN($N1508)+1,LEN($N1508)))</f>
        <v>photobooks</v>
      </c>
      <c r="S1508" s="11">
        <f t="shared" si="94"/>
        <v>41814.785925925928</v>
      </c>
      <c r="T1508" s="11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2.15</v>
      </c>
      <c r="P1509" s="6">
        <f t="shared" si="93"/>
        <v>78.181818181818187</v>
      </c>
      <c r="Q1509" t="str">
        <f>TRIM(MID(SUBSTITUTE($N1509,"/",REPT(" ",LEN($N1509))),(COLUMNS($V1509:V1509)-1)*LEN($N1509)+1,LEN($N1509)))</f>
        <v>photography</v>
      </c>
      <c r="R1509" t="str">
        <f>TRIM(MID(SUBSTITUTE($N1509,"/",REPT(" ",LEN($N1509))),(COLUMNS($V1509:W1509)-1)*LEN($N1509)+1,LEN($N1509)))</f>
        <v>photobooks</v>
      </c>
      <c r="S1509" s="11">
        <f t="shared" si="94"/>
        <v>40254.450335648151</v>
      </c>
      <c r="T1509" s="11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1.1076216216216217</v>
      </c>
      <c r="P1510" s="6">
        <f t="shared" si="93"/>
        <v>97.113744075829388</v>
      </c>
      <c r="Q1510" t="str">
        <f>TRIM(MID(SUBSTITUTE($N1510,"/",REPT(" ",LEN($N1510))),(COLUMNS($V1510:V1510)-1)*LEN($N1510)+1,LEN($N1510)))</f>
        <v>photography</v>
      </c>
      <c r="R1510" t="str">
        <f>TRIM(MID(SUBSTITUTE($N1510,"/",REPT(" ",LEN($N1510))),(COLUMNS($V1510:W1510)-1)*LEN($N1510)+1,LEN($N1510)))</f>
        <v>photobooks</v>
      </c>
      <c r="S1510" s="11">
        <f t="shared" si="94"/>
        <v>41786.614363425928</v>
      </c>
      <c r="T1510" s="11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1.2364125714285714</v>
      </c>
      <c r="P1511" s="6">
        <f t="shared" si="93"/>
        <v>110.39397959183674</v>
      </c>
      <c r="Q1511" t="str">
        <f>TRIM(MID(SUBSTITUTE($N1511,"/",REPT(" ",LEN($N1511))),(COLUMNS($V1511:V1511)-1)*LEN($N1511)+1,LEN($N1511)))</f>
        <v>photography</v>
      </c>
      <c r="R1511" t="str">
        <f>TRIM(MID(SUBSTITUTE($N1511,"/",REPT(" ",LEN($N1511))),(COLUMNS($V1511:W1511)-1)*LEN($N1511)+1,LEN($N1511)))</f>
        <v>photobooks</v>
      </c>
      <c r="S1511" s="11">
        <f t="shared" si="94"/>
        <v>42751.533391203702</v>
      </c>
      <c r="T1511" s="11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1.0103500000000001</v>
      </c>
      <c r="P1512" s="6">
        <f t="shared" si="93"/>
        <v>39.91506172839506</v>
      </c>
      <c r="Q1512" t="str">
        <f>TRIM(MID(SUBSTITUTE($N1512,"/",REPT(" ",LEN($N1512))),(COLUMNS($V1512:V1512)-1)*LEN($N1512)+1,LEN($N1512)))</f>
        <v>photography</v>
      </c>
      <c r="R1512" t="str">
        <f>TRIM(MID(SUBSTITUTE($N1512,"/",REPT(" ",LEN($N1512))),(COLUMNS($V1512:W1512)-1)*LEN($N1512)+1,LEN($N1512)))</f>
        <v>photobooks</v>
      </c>
      <c r="S1512" s="11">
        <f t="shared" si="94"/>
        <v>41809.385162037033</v>
      </c>
      <c r="T1512" s="11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1.1179285714285714</v>
      </c>
      <c r="P1513" s="6">
        <f t="shared" si="93"/>
        <v>75.975728155339809</v>
      </c>
      <c r="Q1513" t="str">
        <f>TRIM(MID(SUBSTITUTE($N1513,"/",REPT(" ",LEN($N1513))),(COLUMNS($V1513:V1513)-1)*LEN($N1513)+1,LEN($N1513)))</f>
        <v>photography</v>
      </c>
      <c r="R1513" t="str">
        <f>TRIM(MID(SUBSTITUTE($N1513,"/",REPT(" ",LEN($N1513))),(COLUMNS($V1513:W1513)-1)*LEN($N1513)+1,LEN($N1513)))</f>
        <v>photobooks</v>
      </c>
      <c r="S1513" s="11">
        <f t="shared" si="94"/>
        <v>42296.583379629628</v>
      </c>
      <c r="T1513" s="11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5.5877142857142861</v>
      </c>
      <c r="P1514" s="6">
        <f t="shared" si="93"/>
        <v>58.379104477611939</v>
      </c>
      <c r="Q1514" t="str">
        <f>TRIM(MID(SUBSTITUTE($N1514,"/",REPT(" ",LEN($N1514))),(COLUMNS($V1514:V1514)-1)*LEN($N1514)+1,LEN($N1514)))</f>
        <v>photography</v>
      </c>
      <c r="R1514" t="str">
        <f>TRIM(MID(SUBSTITUTE($N1514,"/",REPT(" ",LEN($N1514))),(COLUMNS($V1514:W1514)-1)*LEN($N1514)+1,LEN($N1514)))</f>
        <v>photobooks</v>
      </c>
      <c r="S1514" s="11">
        <f t="shared" si="94"/>
        <v>42741.684479166666</v>
      </c>
      <c r="T1514" s="11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1.5001875</v>
      </c>
      <c r="P1515" s="6">
        <f t="shared" si="93"/>
        <v>55.82093023255814</v>
      </c>
      <c r="Q1515" t="str">
        <f>TRIM(MID(SUBSTITUTE($N1515,"/",REPT(" ",LEN($N1515))),(COLUMNS($V1515:V1515)-1)*LEN($N1515)+1,LEN($N1515)))</f>
        <v>photography</v>
      </c>
      <c r="R1515" t="str">
        <f>TRIM(MID(SUBSTITUTE($N1515,"/",REPT(" ",LEN($N1515))),(COLUMNS($V1515:W1515)-1)*LEN($N1515)+1,LEN($N1515)))</f>
        <v>photobooks</v>
      </c>
      <c r="S1515" s="11">
        <f t="shared" si="94"/>
        <v>41806.637337962966</v>
      </c>
      <c r="T1515" s="11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1.0647599999999999</v>
      </c>
      <c r="P1516" s="6">
        <f t="shared" si="93"/>
        <v>151.24431818181819</v>
      </c>
      <c r="Q1516" t="str">
        <f>TRIM(MID(SUBSTITUTE($N1516,"/",REPT(" ",LEN($N1516))),(COLUMNS($V1516:V1516)-1)*LEN($N1516)+1,LEN($N1516)))</f>
        <v>photography</v>
      </c>
      <c r="R1516" t="str">
        <f>TRIM(MID(SUBSTITUTE($N1516,"/",REPT(" ",LEN($N1516))),(COLUMNS($V1516:W1516)-1)*LEN($N1516)+1,LEN($N1516)))</f>
        <v>photobooks</v>
      </c>
      <c r="S1516" s="11">
        <f t="shared" si="94"/>
        <v>42234.597685185188</v>
      </c>
      <c r="T1516" s="11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1.57189</v>
      </c>
      <c r="P1517" s="6">
        <f t="shared" si="93"/>
        <v>849.67027027027029</v>
      </c>
      <c r="Q1517" t="str">
        <f>TRIM(MID(SUBSTITUTE($N1517,"/",REPT(" ",LEN($N1517))),(COLUMNS($V1517:V1517)-1)*LEN($N1517)+1,LEN($N1517)))</f>
        <v>photography</v>
      </c>
      <c r="R1517" t="str">
        <f>TRIM(MID(SUBSTITUTE($N1517,"/",REPT(" ",LEN($N1517))),(COLUMNS($V1517:W1517)-1)*LEN($N1517)+1,LEN($N1517)))</f>
        <v>photobooks</v>
      </c>
      <c r="S1517" s="11">
        <f t="shared" si="94"/>
        <v>42415.253437499996</v>
      </c>
      <c r="T1517" s="11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1.0865882352941176</v>
      </c>
      <c r="P1518" s="6">
        <f t="shared" si="93"/>
        <v>159.24137931034483</v>
      </c>
      <c r="Q1518" t="str">
        <f>TRIM(MID(SUBSTITUTE($N1518,"/",REPT(" ",LEN($N1518))),(COLUMNS($V1518:V1518)-1)*LEN($N1518)+1,LEN($N1518)))</f>
        <v>photography</v>
      </c>
      <c r="R1518" t="str">
        <f>TRIM(MID(SUBSTITUTE($N1518,"/",REPT(" ",LEN($N1518))),(COLUMNS($V1518:W1518)-1)*LEN($N1518)+1,LEN($N1518)))</f>
        <v>photobooks</v>
      </c>
      <c r="S1518" s="11">
        <f t="shared" si="94"/>
        <v>42619.466342592597</v>
      </c>
      <c r="T1518" s="11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1.6197999999999999</v>
      </c>
      <c r="P1519" s="6">
        <f t="shared" si="93"/>
        <v>39.507317073170732</v>
      </c>
      <c r="Q1519" t="str">
        <f>TRIM(MID(SUBSTITUTE($N1519,"/",REPT(" ",LEN($N1519))),(COLUMNS($V1519:V1519)-1)*LEN($N1519)+1,LEN($N1519)))</f>
        <v>photography</v>
      </c>
      <c r="R1519" t="str">
        <f>TRIM(MID(SUBSTITUTE($N1519,"/",REPT(" ",LEN($N1519))),(COLUMNS($V1519:W1519)-1)*LEN($N1519)+1,LEN($N1519)))</f>
        <v>photobooks</v>
      </c>
      <c r="S1519" s="11">
        <f t="shared" si="94"/>
        <v>41948.56658564815</v>
      </c>
      <c r="T1519" s="11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2.0536666666666665</v>
      </c>
      <c r="P1520" s="6">
        <f t="shared" si="93"/>
        <v>130.52966101694915</v>
      </c>
      <c r="Q1520" t="str">
        <f>TRIM(MID(SUBSTITUTE($N1520,"/",REPT(" ",LEN($N1520))),(COLUMNS($V1520:V1520)-1)*LEN($N1520)+1,LEN($N1520)))</f>
        <v>photography</v>
      </c>
      <c r="R1520" t="str">
        <f>TRIM(MID(SUBSTITUTE($N1520,"/",REPT(" ",LEN($N1520))),(COLUMNS($V1520:W1520)-1)*LEN($N1520)+1,LEN($N1520)))</f>
        <v>photobooks</v>
      </c>
      <c r="S1520" s="11">
        <f t="shared" si="94"/>
        <v>41760.8200462963</v>
      </c>
      <c r="T1520" s="11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1.033638888888889</v>
      </c>
      <c r="P1521" s="6">
        <f t="shared" si="93"/>
        <v>64.156896551724131</v>
      </c>
      <c r="Q1521" t="str">
        <f>TRIM(MID(SUBSTITUTE($N1521,"/",REPT(" ",LEN($N1521))),(COLUMNS($V1521:V1521)-1)*LEN($N1521)+1,LEN($N1521)))</f>
        <v>photography</v>
      </c>
      <c r="R1521" t="str">
        <f>TRIM(MID(SUBSTITUTE($N1521,"/",REPT(" ",LEN($N1521))),(COLUMNS($V1521:W1521)-1)*LEN($N1521)+1,LEN($N1521)))</f>
        <v>photobooks</v>
      </c>
      <c r="S1521" s="11">
        <f t="shared" si="94"/>
        <v>41782.741701388892</v>
      </c>
      <c r="T1521" s="11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1.0347222222222223</v>
      </c>
      <c r="P1522" s="6">
        <f t="shared" si="93"/>
        <v>111.52694610778443</v>
      </c>
      <c r="Q1522" t="str">
        <f>TRIM(MID(SUBSTITUTE($N1522,"/",REPT(" ",LEN($N1522))),(COLUMNS($V1522:V1522)-1)*LEN($N1522)+1,LEN($N1522)))</f>
        <v>photography</v>
      </c>
      <c r="R1522" t="str">
        <f>TRIM(MID(SUBSTITUTE($N1522,"/",REPT(" ",LEN($N1522))),(COLUMNS($V1522:W1522)-1)*LEN($N1522)+1,LEN($N1522)))</f>
        <v>photobooks</v>
      </c>
      <c r="S1522" s="11">
        <f t="shared" si="94"/>
        <v>41955.857789351852</v>
      </c>
      <c r="T1522" s="11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1.0681333333333334</v>
      </c>
      <c r="P1523" s="6">
        <f t="shared" si="93"/>
        <v>170.44680851063831</v>
      </c>
      <c r="Q1523" t="str">
        <f>TRIM(MID(SUBSTITUTE($N1523,"/",REPT(" ",LEN($N1523))),(COLUMNS($V1523:V1523)-1)*LEN($N1523)+1,LEN($N1523)))</f>
        <v>photography</v>
      </c>
      <c r="R1523" t="str">
        <f>TRIM(MID(SUBSTITUTE($N1523,"/",REPT(" ",LEN($N1523))),(COLUMNS($V1523:W1523)-1)*LEN($N1523)+1,LEN($N1523)))</f>
        <v>photobooks</v>
      </c>
      <c r="S1523" s="11">
        <f t="shared" si="94"/>
        <v>42493.167719907404</v>
      </c>
      <c r="T1523" s="11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1.3896574712643677</v>
      </c>
      <c r="P1524" s="6">
        <f t="shared" si="93"/>
        <v>133.7391592920354</v>
      </c>
      <c r="Q1524" t="str">
        <f>TRIM(MID(SUBSTITUTE($N1524,"/",REPT(" ",LEN($N1524))),(COLUMNS($V1524:V1524)-1)*LEN($N1524)+1,LEN($N1524)))</f>
        <v>photography</v>
      </c>
      <c r="R1524" t="str">
        <f>TRIM(MID(SUBSTITUTE($N1524,"/",REPT(" ",LEN($N1524))),(COLUMNS($V1524:W1524)-1)*LEN($N1524)+1,LEN($N1524)))</f>
        <v>photobooks</v>
      </c>
      <c r="S1524" s="11">
        <f t="shared" si="94"/>
        <v>41899.830312500002</v>
      </c>
      <c r="T1524" s="11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1.2484324324324325</v>
      </c>
      <c r="P1525" s="6">
        <f t="shared" si="93"/>
        <v>95.834024896265561</v>
      </c>
      <c r="Q1525" t="str">
        <f>TRIM(MID(SUBSTITUTE($N1525,"/",REPT(" ",LEN($N1525))),(COLUMNS($V1525:V1525)-1)*LEN($N1525)+1,LEN($N1525)))</f>
        <v>photography</v>
      </c>
      <c r="R1525" t="str">
        <f>TRIM(MID(SUBSTITUTE($N1525,"/",REPT(" ",LEN($N1525))),(COLUMNS($V1525:W1525)-1)*LEN($N1525)+1,LEN($N1525)))</f>
        <v>photobooks</v>
      </c>
      <c r="S1525" s="11">
        <f t="shared" si="94"/>
        <v>41964.751342592594</v>
      </c>
      <c r="T1525" s="11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2.0699999999999998</v>
      </c>
      <c r="P1526" s="6">
        <f t="shared" si="93"/>
        <v>221.78571428571428</v>
      </c>
      <c r="Q1526" t="str">
        <f>TRIM(MID(SUBSTITUTE($N1526,"/",REPT(" ",LEN($N1526))),(COLUMNS($V1526:V1526)-1)*LEN($N1526)+1,LEN($N1526)))</f>
        <v>photography</v>
      </c>
      <c r="R1526" t="str">
        <f>TRIM(MID(SUBSTITUTE($N1526,"/",REPT(" ",LEN($N1526))),(COLUMNS($V1526:W1526)-1)*LEN($N1526)+1,LEN($N1526)))</f>
        <v>photobooks</v>
      </c>
      <c r="S1526" s="11">
        <f t="shared" si="94"/>
        <v>42756.501041666663</v>
      </c>
      <c r="T1526" s="11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1.7400576923076922</v>
      </c>
      <c r="P1527" s="6">
        <f t="shared" si="93"/>
        <v>32.315357142857138</v>
      </c>
      <c r="Q1527" t="str">
        <f>TRIM(MID(SUBSTITUTE($N1527,"/",REPT(" ",LEN($N1527))),(COLUMNS($V1527:V1527)-1)*LEN($N1527)+1,LEN($N1527)))</f>
        <v>photography</v>
      </c>
      <c r="R1527" t="str">
        <f>TRIM(MID(SUBSTITUTE($N1527,"/",REPT(" ",LEN($N1527))),(COLUMNS($V1527:W1527)-1)*LEN($N1527)+1,LEN($N1527)))</f>
        <v>photobooks</v>
      </c>
      <c r="S1527" s="11">
        <f t="shared" si="94"/>
        <v>42570.702986111108</v>
      </c>
      <c r="T1527" s="11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1.2032608695652174</v>
      </c>
      <c r="P1528" s="6">
        <f t="shared" si="93"/>
        <v>98.839285714285708</v>
      </c>
      <c r="Q1528" t="str">
        <f>TRIM(MID(SUBSTITUTE($N1528,"/",REPT(" ",LEN($N1528))),(COLUMNS($V1528:V1528)-1)*LEN($N1528)+1,LEN($N1528)))</f>
        <v>photography</v>
      </c>
      <c r="R1528" t="str">
        <f>TRIM(MID(SUBSTITUTE($N1528,"/",REPT(" ",LEN($N1528))),(COLUMNS($V1528:W1528)-1)*LEN($N1528)+1,LEN($N1528)))</f>
        <v>photobooks</v>
      </c>
      <c r="S1528" s="11">
        <f t="shared" si="94"/>
        <v>42339.276006944448</v>
      </c>
      <c r="T1528" s="11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1.1044428571428573</v>
      </c>
      <c r="P1529" s="6">
        <f t="shared" si="93"/>
        <v>55.222142857142863</v>
      </c>
      <c r="Q1529" t="str">
        <f>TRIM(MID(SUBSTITUTE($N1529,"/",REPT(" ",LEN($N1529))),(COLUMNS($V1529:V1529)-1)*LEN($N1529)+1,LEN($N1529)))</f>
        <v>photography</v>
      </c>
      <c r="R1529" t="str">
        <f>TRIM(MID(SUBSTITUTE($N1529,"/",REPT(" ",LEN($N1529))),(COLUMNS($V1529:W1529)-1)*LEN($N1529)+1,LEN($N1529)))</f>
        <v>photobooks</v>
      </c>
      <c r="S1529" s="11">
        <f t="shared" si="94"/>
        <v>42780.600532407407</v>
      </c>
      <c r="T1529" s="11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2.8156666666666665</v>
      </c>
      <c r="P1530" s="6">
        <f t="shared" si="93"/>
        <v>52.793750000000003</v>
      </c>
      <c r="Q1530" t="str">
        <f>TRIM(MID(SUBSTITUTE($N1530,"/",REPT(" ",LEN($N1530))),(COLUMNS($V1530:V1530)-1)*LEN($N1530)+1,LEN($N1530)))</f>
        <v>photography</v>
      </c>
      <c r="R1530" t="str">
        <f>TRIM(MID(SUBSTITUTE($N1530,"/",REPT(" ",LEN($N1530))),(COLUMNS($V1530:W1530)-1)*LEN($N1530)+1,LEN($N1530)))</f>
        <v>photobooks</v>
      </c>
      <c r="S1530" s="11">
        <f t="shared" si="94"/>
        <v>42736.732893518521</v>
      </c>
      <c r="T1530" s="11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1.0067894736842105</v>
      </c>
      <c r="P1531" s="6">
        <f t="shared" si="93"/>
        <v>135.66666666666666</v>
      </c>
      <c r="Q1531" t="str">
        <f>TRIM(MID(SUBSTITUTE($N1531,"/",REPT(" ",LEN($N1531))),(COLUMNS($V1531:V1531)-1)*LEN($N1531)+1,LEN($N1531)))</f>
        <v>photography</v>
      </c>
      <c r="R1531" t="str">
        <f>TRIM(MID(SUBSTITUTE($N1531,"/",REPT(" ",LEN($N1531))),(COLUMNS($V1531:W1531)-1)*LEN($N1531)+1,LEN($N1531)))</f>
        <v>photobooks</v>
      </c>
      <c r="S1531" s="11">
        <f t="shared" si="94"/>
        <v>42052.628703703704</v>
      </c>
      <c r="T1531" s="11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1.3482571428571428</v>
      </c>
      <c r="P1532" s="6">
        <f t="shared" si="93"/>
        <v>53.991990846681922</v>
      </c>
      <c r="Q1532" t="str">
        <f>TRIM(MID(SUBSTITUTE($N1532,"/",REPT(" ",LEN($N1532))),(COLUMNS($V1532:V1532)-1)*LEN($N1532)+1,LEN($N1532)))</f>
        <v>photography</v>
      </c>
      <c r="R1532" t="str">
        <f>TRIM(MID(SUBSTITUTE($N1532,"/",REPT(" ",LEN($N1532))),(COLUMNS($V1532:W1532)-1)*LEN($N1532)+1,LEN($N1532)))</f>
        <v>photobooks</v>
      </c>
      <c r="S1532" s="11">
        <f t="shared" si="94"/>
        <v>42275.767303240747</v>
      </c>
      <c r="T1532" s="11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1.7595744680851064</v>
      </c>
      <c r="P1533" s="6">
        <f t="shared" si="93"/>
        <v>56.643835616438359</v>
      </c>
      <c r="Q1533" t="str">
        <f>TRIM(MID(SUBSTITUTE($N1533,"/",REPT(" ",LEN($N1533))),(COLUMNS($V1533:V1533)-1)*LEN($N1533)+1,LEN($N1533)))</f>
        <v>photography</v>
      </c>
      <c r="R1533" t="str">
        <f>TRIM(MID(SUBSTITUTE($N1533,"/",REPT(" ",LEN($N1533))),(COLUMNS($V1533:W1533)-1)*LEN($N1533)+1,LEN($N1533)))</f>
        <v>photobooks</v>
      </c>
      <c r="S1533" s="11">
        <f t="shared" si="94"/>
        <v>41941.802384259259</v>
      </c>
      <c r="T1533" s="11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4.8402000000000003</v>
      </c>
      <c r="P1534" s="6">
        <f t="shared" si="93"/>
        <v>82.316326530612244</v>
      </c>
      <c r="Q1534" t="str">
        <f>TRIM(MID(SUBSTITUTE($N1534,"/",REPT(" ",LEN($N1534))),(COLUMNS($V1534:V1534)-1)*LEN($N1534)+1,LEN($N1534)))</f>
        <v>photography</v>
      </c>
      <c r="R1534" t="str">
        <f>TRIM(MID(SUBSTITUTE($N1534,"/",REPT(" ",LEN($N1534))),(COLUMNS($V1534:W1534)-1)*LEN($N1534)+1,LEN($N1534)))</f>
        <v>photobooks</v>
      </c>
      <c r="S1534" s="11">
        <f t="shared" si="94"/>
        <v>42391.475289351853</v>
      </c>
      <c r="T1534" s="11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1.4514</v>
      </c>
      <c r="P1535" s="6">
        <f t="shared" si="93"/>
        <v>88.26081081081081</v>
      </c>
      <c r="Q1535" t="str">
        <f>TRIM(MID(SUBSTITUTE($N1535,"/",REPT(" ",LEN($N1535))),(COLUMNS($V1535:V1535)-1)*LEN($N1535)+1,LEN($N1535)))</f>
        <v>photography</v>
      </c>
      <c r="R1535" t="str">
        <f>TRIM(MID(SUBSTITUTE($N1535,"/",REPT(" ",LEN($N1535))),(COLUMNS($V1535:W1535)-1)*LEN($N1535)+1,LEN($N1535)))</f>
        <v>photobooks</v>
      </c>
      <c r="S1535" s="11">
        <f t="shared" si="94"/>
        <v>42443.00204861111</v>
      </c>
      <c r="T1535" s="11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4.1773333333333333</v>
      </c>
      <c r="P1536" s="6">
        <f t="shared" si="93"/>
        <v>84.905149051490511</v>
      </c>
      <c r="Q1536" t="str">
        <f>TRIM(MID(SUBSTITUTE($N1536,"/",REPT(" ",LEN($N1536))),(COLUMNS($V1536:V1536)-1)*LEN($N1536)+1,LEN($N1536)))</f>
        <v>photography</v>
      </c>
      <c r="R1536" t="str">
        <f>TRIM(MID(SUBSTITUTE($N1536,"/",REPT(" ",LEN($N1536))),(COLUMNS($V1536:W1536)-1)*LEN($N1536)+1,LEN($N1536)))</f>
        <v>photobooks</v>
      </c>
      <c r="S1536" s="11">
        <f t="shared" si="94"/>
        <v>42221.67432870371</v>
      </c>
      <c r="T1536" s="11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1.3242499999999999</v>
      </c>
      <c r="P1537" s="6">
        <f t="shared" si="93"/>
        <v>48.154545454545456</v>
      </c>
      <c r="Q1537" t="str">
        <f>TRIM(MID(SUBSTITUTE($N1537,"/",REPT(" ",LEN($N1537))),(COLUMNS($V1537:V1537)-1)*LEN($N1537)+1,LEN($N1537)))</f>
        <v>photography</v>
      </c>
      <c r="R1537" t="str">
        <f>TRIM(MID(SUBSTITUTE($N1537,"/",REPT(" ",LEN($N1537))),(COLUMNS($V1537:W1537)-1)*LEN($N1537)+1,LEN($N1537)))</f>
        <v>photobooks</v>
      </c>
      <c r="S1537" s="11">
        <f t="shared" si="94"/>
        <v>42484.829062500001</v>
      </c>
      <c r="T1537" s="11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2.5030841666666666</v>
      </c>
      <c r="P1538" s="6">
        <f t="shared" si="93"/>
        <v>66.015406593406595</v>
      </c>
      <c r="Q1538" t="str">
        <f>TRIM(MID(SUBSTITUTE($N1538,"/",REPT(" ",LEN($N1538))),(COLUMNS($V1538:V1538)-1)*LEN($N1538)+1,LEN($N1538)))</f>
        <v>photography</v>
      </c>
      <c r="R1538" t="str">
        <f>TRIM(MID(SUBSTITUTE($N1538,"/",REPT(" ",LEN($N1538))),(COLUMNS($V1538:W1538)-1)*LEN($N1538)+1,LEN($N1538)))</f>
        <v>photobooks</v>
      </c>
      <c r="S1538" s="11">
        <f t="shared" si="94"/>
        <v>42213.802199074074</v>
      </c>
      <c r="T1538" s="11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</f>
        <v>1.7989999999999999</v>
      </c>
      <c r="P1539" s="6">
        <f t="shared" ref="P1539:P1602" si="97">AVERAGE(E1539/L1539)</f>
        <v>96.375</v>
      </c>
      <c r="Q1539" t="str">
        <f>TRIM(MID(SUBSTITUTE($N1539,"/",REPT(" ",LEN($N1539))),(COLUMNS($V1539:V1539)-1)*LEN($N1539)+1,LEN($N1539)))</f>
        <v>photography</v>
      </c>
      <c r="R1539" t="str">
        <f>TRIM(MID(SUBSTITUTE($N1539,"/",REPT(" ",LEN($N1539))),(COLUMNS($V1539:W1539)-1)*LEN($N1539)+1,LEN($N1539)))</f>
        <v>photobooks</v>
      </c>
      <c r="S1539" s="11">
        <f t="shared" ref="S1539:S1602" si="98">(((J1539/60/60)/24)+DATE(1970,1,1))</f>
        <v>42552.315127314811</v>
      </c>
      <c r="T1539" s="11">
        <f t="shared" ref="T1539:T1602" si="99">(((I1539/60/60)/24)+DATE(1970,1,1))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1.0262857142857142</v>
      </c>
      <c r="P1540" s="6">
        <f t="shared" si="97"/>
        <v>156.17391304347825</v>
      </c>
      <c r="Q1540" t="str">
        <f>TRIM(MID(SUBSTITUTE($N1540,"/",REPT(" ",LEN($N1540))),(COLUMNS($V1540:V1540)-1)*LEN($N1540)+1,LEN($N1540)))</f>
        <v>photography</v>
      </c>
      <c r="R1540" t="str">
        <f>TRIM(MID(SUBSTITUTE($N1540,"/",REPT(" ",LEN($N1540))),(COLUMNS($V1540:W1540)-1)*LEN($N1540)+1,LEN($N1540)))</f>
        <v>photobooks</v>
      </c>
      <c r="S1540" s="11">
        <f t="shared" si="98"/>
        <v>41981.782060185185</v>
      </c>
      <c r="T1540" s="11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1.359861</v>
      </c>
      <c r="P1541" s="6">
        <f t="shared" si="97"/>
        <v>95.764859154929582</v>
      </c>
      <c r="Q1541" t="str">
        <f>TRIM(MID(SUBSTITUTE($N1541,"/",REPT(" ",LEN($N1541))),(COLUMNS($V1541:V1541)-1)*LEN($N1541)+1,LEN($N1541)))</f>
        <v>photography</v>
      </c>
      <c r="R1541" t="str">
        <f>TRIM(MID(SUBSTITUTE($N1541,"/",REPT(" ",LEN($N1541))),(COLUMNS($V1541:W1541)-1)*LEN($N1541)+1,LEN($N1541)))</f>
        <v>photobooks</v>
      </c>
      <c r="S1541" s="11">
        <f t="shared" si="98"/>
        <v>42705.919201388882</v>
      </c>
      <c r="T1541" s="11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1.1786666666666668</v>
      </c>
      <c r="P1542" s="6">
        <f t="shared" si="97"/>
        <v>180.40816326530611</v>
      </c>
      <c r="Q1542" t="str">
        <f>TRIM(MID(SUBSTITUTE($N1542,"/",REPT(" ",LEN($N1542))),(COLUMNS($V1542:V1542)-1)*LEN($N1542)+1,LEN($N1542)))</f>
        <v>photography</v>
      </c>
      <c r="R1542" t="str">
        <f>TRIM(MID(SUBSTITUTE($N1542,"/",REPT(" ",LEN($N1542))),(COLUMNS($V1542:W1542)-1)*LEN($N1542)+1,LEN($N1542)))</f>
        <v>photobooks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3.3333333333333332E-4</v>
      </c>
      <c r="P1543" s="6">
        <f t="shared" si="97"/>
        <v>3</v>
      </c>
      <c r="Q1543" t="str">
        <f>TRIM(MID(SUBSTITUTE($N1543,"/",REPT(" ",LEN($N1543))),(COLUMNS($V1543:V1543)-1)*LEN($N1543)+1,LEN($N1543)))</f>
        <v>photography</v>
      </c>
      <c r="R1543" t="str">
        <f>TRIM(MID(SUBSTITUTE($N1543,"/",REPT(" ",LEN($N1543))),(COLUMNS($V1543:W1543)-1)*LEN($N1543)+1,LEN($N1543)))</f>
        <v>nature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0.04</v>
      </c>
      <c r="P1544" s="6">
        <f t="shared" si="97"/>
        <v>20</v>
      </c>
      <c r="Q1544" t="str">
        <f>TRIM(MID(SUBSTITUTE($N1544,"/",REPT(" ",LEN($N1544))),(COLUMNS($V1544:V1544)-1)*LEN($N1544)+1,LEN($N1544)))</f>
        <v>photography</v>
      </c>
      <c r="R1544" t="str">
        <f>TRIM(MID(SUBSTITUTE($N1544,"/",REPT(" ",LEN($N1544))),(COLUMNS($V1544:W1544)-1)*LEN($N1544)+1,LEN($N1544)))</f>
        <v>nature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4.4444444444444444E-3</v>
      </c>
      <c r="P1545" s="6">
        <f t="shared" si="97"/>
        <v>10</v>
      </c>
      <c r="Q1545" t="str">
        <f>TRIM(MID(SUBSTITUTE($N1545,"/",REPT(" ",LEN($N1545))),(COLUMNS($V1545:V1545)-1)*LEN($N1545)+1,LEN($N1545)))</f>
        <v>photography</v>
      </c>
      <c r="R1545" t="str">
        <f>TRIM(MID(SUBSTITUTE($N1545,"/",REPT(" ",LEN($N1545))),(COLUMNS($V1545:W1545)-1)*LEN($N1545)+1,LEN($N1545)))</f>
        <v>nature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6" t="e">
        <f t="shared" si="97"/>
        <v>#DIV/0!</v>
      </c>
      <c r="Q1546" t="str">
        <f>TRIM(MID(SUBSTITUTE($N1546,"/",REPT(" ",LEN($N1546))),(COLUMNS($V1546:V1546)-1)*LEN($N1546)+1,LEN($N1546)))</f>
        <v>photography</v>
      </c>
      <c r="R1546" t="str">
        <f>TRIM(MID(SUBSTITUTE($N1546,"/",REPT(" ",LEN($N1546))),(COLUMNS($V1546:W1546)-1)*LEN($N1546)+1,LEN($N1546)))</f>
        <v>nature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3.3333333333333332E-4</v>
      </c>
      <c r="P1547" s="6">
        <f t="shared" si="97"/>
        <v>1</v>
      </c>
      <c r="Q1547" t="str">
        <f>TRIM(MID(SUBSTITUTE($N1547,"/",REPT(" ",LEN($N1547))),(COLUMNS($V1547:V1547)-1)*LEN($N1547)+1,LEN($N1547)))</f>
        <v>photography</v>
      </c>
      <c r="R1547" t="str">
        <f>TRIM(MID(SUBSTITUTE($N1547,"/",REPT(" ",LEN($N1547))),(COLUMNS($V1547:W1547)-1)*LEN($N1547)+1,LEN($N1547)))</f>
        <v>nature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0.28899999999999998</v>
      </c>
      <c r="P1548" s="6">
        <f t="shared" si="97"/>
        <v>26.272727272727273</v>
      </c>
      <c r="Q1548" t="str">
        <f>TRIM(MID(SUBSTITUTE($N1548,"/",REPT(" ",LEN($N1548))),(COLUMNS($V1548:V1548)-1)*LEN($N1548)+1,LEN($N1548)))</f>
        <v>photography</v>
      </c>
      <c r="R1548" t="str">
        <f>TRIM(MID(SUBSTITUTE($N1548,"/",REPT(" ",LEN($N1548))),(COLUMNS($V1548:W1548)-1)*LEN($N1548)+1,LEN($N1548)))</f>
        <v>nature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6" t="e">
        <f t="shared" si="97"/>
        <v>#DIV/0!</v>
      </c>
      <c r="Q1549" t="str">
        <f>TRIM(MID(SUBSTITUTE($N1549,"/",REPT(" ",LEN($N1549))),(COLUMNS($V1549:V1549)-1)*LEN($N1549)+1,LEN($N1549)))</f>
        <v>photography</v>
      </c>
      <c r="R1549" t="str">
        <f>TRIM(MID(SUBSTITUTE($N1549,"/",REPT(" ",LEN($N1549))),(COLUMNS($V1549:W1549)-1)*LEN($N1549)+1,LEN($N1549)))</f>
        <v>nature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8.5714285714285715E-2</v>
      </c>
      <c r="P1550" s="6">
        <f t="shared" si="97"/>
        <v>60</v>
      </c>
      <c r="Q1550" t="str">
        <f>TRIM(MID(SUBSTITUTE($N1550,"/",REPT(" ",LEN($N1550))),(COLUMNS($V1550:V1550)-1)*LEN($N1550)+1,LEN($N1550)))</f>
        <v>photography</v>
      </c>
      <c r="R1550" t="str">
        <f>TRIM(MID(SUBSTITUTE($N1550,"/",REPT(" ",LEN($N1550))),(COLUMNS($V1550:W1550)-1)*LEN($N1550)+1,LEN($N1550)))</f>
        <v>nature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0.34</v>
      </c>
      <c r="P1551" s="6">
        <f t="shared" si="97"/>
        <v>28.333333333333332</v>
      </c>
      <c r="Q1551" t="str">
        <f>TRIM(MID(SUBSTITUTE($N1551,"/",REPT(" ",LEN($N1551))),(COLUMNS($V1551:V1551)-1)*LEN($N1551)+1,LEN($N1551)))</f>
        <v>photography</v>
      </c>
      <c r="R1551" t="str">
        <f>TRIM(MID(SUBSTITUTE($N1551,"/",REPT(" ",LEN($N1551))),(COLUMNS($V1551:W1551)-1)*LEN($N1551)+1,LEN($N1551)))</f>
        <v>nature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0.13466666666666666</v>
      </c>
      <c r="P1552" s="6">
        <f t="shared" si="97"/>
        <v>14.428571428571429</v>
      </c>
      <c r="Q1552" t="str">
        <f>TRIM(MID(SUBSTITUTE($N1552,"/",REPT(" ",LEN($N1552))),(COLUMNS($V1552:V1552)-1)*LEN($N1552)+1,LEN($N1552)))</f>
        <v>photography</v>
      </c>
      <c r="R1552" t="str">
        <f>TRIM(MID(SUBSTITUTE($N1552,"/",REPT(" ",LEN($N1552))),(COLUMNS($V1552:W1552)-1)*LEN($N1552)+1,LEN($N1552)))</f>
        <v>nature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6" t="e">
        <f t="shared" si="97"/>
        <v>#DIV/0!</v>
      </c>
      <c r="Q1553" t="str">
        <f>TRIM(MID(SUBSTITUTE($N1553,"/",REPT(" ",LEN($N1553))),(COLUMNS($V1553:V1553)-1)*LEN($N1553)+1,LEN($N1553)))</f>
        <v>photography</v>
      </c>
      <c r="R1553" t="str">
        <f>TRIM(MID(SUBSTITUTE($N1553,"/",REPT(" ",LEN($N1553))),(COLUMNS($V1553:W1553)-1)*LEN($N1553)+1,LEN($N1553)))</f>
        <v>nature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0.49186046511627907</v>
      </c>
      <c r="P1554" s="6">
        <f t="shared" si="97"/>
        <v>132.1875</v>
      </c>
      <c r="Q1554" t="str">
        <f>TRIM(MID(SUBSTITUTE($N1554,"/",REPT(" ",LEN($N1554))),(COLUMNS($V1554:V1554)-1)*LEN($N1554)+1,LEN($N1554)))</f>
        <v>photography</v>
      </c>
      <c r="R1554" t="str">
        <f>TRIM(MID(SUBSTITUTE($N1554,"/",REPT(" ",LEN($N1554))),(COLUMNS($V1554:W1554)-1)*LEN($N1554)+1,LEN($N1554)))</f>
        <v>nature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6" t="e">
        <f t="shared" si="97"/>
        <v>#DIV/0!</v>
      </c>
      <c r="Q1555" t="str">
        <f>TRIM(MID(SUBSTITUTE($N1555,"/",REPT(" ",LEN($N1555))),(COLUMNS($V1555:V1555)-1)*LEN($N1555)+1,LEN($N1555)))</f>
        <v>photography</v>
      </c>
      <c r="R1555" t="str">
        <f>TRIM(MID(SUBSTITUTE($N1555,"/",REPT(" ",LEN($N1555))),(COLUMNS($V1555:W1555)-1)*LEN($N1555)+1,LEN($N1555)))</f>
        <v>nature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6" t="e">
        <f t="shared" si="97"/>
        <v>#DIV/0!</v>
      </c>
      <c r="Q1556" t="str">
        <f>TRIM(MID(SUBSTITUTE($N1556,"/",REPT(" ",LEN($N1556))),(COLUMNS($V1556:V1556)-1)*LEN($N1556)+1,LEN($N1556)))</f>
        <v>photography</v>
      </c>
      <c r="R1556" t="str">
        <f>TRIM(MID(SUBSTITUTE($N1556,"/",REPT(" ",LEN($N1556))),(COLUMNS($V1556:W1556)-1)*LEN($N1556)+1,LEN($N1556)))</f>
        <v>nature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6" t="e">
        <f t="shared" si="97"/>
        <v>#DIV/0!</v>
      </c>
      <c r="Q1557" t="str">
        <f>TRIM(MID(SUBSTITUTE($N1557,"/",REPT(" ",LEN($N1557))),(COLUMNS($V1557:V1557)-1)*LEN($N1557)+1,LEN($N1557)))</f>
        <v>photography</v>
      </c>
      <c r="R1557" t="str">
        <f>TRIM(MID(SUBSTITUTE($N1557,"/",REPT(" ",LEN($N1557))),(COLUMNS($V1557:W1557)-1)*LEN($N1557)+1,LEN($N1557)))</f>
        <v>nature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0.45133333333333331</v>
      </c>
      <c r="P1558" s="6">
        <f t="shared" si="97"/>
        <v>56.416666666666664</v>
      </c>
      <c r="Q1558" t="str">
        <f>TRIM(MID(SUBSTITUTE($N1558,"/",REPT(" ",LEN($N1558))),(COLUMNS($V1558:V1558)-1)*LEN($N1558)+1,LEN($N1558)))</f>
        <v>photography</v>
      </c>
      <c r="R1558" t="str">
        <f>TRIM(MID(SUBSTITUTE($N1558,"/",REPT(" ",LEN($N1558))),(COLUMNS($V1558:W1558)-1)*LEN($N1558)+1,LEN($N1558)))</f>
        <v>nature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0.04</v>
      </c>
      <c r="P1559" s="6">
        <f t="shared" si="97"/>
        <v>100</v>
      </c>
      <c r="Q1559" t="str">
        <f>TRIM(MID(SUBSTITUTE($N1559,"/",REPT(" ",LEN($N1559))),(COLUMNS($V1559:V1559)-1)*LEN($N1559)+1,LEN($N1559)))</f>
        <v>photography</v>
      </c>
      <c r="R1559" t="str">
        <f>TRIM(MID(SUBSTITUTE($N1559,"/",REPT(" ",LEN($N1559))),(COLUMNS($V1559:W1559)-1)*LEN($N1559)+1,LEN($N1559)))</f>
        <v>nature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4.6666666666666669E-2</v>
      </c>
      <c r="P1560" s="6">
        <f t="shared" si="97"/>
        <v>11.666666666666666</v>
      </c>
      <c r="Q1560" t="str">
        <f>TRIM(MID(SUBSTITUTE($N1560,"/",REPT(" ",LEN($N1560))),(COLUMNS($V1560:V1560)-1)*LEN($N1560)+1,LEN($N1560)))</f>
        <v>photography</v>
      </c>
      <c r="R1560" t="str">
        <f>TRIM(MID(SUBSTITUTE($N1560,"/",REPT(" ",LEN($N1560))),(COLUMNS($V1560:W1560)-1)*LEN($N1560)+1,LEN($N1560)))</f>
        <v>nature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3.3333333333333335E-3</v>
      </c>
      <c r="P1561" s="6">
        <f t="shared" si="97"/>
        <v>50</v>
      </c>
      <c r="Q1561" t="str">
        <f>TRIM(MID(SUBSTITUTE($N1561,"/",REPT(" ",LEN($N1561))),(COLUMNS($V1561:V1561)-1)*LEN($N1561)+1,LEN($N1561)))</f>
        <v>photography</v>
      </c>
      <c r="R1561" t="str">
        <f>TRIM(MID(SUBSTITUTE($N1561,"/",REPT(" ",LEN($N1561))),(COLUMNS($V1561:W1561)-1)*LEN($N1561)+1,LEN($N1561)))</f>
        <v>nature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3.7600000000000001E-2</v>
      </c>
      <c r="P1562" s="6">
        <f t="shared" si="97"/>
        <v>23.5</v>
      </c>
      <c r="Q1562" t="str">
        <f>TRIM(MID(SUBSTITUTE($N1562,"/",REPT(" ",LEN($N1562))),(COLUMNS($V1562:V1562)-1)*LEN($N1562)+1,LEN($N1562)))</f>
        <v>photography</v>
      </c>
      <c r="R1562" t="str">
        <f>TRIM(MID(SUBSTITUTE($N1562,"/",REPT(" ",LEN($N1562))),(COLUMNS($V1562:W1562)-1)*LEN($N1562)+1,LEN($N1562)))</f>
        <v>nature</v>
      </c>
      <c r="S1562" s="11">
        <f t="shared" si="98"/>
        <v>41936.020752314813</v>
      </c>
      <c r="T1562" s="11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6.7000000000000002E-3</v>
      </c>
      <c r="P1563" s="6">
        <f t="shared" si="97"/>
        <v>67</v>
      </c>
      <c r="Q1563" t="str">
        <f>TRIM(MID(SUBSTITUTE($N1563,"/",REPT(" ",LEN($N1563))),(COLUMNS($V1563:V1563)-1)*LEN($N1563)+1,LEN($N1563)))</f>
        <v>publishing</v>
      </c>
      <c r="R1563" t="str">
        <f>TRIM(MID(SUBSTITUTE($N1563,"/",REPT(" ",LEN($N1563))),(COLUMNS($V1563:W1563)-1)*LEN($N1563)+1,LEN($N1563)))</f>
        <v>art books</v>
      </c>
      <c r="S1563" s="11">
        <f t="shared" si="98"/>
        <v>41555.041701388887</v>
      </c>
      <c r="T1563" s="11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6" t="e">
        <f t="shared" si="97"/>
        <v>#DIV/0!</v>
      </c>
      <c r="Q1564" t="str">
        <f>TRIM(MID(SUBSTITUTE($N1564,"/",REPT(" ",LEN($N1564))),(COLUMNS($V1564:V1564)-1)*LEN($N1564)+1,LEN($N1564)))</f>
        <v>publishing</v>
      </c>
      <c r="R1564" t="str">
        <f>TRIM(MID(SUBSTITUTE($N1564,"/",REPT(" ",LEN($N1564))),(COLUMNS($V1564:W1564)-1)*LEN($N1564)+1,LEN($N1564)))</f>
        <v>art books</v>
      </c>
      <c r="S1564" s="11">
        <f t="shared" si="98"/>
        <v>40079.566157407404</v>
      </c>
      <c r="T1564" s="11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1.4166666666666666E-2</v>
      </c>
      <c r="P1565" s="6">
        <f t="shared" si="97"/>
        <v>42.5</v>
      </c>
      <c r="Q1565" t="str">
        <f>TRIM(MID(SUBSTITUTE($N1565,"/",REPT(" ",LEN($N1565))),(COLUMNS($V1565:V1565)-1)*LEN($N1565)+1,LEN($N1565)))</f>
        <v>publishing</v>
      </c>
      <c r="R1565" t="str">
        <f>TRIM(MID(SUBSTITUTE($N1565,"/",REPT(" ",LEN($N1565))),(COLUMNS($V1565:W1565)-1)*LEN($N1565)+1,LEN($N1565)))</f>
        <v>art books</v>
      </c>
      <c r="S1565" s="11">
        <f t="shared" si="98"/>
        <v>41652.742488425924</v>
      </c>
      <c r="T1565" s="11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1E-3</v>
      </c>
      <c r="P1566" s="6">
        <f t="shared" si="97"/>
        <v>10</v>
      </c>
      <c r="Q1566" t="str">
        <f>TRIM(MID(SUBSTITUTE($N1566,"/",REPT(" ",LEN($N1566))),(COLUMNS($V1566:V1566)-1)*LEN($N1566)+1,LEN($N1566)))</f>
        <v>publishing</v>
      </c>
      <c r="R1566" t="str">
        <f>TRIM(MID(SUBSTITUTE($N1566,"/",REPT(" ",LEN($N1566))),(COLUMNS($V1566:W1566)-1)*LEN($N1566)+1,LEN($N1566)))</f>
        <v>art books</v>
      </c>
      <c r="S1566" s="11">
        <f t="shared" si="98"/>
        <v>42121.367002314815</v>
      </c>
      <c r="T1566" s="11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2.5000000000000001E-2</v>
      </c>
      <c r="P1567" s="6">
        <f t="shared" si="97"/>
        <v>100</v>
      </c>
      <c r="Q1567" t="str">
        <f>TRIM(MID(SUBSTITUTE($N1567,"/",REPT(" ",LEN($N1567))),(COLUMNS($V1567:V1567)-1)*LEN($N1567)+1,LEN($N1567)))</f>
        <v>publishing</v>
      </c>
      <c r="R1567" t="str">
        <f>TRIM(MID(SUBSTITUTE($N1567,"/",REPT(" ",LEN($N1567))),(COLUMNS($V1567:W1567)-1)*LEN($N1567)+1,LEN($N1567)))</f>
        <v>art books</v>
      </c>
      <c r="S1567" s="11">
        <f t="shared" si="98"/>
        <v>40672.729872685188</v>
      </c>
      <c r="T1567" s="11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0.21249999999999999</v>
      </c>
      <c r="P1568" s="6">
        <f t="shared" si="97"/>
        <v>108.05084745762711</v>
      </c>
      <c r="Q1568" t="str">
        <f>TRIM(MID(SUBSTITUTE($N1568,"/",REPT(" ",LEN($N1568))),(COLUMNS($V1568:V1568)-1)*LEN($N1568)+1,LEN($N1568)))</f>
        <v>publishing</v>
      </c>
      <c r="R1568" t="str">
        <f>TRIM(MID(SUBSTITUTE($N1568,"/",REPT(" ",LEN($N1568))),(COLUMNS($V1568:W1568)-1)*LEN($N1568)+1,LEN($N1568)))</f>
        <v>art books</v>
      </c>
      <c r="S1568" s="11">
        <f t="shared" si="98"/>
        <v>42549.916712962964</v>
      </c>
      <c r="T1568" s="11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4.1176470588235294E-2</v>
      </c>
      <c r="P1569" s="6">
        <f t="shared" si="97"/>
        <v>26.923076923076923</v>
      </c>
      <c r="Q1569" t="str">
        <f>TRIM(MID(SUBSTITUTE($N1569,"/",REPT(" ",LEN($N1569))),(COLUMNS($V1569:V1569)-1)*LEN($N1569)+1,LEN($N1569)))</f>
        <v>publishing</v>
      </c>
      <c r="R1569" t="str">
        <f>TRIM(MID(SUBSTITUTE($N1569,"/",REPT(" ",LEN($N1569))),(COLUMNS($V1569:W1569)-1)*LEN($N1569)+1,LEN($N1569)))</f>
        <v>art books</v>
      </c>
      <c r="S1569" s="11">
        <f t="shared" si="98"/>
        <v>41671.936863425923</v>
      </c>
      <c r="T1569" s="11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0.13639999999999999</v>
      </c>
      <c r="P1570" s="6">
        <f t="shared" si="97"/>
        <v>155</v>
      </c>
      <c r="Q1570" t="str">
        <f>TRIM(MID(SUBSTITUTE($N1570,"/",REPT(" ",LEN($N1570))),(COLUMNS($V1570:V1570)-1)*LEN($N1570)+1,LEN($N1570)))</f>
        <v>publishing</v>
      </c>
      <c r="R1570" t="str">
        <f>TRIM(MID(SUBSTITUTE($N1570,"/",REPT(" ",LEN($N1570))),(COLUMNS($V1570:W1570)-1)*LEN($N1570)+1,LEN($N1570)))</f>
        <v>art books</v>
      </c>
      <c r="S1570" s="11">
        <f t="shared" si="98"/>
        <v>41962.062326388885</v>
      </c>
      <c r="T1570" s="11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6" t="e">
        <f t="shared" si="97"/>
        <v>#DIV/0!</v>
      </c>
      <c r="Q1571" t="str">
        <f>TRIM(MID(SUBSTITUTE($N1571,"/",REPT(" ",LEN($N1571))),(COLUMNS($V1571:V1571)-1)*LEN($N1571)+1,LEN($N1571)))</f>
        <v>publishing</v>
      </c>
      <c r="R1571" t="str">
        <f>TRIM(MID(SUBSTITUTE($N1571,"/",REPT(" ",LEN($N1571))),(COLUMNS($V1571:W1571)-1)*LEN($N1571)+1,LEN($N1571)))</f>
        <v>art books</v>
      </c>
      <c r="S1571" s="11">
        <f t="shared" si="98"/>
        <v>41389.679560185185</v>
      </c>
      <c r="T1571" s="11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0.41399999999999998</v>
      </c>
      <c r="P1572" s="6">
        <f t="shared" si="97"/>
        <v>47.769230769230766</v>
      </c>
      <c r="Q1572" t="str">
        <f>TRIM(MID(SUBSTITUTE($N1572,"/",REPT(" ",LEN($N1572))),(COLUMNS($V1572:V1572)-1)*LEN($N1572)+1,LEN($N1572)))</f>
        <v>publishing</v>
      </c>
      <c r="R1572" t="str">
        <f>TRIM(MID(SUBSTITUTE($N1572,"/",REPT(" ",LEN($N1572))),(COLUMNS($V1572:W1572)-1)*LEN($N1572)+1,LEN($N1572)))</f>
        <v>art books</v>
      </c>
      <c r="S1572" s="11">
        <f t="shared" si="98"/>
        <v>42438.813449074078</v>
      </c>
      <c r="T1572" s="11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6.6115702479338841E-3</v>
      </c>
      <c r="P1573" s="6">
        <f t="shared" si="97"/>
        <v>20</v>
      </c>
      <c r="Q1573" t="str">
        <f>TRIM(MID(SUBSTITUTE($N1573,"/",REPT(" ",LEN($N1573))),(COLUMNS($V1573:V1573)-1)*LEN($N1573)+1,LEN($N1573)))</f>
        <v>publishing</v>
      </c>
      <c r="R1573" t="str">
        <f>TRIM(MID(SUBSTITUTE($N1573,"/",REPT(" ",LEN($N1573))),(COLUMNS($V1573:W1573)-1)*LEN($N1573)+1,LEN($N1573)))</f>
        <v>art books</v>
      </c>
      <c r="S1573" s="11">
        <f t="shared" si="98"/>
        <v>42144.769479166673</v>
      </c>
      <c r="T1573" s="11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0.05</v>
      </c>
      <c r="P1574" s="6">
        <f t="shared" si="97"/>
        <v>41.666666666666664</v>
      </c>
      <c r="Q1574" t="str">
        <f>TRIM(MID(SUBSTITUTE($N1574,"/",REPT(" ",LEN($N1574))),(COLUMNS($V1574:V1574)-1)*LEN($N1574)+1,LEN($N1574)))</f>
        <v>publishing</v>
      </c>
      <c r="R1574" t="str">
        <f>TRIM(MID(SUBSTITUTE($N1574,"/",REPT(" ",LEN($N1574))),(COLUMNS($V1574:W1574)-1)*LEN($N1574)+1,LEN($N1574)))</f>
        <v>art books</v>
      </c>
      <c r="S1574" s="11">
        <f t="shared" si="98"/>
        <v>42404.033090277779</v>
      </c>
      <c r="T1574" s="11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2.4777777777777777E-2</v>
      </c>
      <c r="P1575" s="6">
        <f t="shared" si="97"/>
        <v>74.333333333333329</v>
      </c>
      <c r="Q1575" t="str">
        <f>TRIM(MID(SUBSTITUTE($N1575,"/",REPT(" ",LEN($N1575))),(COLUMNS($V1575:V1575)-1)*LEN($N1575)+1,LEN($N1575)))</f>
        <v>publishing</v>
      </c>
      <c r="R1575" t="str">
        <f>TRIM(MID(SUBSTITUTE($N1575,"/",REPT(" ",LEN($N1575))),(COLUMNS($V1575:W1575)-1)*LEN($N1575)+1,LEN($N1575)))</f>
        <v>art books</v>
      </c>
      <c r="S1575" s="11">
        <f t="shared" si="98"/>
        <v>42786.000023148154</v>
      </c>
      <c r="T1575" s="11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5.0599999999999999E-2</v>
      </c>
      <c r="P1576" s="6">
        <f t="shared" si="97"/>
        <v>84.333333333333329</v>
      </c>
      <c r="Q1576" t="str">
        <f>TRIM(MID(SUBSTITUTE($N1576,"/",REPT(" ",LEN($N1576))),(COLUMNS($V1576:V1576)-1)*LEN($N1576)+1,LEN($N1576)))</f>
        <v>publishing</v>
      </c>
      <c r="R1576" t="str">
        <f>TRIM(MID(SUBSTITUTE($N1576,"/",REPT(" ",LEN($N1576))),(COLUMNS($V1576:W1576)-1)*LEN($N1576)+1,LEN($N1576)))</f>
        <v>art books</v>
      </c>
      <c r="S1576" s="11">
        <f t="shared" si="98"/>
        <v>42017.927418981482</v>
      </c>
      <c r="T1576" s="11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0.2291</v>
      </c>
      <c r="P1577" s="6">
        <f t="shared" si="97"/>
        <v>65.457142857142856</v>
      </c>
      <c r="Q1577" t="str">
        <f>TRIM(MID(SUBSTITUTE($N1577,"/",REPT(" ",LEN($N1577))),(COLUMNS($V1577:V1577)-1)*LEN($N1577)+1,LEN($N1577)))</f>
        <v>publishing</v>
      </c>
      <c r="R1577" t="str">
        <f>TRIM(MID(SUBSTITUTE($N1577,"/",REPT(" ",LEN($N1577))),(COLUMNS($V1577:W1577)-1)*LEN($N1577)+1,LEN($N1577)))</f>
        <v>art books</v>
      </c>
      <c r="S1577" s="11">
        <f t="shared" si="98"/>
        <v>41799.524259259262</v>
      </c>
      <c r="T1577" s="11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0.13</v>
      </c>
      <c r="P1578" s="6">
        <f t="shared" si="97"/>
        <v>65</v>
      </c>
      <c r="Q1578" t="str">
        <f>TRIM(MID(SUBSTITUTE($N1578,"/",REPT(" ",LEN($N1578))),(COLUMNS($V1578:V1578)-1)*LEN($N1578)+1,LEN($N1578)))</f>
        <v>publishing</v>
      </c>
      <c r="R1578" t="str">
        <f>TRIM(MID(SUBSTITUTE($N1578,"/",REPT(" ",LEN($N1578))),(COLUMNS($V1578:W1578)-1)*LEN($N1578)+1,LEN($N1578)))</f>
        <v>art books</v>
      </c>
      <c r="S1578" s="11">
        <f t="shared" si="98"/>
        <v>42140.879259259258</v>
      </c>
      <c r="T1578" s="11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5.4999999999999997E-3</v>
      </c>
      <c r="P1579" s="6">
        <f t="shared" si="97"/>
        <v>27.5</v>
      </c>
      <c r="Q1579" t="str">
        <f>TRIM(MID(SUBSTITUTE($N1579,"/",REPT(" ",LEN($N1579))),(COLUMNS($V1579:V1579)-1)*LEN($N1579)+1,LEN($N1579)))</f>
        <v>publishing</v>
      </c>
      <c r="R1579" t="str">
        <f>TRIM(MID(SUBSTITUTE($N1579,"/",REPT(" ",LEN($N1579))),(COLUMNS($V1579:W1579)-1)*LEN($N1579)+1,LEN($N1579)))</f>
        <v>art books</v>
      </c>
      <c r="S1579" s="11">
        <f t="shared" si="98"/>
        <v>41054.847777777781</v>
      </c>
      <c r="T1579" s="11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0.10806536636794939</v>
      </c>
      <c r="P1580" s="6">
        <f t="shared" si="97"/>
        <v>51.25</v>
      </c>
      <c r="Q1580" t="str">
        <f>TRIM(MID(SUBSTITUTE($N1580,"/",REPT(" ",LEN($N1580))),(COLUMNS($V1580:V1580)-1)*LEN($N1580)+1,LEN($N1580)))</f>
        <v>publishing</v>
      </c>
      <c r="R1580" t="str">
        <f>TRIM(MID(SUBSTITUTE($N1580,"/",REPT(" ",LEN($N1580))),(COLUMNS($V1580:W1580)-1)*LEN($N1580)+1,LEN($N1580)))</f>
        <v>art books</v>
      </c>
      <c r="S1580" s="11">
        <f t="shared" si="98"/>
        <v>40399.065868055557</v>
      </c>
      <c r="T1580" s="11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8.4008400840084006E-3</v>
      </c>
      <c r="P1581" s="6">
        <f t="shared" si="97"/>
        <v>14</v>
      </c>
      <c r="Q1581" t="str">
        <f>TRIM(MID(SUBSTITUTE($N1581,"/",REPT(" ",LEN($N1581))),(COLUMNS($V1581:V1581)-1)*LEN($N1581)+1,LEN($N1581)))</f>
        <v>publishing</v>
      </c>
      <c r="R1581" t="str">
        <f>TRIM(MID(SUBSTITUTE($N1581,"/",REPT(" ",LEN($N1581))),(COLUMNS($V1581:W1581)-1)*LEN($N1581)+1,LEN($N1581)))</f>
        <v>art books</v>
      </c>
      <c r="S1581" s="11">
        <f t="shared" si="98"/>
        <v>41481.996423611112</v>
      </c>
      <c r="T1581" s="11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6" t="e">
        <f t="shared" si="97"/>
        <v>#DIV/0!</v>
      </c>
      <c r="Q1582" t="str">
        <f>TRIM(MID(SUBSTITUTE($N1582,"/",REPT(" ",LEN($N1582))),(COLUMNS($V1582:V1582)-1)*LEN($N1582)+1,LEN($N1582)))</f>
        <v>publishing</v>
      </c>
      <c r="R1582" t="str">
        <f>TRIM(MID(SUBSTITUTE($N1582,"/",REPT(" ",LEN($N1582))),(COLUMNS($V1582:W1582)-1)*LEN($N1582)+1,LEN($N1582)))</f>
        <v>art books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5.0000000000000001E-3</v>
      </c>
      <c r="P1583" s="6">
        <f t="shared" si="97"/>
        <v>5</v>
      </c>
      <c r="Q1583" t="str">
        <f>TRIM(MID(SUBSTITUTE($N1583,"/",REPT(" ",LEN($N1583))),(COLUMNS($V1583:V1583)-1)*LEN($N1583)+1,LEN($N1583)))</f>
        <v>photography</v>
      </c>
      <c r="R1583" t="str">
        <f>TRIM(MID(SUBSTITUTE($N1583,"/",REPT(" ",LEN($N1583))),(COLUMNS($V1583:W1583)-1)*LEN($N1583)+1,LEN($N1583)))</f>
        <v>places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9.2999999999999999E-2</v>
      </c>
      <c r="P1584" s="6">
        <f t="shared" si="97"/>
        <v>31</v>
      </c>
      <c r="Q1584" t="str">
        <f>TRIM(MID(SUBSTITUTE($N1584,"/",REPT(" ",LEN($N1584))),(COLUMNS($V1584:V1584)-1)*LEN($N1584)+1,LEN($N1584)))</f>
        <v>photography</v>
      </c>
      <c r="R1584" t="str">
        <f>TRIM(MID(SUBSTITUTE($N1584,"/",REPT(" ",LEN($N1584))),(COLUMNS($V1584:W1584)-1)*LEN($N1584)+1,LEN($N1584)))</f>
        <v>places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7.5000000000000002E-4</v>
      </c>
      <c r="P1585" s="6">
        <f t="shared" si="97"/>
        <v>15</v>
      </c>
      <c r="Q1585" t="str">
        <f>TRIM(MID(SUBSTITUTE($N1585,"/",REPT(" ",LEN($N1585))),(COLUMNS($V1585:V1585)-1)*LEN($N1585)+1,LEN($N1585)))</f>
        <v>photography</v>
      </c>
      <c r="R1585" t="str">
        <f>TRIM(MID(SUBSTITUTE($N1585,"/",REPT(" ",LEN($N1585))),(COLUMNS($V1585:W1585)-1)*LEN($N1585)+1,LEN($N1585)))</f>
        <v>places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6" t="e">
        <f t="shared" si="97"/>
        <v>#DIV/0!</v>
      </c>
      <c r="Q1586" t="str">
        <f>TRIM(MID(SUBSTITUTE($N1586,"/",REPT(" ",LEN($N1586))),(COLUMNS($V1586:V1586)-1)*LEN($N1586)+1,LEN($N1586)))</f>
        <v>photography</v>
      </c>
      <c r="R1586" t="str">
        <f>TRIM(MID(SUBSTITUTE($N1586,"/",REPT(" ",LEN($N1586))),(COLUMNS($V1586:W1586)-1)*LEN($N1586)+1,LEN($N1586)))</f>
        <v>places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0.79</v>
      </c>
      <c r="P1587" s="6">
        <f t="shared" si="97"/>
        <v>131.66666666666666</v>
      </c>
      <c r="Q1587" t="str">
        <f>TRIM(MID(SUBSTITUTE($N1587,"/",REPT(" ",LEN($N1587))),(COLUMNS($V1587:V1587)-1)*LEN($N1587)+1,LEN($N1587)))</f>
        <v>photography</v>
      </c>
      <c r="R1587" t="str">
        <f>TRIM(MID(SUBSTITUTE($N1587,"/",REPT(" ",LEN($N1587))),(COLUMNS($V1587:W1587)-1)*LEN($N1587)+1,LEN($N1587)))</f>
        <v>places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6" t="e">
        <f t="shared" si="97"/>
        <v>#DIV/0!</v>
      </c>
      <c r="Q1588" t="str">
        <f>TRIM(MID(SUBSTITUTE($N1588,"/",REPT(" ",LEN($N1588))),(COLUMNS($V1588:V1588)-1)*LEN($N1588)+1,LEN($N1588)))</f>
        <v>photography</v>
      </c>
      <c r="R1588" t="str">
        <f>TRIM(MID(SUBSTITUTE($N1588,"/",REPT(" ",LEN($N1588))),(COLUMNS($V1588:W1588)-1)*LEN($N1588)+1,LEN($N1588)))</f>
        <v>places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1.3333333333333334E-4</v>
      </c>
      <c r="P1589" s="6">
        <f t="shared" si="97"/>
        <v>1</v>
      </c>
      <c r="Q1589" t="str">
        <f>TRIM(MID(SUBSTITUTE($N1589,"/",REPT(" ",LEN($N1589))),(COLUMNS($V1589:V1589)-1)*LEN($N1589)+1,LEN($N1589)))</f>
        <v>photography</v>
      </c>
      <c r="R1589" t="str">
        <f>TRIM(MID(SUBSTITUTE($N1589,"/",REPT(" ",LEN($N1589))),(COLUMNS($V1589:W1589)-1)*LEN($N1589)+1,LEN($N1589)))</f>
        <v>places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6" t="e">
        <f t="shared" si="97"/>
        <v>#DIV/0!</v>
      </c>
      <c r="Q1590" t="str">
        <f>TRIM(MID(SUBSTITUTE($N1590,"/",REPT(" ",LEN($N1590))),(COLUMNS($V1590:V1590)-1)*LEN($N1590)+1,LEN($N1590)))</f>
        <v>photography</v>
      </c>
      <c r="R1590" t="str">
        <f>TRIM(MID(SUBSTITUTE($N1590,"/",REPT(" ",LEN($N1590))),(COLUMNS($V1590:W1590)-1)*LEN($N1590)+1,LEN($N1590)))</f>
        <v>places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6" t="e">
        <f t="shared" si="97"/>
        <v>#DIV/0!</v>
      </c>
      <c r="Q1591" t="str">
        <f>TRIM(MID(SUBSTITUTE($N1591,"/",REPT(" ",LEN($N1591))),(COLUMNS($V1591:V1591)-1)*LEN($N1591)+1,LEN($N1591)))</f>
        <v>photography</v>
      </c>
      <c r="R1591" t="str">
        <f>TRIM(MID(SUBSTITUTE($N1591,"/",REPT(" ",LEN($N1591))),(COLUMNS($V1591:W1591)-1)*LEN($N1591)+1,LEN($N1591)))</f>
        <v>places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1.7000000000000001E-2</v>
      </c>
      <c r="P1592" s="6">
        <f t="shared" si="97"/>
        <v>510</v>
      </c>
      <c r="Q1592" t="str">
        <f>TRIM(MID(SUBSTITUTE($N1592,"/",REPT(" ",LEN($N1592))),(COLUMNS($V1592:V1592)-1)*LEN($N1592)+1,LEN($N1592)))</f>
        <v>photography</v>
      </c>
      <c r="R1592" t="str">
        <f>TRIM(MID(SUBSTITUTE($N1592,"/",REPT(" ",LEN($N1592))),(COLUMNS($V1592:W1592)-1)*LEN($N1592)+1,LEN($N1592)))</f>
        <v>places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0.29228571428571426</v>
      </c>
      <c r="P1593" s="6">
        <f t="shared" si="97"/>
        <v>44.478260869565219</v>
      </c>
      <c r="Q1593" t="str">
        <f>TRIM(MID(SUBSTITUTE($N1593,"/",REPT(" ",LEN($N1593))),(COLUMNS($V1593:V1593)-1)*LEN($N1593)+1,LEN($N1593)))</f>
        <v>photography</v>
      </c>
      <c r="R1593" t="str">
        <f>TRIM(MID(SUBSTITUTE($N1593,"/",REPT(" ",LEN($N1593))),(COLUMNS($V1593:W1593)-1)*LEN($N1593)+1,LEN($N1593)))</f>
        <v>places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6" t="e">
        <f t="shared" si="97"/>
        <v>#DIV/0!</v>
      </c>
      <c r="Q1594" t="str">
        <f>TRIM(MID(SUBSTITUTE($N1594,"/",REPT(" ",LEN($N1594))),(COLUMNS($V1594:V1594)-1)*LEN($N1594)+1,LEN($N1594)))</f>
        <v>photography</v>
      </c>
      <c r="R1594" t="str">
        <f>TRIM(MID(SUBSTITUTE($N1594,"/",REPT(" ",LEN($N1594))),(COLUMNS($V1594:W1594)-1)*LEN($N1594)+1,LEN($N1594)))</f>
        <v>places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1.3636363636363637E-4</v>
      </c>
      <c r="P1595" s="6">
        <f t="shared" si="97"/>
        <v>1</v>
      </c>
      <c r="Q1595" t="str">
        <f>TRIM(MID(SUBSTITUTE($N1595,"/",REPT(" ",LEN($N1595))),(COLUMNS($V1595:V1595)-1)*LEN($N1595)+1,LEN($N1595)))</f>
        <v>photography</v>
      </c>
      <c r="R1595" t="str">
        <f>TRIM(MID(SUBSTITUTE($N1595,"/",REPT(" ",LEN($N1595))),(COLUMNS($V1595:W1595)-1)*LEN($N1595)+1,LEN($N1595)))</f>
        <v>places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0.20499999999999999</v>
      </c>
      <c r="P1596" s="6">
        <f t="shared" si="97"/>
        <v>20.5</v>
      </c>
      <c r="Q1596" t="str">
        <f>TRIM(MID(SUBSTITUTE($N1596,"/",REPT(" ",LEN($N1596))),(COLUMNS($V1596:V1596)-1)*LEN($N1596)+1,LEN($N1596)))</f>
        <v>photography</v>
      </c>
      <c r="R1596" t="str">
        <f>TRIM(MID(SUBSTITUTE($N1596,"/",REPT(" ",LEN($N1596))),(COLUMNS($V1596:W1596)-1)*LEN($N1596)+1,LEN($N1596)))</f>
        <v>places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2.8E-3</v>
      </c>
      <c r="P1597" s="6">
        <f t="shared" si="97"/>
        <v>40</v>
      </c>
      <c r="Q1597" t="str">
        <f>TRIM(MID(SUBSTITUTE($N1597,"/",REPT(" ",LEN($N1597))),(COLUMNS($V1597:V1597)-1)*LEN($N1597)+1,LEN($N1597)))</f>
        <v>photography</v>
      </c>
      <c r="R1597" t="str">
        <f>TRIM(MID(SUBSTITUTE($N1597,"/",REPT(" ",LEN($N1597))),(COLUMNS($V1597:W1597)-1)*LEN($N1597)+1,LEN($N1597)))</f>
        <v>places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2.3076923076923078E-2</v>
      </c>
      <c r="P1598" s="6">
        <f t="shared" si="97"/>
        <v>25</v>
      </c>
      <c r="Q1598" t="str">
        <f>TRIM(MID(SUBSTITUTE($N1598,"/",REPT(" ",LEN($N1598))),(COLUMNS($V1598:V1598)-1)*LEN($N1598)+1,LEN($N1598)))</f>
        <v>photography</v>
      </c>
      <c r="R1598" t="str">
        <f>TRIM(MID(SUBSTITUTE($N1598,"/",REPT(" ",LEN($N1598))),(COLUMNS($V1598:W1598)-1)*LEN($N1598)+1,LEN($N1598)))</f>
        <v>places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6" t="e">
        <f t="shared" si="97"/>
        <v>#DIV/0!</v>
      </c>
      <c r="Q1599" t="str">
        <f>TRIM(MID(SUBSTITUTE($N1599,"/",REPT(" ",LEN($N1599))),(COLUMNS($V1599:V1599)-1)*LEN($N1599)+1,LEN($N1599)))</f>
        <v>photography</v>
      </c>
      <c r="R1599" t="str">
        <f>TRIM(MID(SUBSTITUTE($N1599,"/",REPT(" ",LEN($N1599))),(COLUMNS($V1599:W1599)-1)*LEN($N1599)+1,LEN($N1599)))</f>
        <v>places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1.25E-3</v>
      </c>
      <c r="P1600" s="6">
        <f t="shared" si="97"/>
        <v>1</v>
      </c>
      <c r="Q1600" t="str">
        <f>TRIM(MID(SUBSTITUTE($N1600,"/",REPT(" ",LEN($N1600))),(COLUMNS($V1600:V1600)-1)*LEN($N1600)+1,LEN($N1600)))</f>
        <v>photography</v>
      </c>
      <c r="R1600" t="str">
        <f>TRIM(MID(SUBSTITUTE($N1600,"/",REPT(" ",LEN($N1600))),(COLUMNS($V1600:W1600)-1)*LEN($N1600)+1,LEN($N1600)))</f>
        <v>places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6" t="e">
        <f t="shared" si="97"/>
        <v>#DIV/0!</v>
      </c>
      <c r="Q1601" t="str">
        <f>TRIM(MID(SUBSTITUTE($N1601,"/",REPT(" ",LEN($N1601))),(COLUMNS($V1601:V1601)-1)*LEN($N1601)+1,LEN($N1601)))</f>
        <v>photography</v>
      </c>
      <c r="R1601" t="str">
        <f>TRIM(MID(SUBSTITUTE($N1601,"/",REPT(" ",LEN($N1601))),(COLUMNS($V1601:W1601)-1)*LEN($N1601)+1,LEN($N1601)))</f>
        <v>places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7.3400000000000007E-2</v>
      </c>
      <c r="P1602" s="6">
        <f t="shared" si="97"/>
        <v>40.777777777777779</v>
      </c>
      <c r="Q1602" t="str">
        <f>TRIM(MID(SUBSTITUTE($N1602,"/",REPT(" ",LEN($N1602))),(COLUMNS($V1602:V1602)-1)*LEN($N1602)+1,LEN($N1602)))</f>
        <v>photography</v>
      </c>
      <c r="R1602" t="str">
        <f>TRIM(MID(SUBSTITUTE($N1602,"/",REPT(" ",LEN($N1602))),(COLUMNS($V1602:W1602)-1)*LEN($N1602)+1,LEN($N1602)))</f>
        <v>places</v>
      </c>
      <c r="S1602" s="11">
        <f t="shared" si="98"/>
        <v>41791.057314814818</v>
      </c>
      <c r="T1602" s="11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</f>
        <v>1.082492</v>
      </c>
      <c r="P1603" s="6">
        <f t="shared" ref="P1603:P1666" si="101">AVERAGE(E1603/L1603)</f>
        <v>48.325535714285714</v>
      </c>
      <c r="Q1603" t="str">
        <f>TRIM(MID(SUBSTITUTE($N1603,"/",REPT(" ",LEN($N1603))),(COLUMNS($V1603:V1603)-1)*LEN($N1603)+1,LEN($N1603)))</f>
        <v>music</v>
      </c>
      <c r="R1603" t="str">
        <f>TRIM(MID(SUBSTITUTE($N1603,"/",REPT(" ",LEN($N1603))),(COLUMNS($V1603:W1603)-1)*LEN($N1603)+1,LEN($N1603)))</f>
        <v>rock</v>
      </c>
      <c r="S1603" s="11">
        <f t="shared" ref="S1603:S1666" si="102">(((J1603/60/60)/24)+DATE(1970,1,1))</f>
        <v>40638.092974537038</v>
      </c>
      <c r="T1603" s="11">
        <f t="shared" ref="T1603:T1666" si="103">(((I1603/60/60)/24)+DATE(1970,1,1))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1.0016666666666667</v>
      </c>
      <c r="P1604" s="6">
        <f t="shared" si="101"/>
        <v>46.953125</v>
      </c>
      <c r="Q1604" t="str">
        <f>TRIM(MID(SUBSTITUTE($N1604,"/",REPT(" ",LEN($N1604))),(COLUMNS($V1604:V1604)-1)*LEN($N1604)+1,LEN($N1604)))</f>
        <v>music</v>
      </c>
      <c r="R1604" t="str">
        <f>TRIM(MID(SUBSTITUTE($N1604,"/",REPT(" ",LEN($N1604))),(COLUMNS($V1604:W1604)-1)*LEN($N1604)+1,LEN($N1604)))</f>
        <v>rock</v>
      </c>
      <c r="S1604" s="11">
        <f t="shared" si="102"/>
        <v>40788.297650462962</v>
      </c>
      <c r="T1604" s="11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1.0003299999999999</v>
      </c>
      <c r="P1605" s="6">
        <f t="shared" si="101"/>
        <v>66.688666666666663</v>
      </c>
      <c r="Q1605" t="str">
        <f>TRIM(MID(SUBSTITUTE($N1605,"/",REPT(" ",LEN($N1605))),(COLUMNS($V1605:V1605)-1)*LEN($N1605)+1,LEN($N1605)))</f>
        <v>music</v>
      </c>
      <c r="R1605" t="str">
        <f>TRIM(MID(SUBSTITUTE($N1605,"/",REPT(" ",LEN($N1605))),(COLUMNS($V1605:W1605)-1)*LEN($N1605)+1,LEN($N1605)))</f>
        <v>rock</v>
      </c>
      <c r="S1605" s="11">
        <f t="shared" si="102"/>
        <v>40876.169664351852</v>
      </c>
      <c r="T1605" s="11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1.2210714285714286</v>
      </c>
      <c r="P1606" s="6">
        <f t="shared" si="101"/>
        <v>48.842857142857142</v>
      </c>
      <c r="Q1606" t="str">
        <f>TRIM(MID(SUBSTITUTE($N1606,"/",REPT(" ",LEN($N1606))),(COLUMNS($V1606:V1606)-1)*LEN($N1606)+1,LEN($N1606)))</f>
        <v>music</v>
      </c>
      <c r="R1606" t="str">
        <f>TRIM(MID(SUBSTITUTE($N1606,"/",REPT(" ",LEN($N1606))),(COLUMNS($V1606:W1606)-1)*LEN($N1606)+1,LEN($N1606)))</f>
        <v>rock</v>
      </c>
      <c r="S1606" s="11">
        <f t="shared" si="102"/>
        <v>40945.845312500001</v>
      </c>
      <c r="T1606" s="11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1.0069333333333335</v>
      </c>
      <c r="P1607" s="6">
        <f t="shared" si="101"/>
        <v>137.30909090909091</v>
      </c>
      <c r="Q1607" t="str">
        <f>TRIM(MID(SUBSTITUTE($N1607,"/",REPT(" ",LEN($N1607))),(COLUMNS($V1607:V1607)-1)*LEN($N1607)+1,LEN($N1607)))</f>
        <v>music</v>
      </c>
      <c r="R1607" t="str">
        <f>TRIM(MID(SUBSTITUTE($N1607,"/",REPT(" ",LEN($N1607))),(COLUMNS($V1607:W1607)-1)*LEN($N1607)+1,LEN($N1607)))</f>
        <v>rock</v>
      </c>
      <c r="S1607" s="11">
        <f t="shared" si="102"/>
        <v>40747.012881944444</v>
      </c>
      <c r="T1607" s="11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1.01004125</v>
      </c>
      <c r="P1608" s="6">
        <f t="shared" si="101"/>
        <v>87.829673913043479</v>
      </c>
      <c r="Q1608" t="str">
        <f>TRIM(MID(SUBSTITUTE($N1608,"/",REPT(" ",LEN($N1608))),(COLUMNS($V1608:V1608)-1)*LEN($N1608)+1,LEN($N1608)))</f>
        <v>music</v>
      </c>
      <c r="R1608" t="str">
        <f>TRIM(MID(SUBSTITUTE($N1608,"/",REPT(" ",LEN($N1608))),(COLUMNS($V1608:W1608)-1)*LEN($N1608)+1,LEN($N1608)))</f>
        <v>rock</v>
      </c>
      <c r="S1608" s="11">
        <f t="shared" si="102"/>
        <v>40536.111550925925</v>
      </c>
      <c r="T1608" s="11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1.4511000000000001</v>
      </c>
      <c r="P1609" s="6">
        <f t="shared" si="101"/>
        <v>70.785365853658533</v>
      </c>
      <c r="Q1609" t="str">
        <f>TRIM(MID(SUBSTITUTE($N1609,"/",REPT(" ",LEN($N1609))),(COLUMNS($V1609:V1609)-1)*LEN($N1609)+1,LEN($N1609)))</f>
        <v>music</v>
      </c>
      <c r="R1609" t="str">
        <f>TRIM(MID(SUBSTITUTE($N1609,"/",REPT(" ",LEN($N1609))),(COLUMNS($V1609:W1609)-1)*LEN($N1609)+1,LEN($N1609)))</f>
        <v>rock</v>
      </c>
      <c r="S1609" s="11">
        <f t="shared" si="102"/>
        <v>41053.80846064815</v>
      </c>
      <c r="T1609" s="11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1.0125</v>
      </c>
      <c r="P1610" s="6">
        <f t="shared" si="101"/>
        <v>52.826086956521742</v>
      </c>
      <c r="Q1610" t="str">
        <f>TRIM(MID(SUBSTITUTE($N1610,"/",REPT(" ",LEN($N1610))),(COLUMNS($V1610:V1610)-1)*LEN($N1610)+1,LEN($N1610)))</f>
        <v>music</v>
      </c>
      <c r="R1610" t="str">
        <f>TRIM(MID(SUBSTITUTE($N1610,"/",REPT(" ",LEN($N1610))),(COLUMNS($V1610:W1610)-1)*LEN($N1610)+1,LEN($N1610)))</f>
        <v>rock</v>
      </c>
      <c r="S1610" s="11">
        <f t="shared" si="102"/>
        <v>41607.83085648148</v>
      </c>
      <c r="T1610" s="11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1.1833333333333333</v>
      </c>
      <c r="P1611" s="6">
        <f t="shared" si="101"/>
        <v>443.75</v>
      </c>
      <c r="Q1611" t="str">
        <f>TRIM(MID(SUBSTITUTE($N1611,"/",REPT(" ",LEN($N1611))),(COLUMNS($V1611:V1611)-1)*LEN($N1611)+1,LEN($N1611)))</f>
        <v>music</v>
      </c>
      <c r="R1611" t="str">
        <f>TRIM(MID(SUBSTITUTE($N1611,"/",REPT(" ",LEN($N1611))),(COLUMNS($V1611:W1611)-1)*LEN($N1611)+1,LEN($N1611)))</f>
        <v>rock</v>
      </c>
      <c r="S1611" s="11">
        <f t="shared" si="102"/>
        <v>40796.001261574071</v>
      </c>
      <c r="T1611" s="11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2.7185000000000001</v>
      </c>
      <c r="P1612" s="6">
        <f t="shared" si="101"/>
        <v>48.544642857142854</v>
      </c>
      <c r="Q1612" t="str">
        <f>TRIM(MID(SUBSTITUTE($N1612,"/",REPT(" ",LEN($N1612))),(COLUMNS($V1612:V1612)-1)*LEN($N1612)+1,LEN($N1612)))</f>
        <v>music</v>
      </c>
      <c r="R1612" t="str">
        <f>TRIM(MID(SUBSTITUTE($N1612,"/",REPT(" ",LEN($N1612))),(COLUMNS($V1612:W1612)-1)*LEN($N1612)+1,LEN($N1612)))</f>
        <v>rock</v>
      </c>
      <c r="S1612" s="11">
        <f t="shared" si="102"/>
        <v>41228.924884259257</v>
      </c>
      <c r="T1612" s="11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1.25125</v>
      </c>
      <c r="P1613" s="6">
        <f t="shared" si="101"/>
        <v>37.074074074074076</v>
      </c>
      <c r="Q1613" t="str">
        <f>TRIM(MID(SUBSTITUTE($N1613,"/",REPT(" ",LEN($N1613))),(COLUMNS($V1613:V1613)-1)*LEN($N1613)+1,LEN($N1613)))</f>
        <v>music</v>
      </c>
      <c r="R1613" t="str">
        <f>TRIM(MID(SUBSTITUTE($N1613,"/",REPT(" ",LEN($N1613))),(COLUMNS($V1613:W1613)-1)*LEN($N1613)+1,LEN($N1613)))</f>
        <v>rock</v>
      </c>
      <c r="S1613" s="11">
        <f t="shared" si="102"/>
        <v>41409.00037037037</v>
      </c>
      <c r="T1613" s="11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1.1000000000000001</v>
      </c>
      <c r="P1614" s="6">
        <f t="shared" si="101"/>
        <v>50</v>
      </c>
      <c r="Q1614" t="str">
        <f>TRIM(MID(SUBSTITUTE($N1614,"/",REPT(" ",LEN($N1614))),(COLUMNS($V1614:V1614)-1)*LEN($N1614)+1,LEN($N1614)))</f>
        <v>music</v>
      </c>
      <c r="R1614" t="str">
        <f>TRIM(MID(SUBSTITUTE($N1614,"/",REPT(" ",LEN($N1614))),(COLUMNS($V1614:W1614)-1)*LEN($N1614)+1,LEN($N1614)))</f>
        <v>rock</v>
      </c>
      <c r="S1614" s="11">
        <f t="shared" si="102"/>
        <v>41246.874814814815</v>
      </c>
      <c r="T1614" s="11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1.0149999999999999</v>
      </c>
      <c r="P1615" s="6">
        <f t="shared" si="101"/>
        <v>39.03846153846154</v>
      </c>
      <c r="Q1615" t="str">
        <f>TRIM(MID(SUBSTITUTE($N1615,"/",REPT(" ",LEN($N1615))),(COLUMNS($V1615:V1615)-1)*LEN($N1615)+1,LEN($N1615)))</f>
        <v>music</v>
      </c>
      <c r="R1615" t="str">
        <f>TRIM(MID(SUBSTITUTE($N1615,"/",REPT(" ",LEN($N1615))),(COLUMNS($V1615:W1615)-1)*LEN($N1615)+1,LEN($N1615)))</f>
        <v>rock</v>
      </c>
      <c r="S1615" s="11">
        <f t="shared" si="102"/>
        <v>41082.069467592592</v>
      </c>
      <c r="T1615" s="11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1.0269999999999999</v>
      </c>
      <c r="P1616" s="6">
        <f t="shared" si="101"/>
        <v>66.688311688311686</v>
      </c>
      <c r="Q1616" t="str">
        <f>TRIM(MID(SUBSTITUTE($N1616,"/",REPT(" ",LEN($N1616))),(COLUMNS($V1616:V1616)-1)*LEN($N1616)+1,LEN($N1616)))</f>
        <v>music</v>
      </c>
      <c r="R1616" t="str">
        <f>TRIM(MID(SUBSTITUTE($N1616,"/",REPT(" ",LEN($N1616))),(COLUMNS($V1616:W1616)-1)*LEN($N1616)+1,LEN($N1616)))</f>
        <v>rock</v>
      </c>
      <c r="S1616" s="11">
        <f t="shared" si="102"/>
        <v>41794.981122685182</v>
      </c>
      <c r="T1616" s="11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1.1412500000000001</v>
      </c>
      <c r="P1617" s="6">
        <f t="shared" si="101"/>
        <v>67.132352941176464</v>
      </c>
      <c r="Q1617" t="str">
        <f>TRIM(MID(SUBSTITUTE($N1617,"/",REPT(" ",LEN($N1617))),(COLUMNS($V1617:V1617)-1)*LEN($N1617)+1,LEN($N1617)))</f>
        <v>music</v>
      </c>
      <c r="R1617" t="str">
        <f>TRIM(MID(SUBSTITUTE($N1617,"/",REPT(" ",LEN($N1617))),(COLUMNS($V1617:W1617)-1)*LEN($N1617)+1,LEN($N1617)))</f>
        <v>rock</v>
      </c>
      <c r="S1617" s="11">
        <f t="shared" si="102"/>
        <v>40845.050879629627</v>
      </c>
      <c r="T1617" s="11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1.042</v>
      </c>
      <c r="P1618" s="6">
        <f t="shared" si="101"/>
        <v>66.369426751592357</v>
      </c>
      <c r="Q1618" t="str">
        <f>TRIM(MID(SUBSTITUTE($N1618,"/",REPT(" ",LEN($N1618))),(COLUMNS($V1618:V1618)-1)*LEN($N1618)+1,LEN($N1618)))</f>
        <v>music</v>
      </c>
      <c r="R1618" t="str">
        <f>TRIM(MID(SUBSTITUTE($N1618,"/",REPT(" ",LEN($N1618))),(COLUMNS($V1618:W1618)-1)*LEN($N1618)+1,LEN($N1618)))</f>
        <v>rock</v>
      </c>
      <c r="S1618" s="11">
        <f t="shared" si="102"/>
        <v>41194.715520833335</v>
      </c>
      <c r="T1618" s="11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1.4585714285714286</v>
      </c>
      <c r="P1619" s="6">
        <f t="shared" si="101"/>
        <v>64.620253164556956</v>
      </c>
      <c r="Q1619" t="str">
        <f>TRIM(MID(SUBSTITUTE($N1619,"/",REPT(" ",LEN($N1619))),(COLUMNS($V1619:V1619)-1)*LEN($N1619)+1,LEN($N1619)))</f>
        <v>music</v>
      </c>
      <c r="R1619" t="str">
        <f>TRIM(MID(SUBSTITUTE($N1619,"/",REPT(" ",LEN($N1619))),(COLUMNS($V1619:W1619)-1)*LEN($N1619)+1,LEN($N1619)))</f>
        <v>rock</v>
      </c>
      <c r="S1619" s="11">
        <f t="shared" si="102"/>
        <v>41546.664212962962</v>
      </c>
      <c r="T1619" s="11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1.0506666666666666</v>
      </c>
      <c r="P1620" s="6">
        <f t="shared" si="101"/>
        <v>58.370370370370374</v>
      </c>
      <c r="Q1620" t="str">
        <f>TRIM(MID(SUBSTITUTE($N1620,"/",REPT(" ",LEN($N1620))),(COLUMNS($V1620:V1620)-1)*LEN($N1620)+1,LEN($N1620)))</f>
        <v>music</v>
      </c>
      <c r="R1620" t="str">
        <f>TRIM(MID(SUBSTITUTE($N1620,"/",REPT(" ",LEN($N1620))),(COLUMNS($V1620:W1620)-1)*LEN($N1620)+1,LEN($N1620)))</f>
        <v>rock</v>
      </c>
      <c r="S1620" s="11">
        <f t="shared" si="102"/>
        <v>41301.654340277775</v>
      </c>
      <c r="T1620" s="11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1.3333333333333333</v>
      </c>
      <c r="P1621" s="6">
        <f t="shared" si="101"/>
        <v>86.956521739130437</v>
      </c>
      <c r="Q1621" t="str">
        <f>TRIM(MID(SUBSTITUTE($N1621,"/",REPT(" ",LEN($N1621))),(COLUMNS($V1621:V1621)-1)*LEN($N1621)+1,LEN($N1621)))</f>
        <v>music</v>
      </c>
      <c r="R1621" t="str">
        <f>TRIM(MID(SUBSTITUTE($N1621,"/",REPT(" ",LEN($N1621))),(COLUMNS($V1621:W1621)-1)*LEN($N1621)+1,LEN($N1621)))</f>
        <v>rock</v>
      </c>
      <c r="S1621" s="11">
        <f t="shared" si="102"/>
        <v>41876.18618055556</v>
      </c>
      <c r="T1621" s="11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1.1299999999999999</v>
      </c>
      <c r="P1622" s="6">
        <f t="shared" si="101"/>
        <v>66.470588235294116</v>
      </c>
      <c r="Q1622" t="str">
        <f>TRIM(MID(SUBSTITUTE($N1622,"/",REPT(" ",LEN($N1622))),(COLUMNS($V1622:V1622)-1)*LEN($N1622)+1,LEN($N1622)))</f>
        <v>music</v>
      </c>
      <c r="R1622" t="str">
        <f>TRIM(MID(SUBSTITUTE($N1622,"/",REPT(" ",LEN($N1622))),(COLUMNS($V1622:W1622)-1)*LEN($N1622)+1,LEN($N1622)))</f>
        <v>rock</v>
      </c>
      <c r="S1622" s="11">
        <f t="shared" si="102"/>
        <v>41321.339583333334</v>
      </c>
      <c r="T1622" s="11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1.212</v>
      </c>
      <c r="P1623" s="6">
        <f t="shared" si="101"/>
        <v>163.78378378378378</v>
      </c>
      <c r="Q1623" t="str">
        <f>TRIM(MID(SUBSTITUTE($N1623,"/",REPT(" ",LEN($N1623))),(COLUMNS($V1623:V1623)-1)*LEN($N1623)+1,LEN($N1623)))</f>
        <v>music</v>
      </c>
      <c r="R1623" t="str">
        <f>TRIM(MID(SUBSTITUTE($N1623,"/",REPT(" ",LEN($N1623))),(COLUMNS($V1623:W1623)-1)*LEN($N1623)+1,LEN($N1623)))</f>
        <v>rock</v>
      </c>
      <c r="S1623" s="11">
        <f t="shared" si="102"/>
        <v>41003.60665509259</v>
      </c>
      <c r="T1623" s="11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1.0172463768115942</v>
      </c>
      <c r="P1624" s="6">
        <f t="shared" si="101"/>
        <v>107.98461538461538</v>
      </c>
      <c r="Q1624" t="str">
        <f>TRIM(MID(SUBSTITUTE($N1624,"/",REPT(" ",LEN($N1624))),(COLUMNS($V1624:V1624)-1)*LEN($N1624)+1,LEN($N1624)))</f>
        <v>music</v>
      </c>
      <c r="R1624" t="str">
        <f>TRIM(MID(SUBSTITUTE($N1624,"/",REPT(" ",LEN($N1624))),(COLUMNS($V1624:W1624)-1)*LEN($N1624)+1,LEN($N1624)))</f>
        <v>rock</v>
      </c>
      <c r="S1624" s="11">
        <f t="shared" si="102"/>
        <v>41950.29483796296</v>
      </c>
      <c r="T1624" s="11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1.0106666666666666</v>
      </c>
      <c r="P1625" s="6">
        <f t="shared" si="101"/>
        <v>42.111111111111114</v>
      </c>
      <c r="Q1625" t="str">
        <f>TRIM(MID(SUBSTITUTE($N1625,"/",REPT(" ",LEN($N1625))),(COLUMNS($V1625:V1625)-1)*LEN($N1625)+1,LEN($N1625)))</f>
        <v>music</v>
      </c>
      <c r="R1625" t="str">
        <f>TRIM(MID(SUBSTITUTE($N1625,"/",REPT(" ",LEN($N1625))),(COLUMNS($V1625:W1625)-1)*LEN($N1625)+1,LEN($N1625)))</f>
        <v>rock</v>
      </c>
      <c r="S1625" s="11">
        <f t="shared" si="102"/>
        <v>41453.688530092593</v>
      </c>
      <c r="T1625" s="11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1.18</v>
      </c>
      <c r="P1626" s="6">
        <f t="shared" si="101"/>
        <v>47.2</v>
      </c>
      <c r="Q1626" t="str">
        <f>TRIM(MID(SUBSTITUTE($N1626,"/",REPT(" ",LEN($N1626))),(COLUMNS($V1626:V1626)-1)*LEN($N1626)+1,LEN($N1626)))</f>
        <v>music</v>
      </c>
      <c r="R1626" t="str">
        <f>TRIM(MID(SUBSTITUTE($N1626,"/",REPT(" ",LEN($N1626))),(COLUMNS($V1626:W1626)-1)*LEN($N1626)+1,LEN($N1626)))</f>
        <v>rock</v>
      </c>
      <c r="S1626" s="11">
        <f t="shared" si="102"/>
        <v>41243.367303240739</v>
      </c>
      <c r="T1626" s="11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1.5533333333333332</v>
      </c>
      <c r="P1627" s="6">
        <f t="shared" si="101"/>
        <v>112.01923076923077</v>
      </c>
      <c r="Q1627" t="str">
        <f>TRIM(MID(SUBSTITUTE($N1627,"/",REPT(" ",LEN($N1627))),(COLUMNS($V1627:V1627)-1)*LEN($N1627)+1,LEN($N1627)))</f>
        <v>music</v>
      </c>
      <c r="R1627" t="str">
        <f>TRIM(MID(SUBSTITUTE($N1627,"/",REPT(" ",LEN($N1627))),(COLUMNS($V1627:W1627)-1)*LEN($N1627)+1,LEN($N1627)))</f>
        <v>rock</v>
      </c>
      <c r="S1627" s="11">
        <f t="shared" si="102"/>
        <v>41135.699687500004</v>
      </c>
      <c r="T1627" s="11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1.0118750000000001</v>
      </c>
      <c r="P1628" s="6">
        <f t="shared" si="101"/>
        <v>74.953703703703709</v>
      </c>
      <c r="Q1628" t="str">
        <f>TRIM(MID(SUBSTITUTE($N1628,"/",REPT(" ",LEN($N1628))),(COLUMNS($V1628:V1628)-1)*LEN($N1628)+1,LEN($N1628)))</f>
        <v>music</v>
      </c>
      <c r="R1628" t="str">
        <f>TRIM(MID(SUBSTITUTE($N1628,"/",REPT(" ",LEN($N1628))),(COLUMNS($V1628:W1628)-1)*LEN($N1628)+1,LEN($N1628)))</f>
        <v>rock</v>
      </c>
      <c r="S1628" s="11">
        <f t="shared" si="102"/>
        <v>41579.847997685189</v>
      </c>
      <c r="T1628" s="11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1.17</v>
      </c>
      <c r="P1629" s="6">
        <f t="shared" si="101"/>
        <v>61.578947368421055</v>
      </c>
      <c r="Q1629" t="str">
        <f>TRIM(MID(SUBSTITUTE($N1629,"/",REPT(" ",LEN($N1629))),(COLUMNS($V1629:V1629)-1)*LEN($N1629)+1,LEN($N1629)))</f>
        <v>music</v>
      </c>
      <c r="R1629" t="str">
        <f>TRIM(MID(SUBSTITUTE($N1629,"/",REPT(" ",LEN($N1629))),(COLUMNS($V1629:W1629)-1)*LEN($N1629)+1,LEN($N1629)))</f>
        <v>rock</v>
      </c>
      <c r="S1629" s="11">
        <f t="shared" si="102"/>
        <v>41205.707048611112</v>
      </c>
      <c r="T1629" s="11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1.00925</v>
      </c>
      <c r="P1630" s="6">
        <f t="shared" si="101"/>
        <v>45.875</v>
      </c>
      <c r="Q1630" t="str">
        <f>TRIM(MID(SUBSTITUTE($N1630,"/",REPT(" ",LEN($N1630))),(COLUMNS($V1630:V1630)-1)*LEN($N1630)+1,LEN($N1630)))</f>
        <v>music</v>
      </c>
      <c r="R1630" t="str">
        <f>TRIM(MID(SUBSTITUTE($N1630,"/",REPT(" ",LEN($N1630))),(COLUMNS($V1630:W1630)-1)*LEN($N1630)+1,LEN($N1630)))</f>
        <v>rock</v>
      </c>
      <c r="S1630" s="11">
        <f t="shared" si="102"/>
        <v>41774.737060185187</v>
      </c>
      <c r="T1630" s="11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1.0366666666666666</v>
      </c>
      <c r="P1631" s="6">
        <f t="shared" si="101"/>
        <v>75.853658536585371</v>
      </c>
      <c r="Q1631" t="str">
        <f>TRIM(MID(SUBSTITUTE($N1631,"/",REPT(" ",LEN($N1631))),(COLUMNS($V1631:V1631)-1)*LEN($N1631)+1,LEN($N1631)))</f>
        <v>music</v>
      </c>
      <c r="R1631" t="str">
        <f>TRIM(MID(SUBSTITUTE($N1631,"/",REPT(" ",LEN($N1631))),(COLUMNS($V1631:W1631)-1)*LEN($N1631)+1,LEN($N1631)))</f>
        <v>rock</v>
      </c>
      <c r="S1631" s="11">
        <f t="shared" si="102"/>
        <v>41645.867280092592</v>
      </c>
      <c r="T1631" s="11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2.6524999999999999</v>
      </c>
      <c r="P1632" s="6">
        <f t="shared" si="101"/>
        <v>84.206349206349202</v>
      </c>
      <c r="Q1632" t="str">
        <f>TRIM(MID(SUBSTITUTE($N1632,"/",REPT(" ",LEN($N1632))),(COLUMNS($V1632:V1632)-1)*LEN($N1632)+1,LEN($N1632)))</f>
        <v>music</v>
      </c>
      <c r="R1632" t="str">
        <f>TRIM(MID(SUBSTITUTE($N1632,"/",REPT(" ",LEN($N1632))),(COLUMNS($V1632:W1632)-1)*LEN($N1632)+1,LEN($N1632)))</f>
        <v>rock</v>
      </c>
      <c r="S1632" s="11">
        <f t="shared" si="102"/>
        <v>40939.837673611109</v>
      </c>
      <c r="T1632" s="11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1.5590999999999999</v>
      </c>
      <c r="P1633" s="6">
        <f t="shared" si="101"/>
        <v>117.22556390977444</v>
      </c>
      <c r="Q1633" t="str">
        <f>TRIM(MID(SUBSTITUTE($N1633,"/",REPT(" ",LEN($N1633))),(COLUMNS($V1633:V1633)-1)*LEN($N1633)+1,LEN($N1633)))</f>
        <v>music</v>
      </c>
      <c r="R1633" t="str">
        <f>TRIM(MID(SUBSTITUTE($N1633,"/",REPT(" ",LEN($N1633))),(COLUMNS($V1633:W1633)-1)*LEN($N1633)+1,LEN($N1633)))</f>
        <v>rock</v>
      </c>
      <c r="S1633" s="11">
        <f t="shared" si="102"/>
        <v>41164.859502314815</v>
      </c>
      <c r="T1633" s="11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1.0162500000000001</v>
      </c>
      <c r="P1634" s="6">
        <f t="shared" si="101"/>
        <v>86.489361702127653</v>
      </c>
      <c r="Q1634" t="str">
        <f>TRIM(MID(SUBSTITUTE($N1634,"/",REPT(" ",LEN($N1634))),(COLUMNS($V1634:V1634)-1)*LEN($N1634)+1,LEN($N1634)))</f>
        <v>music</v>
      </c>
      <c r="R1634" t="str">
        <f>TRIM(MID(SUBSTITUTE($N1634,"/",REPT(" ",LEN($N1634))),(COLUMNS($V1634:W1634)-1)*LEN($N1634)+1,LEN($N1634)))</f>
        <v>rock</v>
      </c>
      <c r="S1634" s="11">
        <f t="shared" si="102"/>
        <v>40750.340902777774</v>
      </c>
      <c r="T1634" s="11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</v>
      </c>
      <c r="P1635" s="6">
        <f t="shared" si="101"/>
        <v>172.41379310344828</v>
      </c>
      <c r="Q1635" t="str">
        <f>TRIM(MID(SUBSTITUTE($N1635,"/",REPT(" ",LEN($N1635))),(COLUMNS($V1635:V1635)-1)*LEN($N1635)+1,LEN($N1635)))</f>
        <v>music</v>
      </c>
      <c r="R1635" t="str">
        <f>TRIM(MID(SUBSTITUTE($N1635,"/",REPT(" ",LEN($N1635))),(COLUMNS($V1635:W1635)-1)*LEN($N1635)+1,LEN($N1635)))</f>
        <v>rock</v>
      </c>
      <c r="S1635" s="11">
        <f t="shared" si="102"/>
        <v>40896.883750000001</v>
      </c>
      <c r="T1635" s="11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1.0049999999999999</v>
      </c>
      <c r="P1636" s="6">
        <f t="shared" si="101"/>
        <v>62.8125</v>
      </c>
      <c r="Q1636" t="str">
        <f>TRIM(MID(SUBSTITUTE($N1636,"/",REPT(" ",LEN($N1636))),(COLUMNS($V1636:V1636)-1)*LEN($N1636)+1,LEN($N1636)))</f>
        <v>music</v>
      </c>
      <c r="R1636" t="str">
        <f>TRIM(MID(SUBSTITUTE($N1636,"/",REPT(" ",LEN($N1636))),(COLUMNS($V1636:W1636)-1)*LEN($N1636)+1,LEN($N1636)))</f>
        <v>rock</v>
      </c>
      <c r="S1636" s="11">
        <f t="shared" si="102"/>
        <v>40658.189826388887</v>
      </c>
      <c r="T1636" s="11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1.2529999999999999</v>
      </c>
      <c r="P1637" s="6">
        <f t="shared" si="101"/>
        <v>67.729729729729726</v>
      </c>
      <c r="Q1637" t="str">
        <f>TRIM(MID(SUBSTITUTE($N1637,"/",REPT(" ",LEN($N1637))),(COLUMNS($V1637:V1637)-1)*LEN($N1637)+1,LEN($N1637)))</f>
        <v>music</v>
      </c>
      <c r="R1637" t="str">
        <f>TRIM(MID(SUBSTITUTE($N1637,"/",REPT(" ",LEN($N1637))),(COLUMNS($V1637:W1637)-1)*LEN($N1637)+1,LEN($N1637)))</f>
        <v>rock</v>
      </c>
      <c r="S1637" s="11">
        <f t="shared" si="102"/>
        <v>42502.868761574078</v>
      </c>
      <c r="T1637" s="11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1.0355555555555556</v>
      </c>
      <c r="P1638" s="6">
        <f t="shared" si="101"/>
        <v>53.5632183908046</v>
      </c>
      <c r="Q1638" t="str">
        <f>TRIM(MID(SUBSTITUTE($N1638,"/",REPT(" ",LEN($N1638))),(COLUMNS($V1638:V1638)-1)*LEN($N1638)+1,LEN($N1638)))</f>
        <v>music</v>
      </c>
      <c r="R1638" t="str">
        <f>TRIM(MID(SUBSTITUTE($N1638,"/",REPT(" ",LEN($N1638))),(COLUMNS($V1638:W1638)-1)*LEN($N1638)+1,LEN($N1638)))</f>
        <v>rock</v>
      </c>
      <c r="S1638" s="11">
        <f t="shared" si="102"/>
        <v>40663.08666666667</v>
      </c>
      <c r="T1638" s="11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1.038</v>
      </c>
      <c r="P1639" s="6">
        <f t="shared" si="101"/>
        <v>34.6</v>
      </c>
      <c r="Q1639" t="str">
        <f>TRIM(MID(SUBSTITUTE($N1639,"/",REPT(" ",LEN($N1639))),(COLUMNS($V1639:V1639)-1)*LEN($N1639)+1,LEN($N1639)))</f>
        <v>music</v>
      </c>
      <c r="R1639" t="str">
        <f>TRIM(MID(SUBSTITUTE($N1639,"/",REPT(" ",LEN($N1639))),(COLUMNS($V1639:W1639)-1)*LEN($N1639)+1,LEN($N1639)))</f>
        <v>rock</v>
      </c>
      <c r="S1639" s="11">
        <f t="shared" si="102"/>
        <v>40122.751620370371</v>
      </c>
      <c r="T1639" s="11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1.05</v>
      </c>
      <c r="P1640" s="6">
        <f t="shared" si="101"/>
        <v>38.888888888888886</v>
      </c>
      <c r="Q1640" t="str">
        <f>TRIM(MID(SUBSTITUTE($N1640,"/",REPT(" ",LEN($N1640))),(COLUMNS($V1640:V1640)-1)*LEN($N1640)+1,LEN($N1640)))</f>
        <v>music</v>
      </c>
      <c r="R1640" t="str">
        <f>TRIM(MID(SUBSTITUTE($N1640,"/",REPT(" ",LEN($N1640))),(COLUMNS($V1640:W1640)-1)*LEN($N1640)+1,LEN($N1640)))</f>
        <v>rock</v>
      </c>
      <c r="S1640" s="11">
        <f t="shared" si="102"/>
        <v>41288.68712962963</v>
      </c>
      <c r="T1640" s="11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</v>
      </c>
      <c r="P1641" s="6">
        <f t="shared" si="101"/>
        <v>94.736842105263165</v>
      </c>
      <c r="Q1641" t="str">
        <f>TRIM(MID(SUBSTITUTE($N1641,"/",REPT(" ",LEN($N1641))),(COLUMNS($V1641:V1641)-1)*LEN($N1641)+1,LEN($N1641)))</f>
        <v>music</v>
      </c>
      <c r="R1641" t="str">
        <f>TRIM(MID(SUBSTITUTE($N1641,"/",REPT(" ",LEN($N1641))),(COLUMNS($V1641:W1641)-1)*LEN($N1641)+1,LEN($N1641)))</f>
        <v>rock</v>
      </c>
      <c r="S1641" s="11">
        <f t="shared" si="102"/>
        <v>40941.652372685188</v>
      </c>
      <c r="T1641" s="11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1.6986000000000001</v>
      </c>
      <c r="P1642" s="6">
        <f t="shared" si="101"/>
        <v>39.967058823529413</v>
      </c>
      <c r="Q1642" t="str">
        <f>TRIM(MID(SUBSTITUTE($N1642,"/",REPT(" ",LEN($N1642))),(COLUMNS($V1642:V1642)-1)*LEN($N1642)+1,LEN($N1642)))</f>
        <v>music</v>
      </c>
      <c r="R1642" t="str">
        <f>TRIM(MID(SUBSTITUTE($N1642,"/",REPT(" ",LEN($N1642))),(COLUMNS($V1642:W1642)-1)*LEN($N1642)+1,LEN($N1642)))</f>
        <v>rock</v>
      </c>
      <c r="S1642" s="11">
        <f t="shared" si="102"/>
        <v>40379.23096064815</v>
      </c>
      <c r="T1642" s="11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1.014</v>
      </c>
      <c r="P1643" s="6">
        <f t="shared" si="101"/>
        <v>97.5</v>
      </c>
      <c r="Q1643" t="str">
        <f>TRIM(MID(SUBSTITUTE($N1643,"/",REPT(" ",LEN($N1643))),(COLUMNS($V1643:V1643)-1)*LEN($N1643)+1,LEN($N1643)))</f>
        <v>music</v>
      </c>
      <c r="R1643" t="str">
        <f>TRIM(MID(SUBSTITUTE($N1643,"/",REPT(" ",LEN($N1643))),(COLUMNS($V1643:W1643)-1)*LEN($N1643)+1,LEN($N1643)))</f>
        <v>pop</v>
      </c>
      <c r="S1643" s="11">
        <f t="shared" si="102"/>
        <v>41962.596574074079</v>
      </c>
      <c r="T1643" s="11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</v>
      </c>
      <c r="P1644" s="6">
        <f t="shared" si="101"/>
        <v>42.857142857142854</v>
      </c>
      <c r="Q1644" t="str">
        <f>TRIM(MID(SUBSTITUTE($N1644,"/",REPT(" ",LEN($N1644))),(COLUMNS($V1644:V1644)-1)*LEN($N1644)+1,LEN($N1644)))</f>
        <v>music</v>
      </c>
      <c r="R1644" t="str">
        <f>TRIM(MID(SUBSTITUTE($N1644,"/",REPT(" ",LEN($N1644))),(COLUMNS($V1644:W1644)-1)*LEN($N1644)+1,LEN($N1644)))</f>
        <v>pop</v>
      </c>
      <c r="S1644" s="11">
        <f t="shared" si="102"/>
        <v>40688.024618055555</v>
      </c>
      <c r="T1644" s="11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1.2470000000000001</v>
      </c>
      <c r="P1645" s="6">
        <f t="shared" si="101"/>
        <v>168.51351351351352</v>
      </c>
      <c r="Q1645" t="str">
        <f>TRIM(MID(SUBSTITUTE($N1645,"/",REPT(" ",LEN($N1645))),(COLUMNS($V1645:V1645)-1)*LEN($N1645)+1,LEN($N1645)))</f>
        <v>music</v>
      </c>
      <c r="R1645" t="str">
        <f>TRIM(MID(SUBSTITUTE($N1645,"/",REPT(" ",LEN($N1645))),(COLUMNS($V1645:W1645)-1)*LEN($N1645)+1,LEN($N1645)))</f>
        <v>pop</v>
      </c>
      <c r="S1645" s="11">
        <f t="shared" si="102"/>
        <v>41146.824212962965</v>
      </c>
      <c r="T1645" s="11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1.095</v>
      </c>
      <c r="P1646" s="6">
        <f t="shared" si="101"/>
        <v>85.546875</v>
      </c>
      <c r="Q1646" t="str">
        <f>TRIM(MID(SUBSTITUTE($N1646,"/",REPT(" ",LEN($N1646))),(COLUMNS($V1646:V1646)-1)*LEN($N1646)+1,LEN($N1646)))</f>
        <v>music</v>
      </c>
      <c r="R1646" t="str">
        <f>TRIM(MID(SUBSTITUTE($N1646,"/",REPT(" ",LEN($N1646))),(COLUMNS($V1646:W1646)-1)*LEN($N1646)+1,LEN($N1646)))</f>
        <v>pop</v>
      </c>
      <c r="S1646" s="11">
        <f t="shared" si="102"/>
        <v>41175.05972222222</v>
      </c>
      <c r="T1646" s="11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1.1080000000000001</v>
      </c>
      <c r="P1647" s="6">
        <f t="shared" si="101"/>
        <v>554</v>
      </c>
      <c r="Q1647" t="str">
        <f>TRIM(MID(SUBSTITUTE($N1647,"/",REPT(" ",LEN($N1647))),(COLUMNS($V1647:V1647)-1)*LEN($N1647)+1,LEN($N1647)))</f>
        <v>music</v>
      </c>
      <c r="R1647" t="str">
        <f>TRIM(MID(SUBSTITUTE($N1647,"/",REPT(" ",LEN($N1647))),(COLUMNS($V1647:W1647)-1)*LEN($N1647)+1,LEN($N1647)))</f>
        <v>pop</v>
      </c>
      <c r="S1647" s="11">
        <f t="shared" si="102"/>
        <v>41521.617361111108</v>
      </c>
      <c r="T1647" s="11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1.1020000000000001</v>
      </c>
      <c r="P1648" s="6">
        <f t="shared" si="101"/>
        <v>26.554216867469879</v>
      </c>
      <c r="Q1648" t="str">
        <f>TRIM(MID(SUBSTITUTE($N1648,"/",REPT(" ",LEN($N1648))),(COLUMNS($V1648:V1648)-1)*LEN($N1648)+1,LEN($N1648)))</f>
        <v>music</v>
      </c>
      <c r="R1648" t="str">
        <f>TRIM(MID(SUBSTITUTE($N1648,"/",REPT(" ",LEN($N1648))),(COLUMNS($V1648:W1648)-1)*LEN($N1648)+1,LEN($N1648)))</f>
        <v>pop</v>
      </c>
      <c r="S1648" s="11">
        <f t="shared" si="102"/>
        <v>41833.450266203705</v>
      </c>
      <c r="T1648" s="11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1.0471999999999999</v>
      </c>
      <c r="P1649" s="6">
        <f t="shared" si="101"/>
        <v>113.82608695652173</v>
      </c>
      <c r="Q1649" t="str">
        <f>TRIM(MID(SUBSTITUTE($N1649,"/",REPT(" ",LEN($N1649))),(COLUMNS($V1649:V1649)-1)*LEN($N1649)+1,LEN($N1649)))</f>
        <v>music</v>
      </c>
      <c r="R1649" t="str">
        <f>TRIM(MID(SUBSTITUTE($N1649,"/",REPT(" ",LEN($N1649))),(COLUMNS($V1649:W1649)-1)*LEN($N1649)+1,LEN($N1649)))</f>
        <v>pop</v>
      </c>
      <c r="S1649" s="11">
        <f t="shared" si="102"/>
        <v>41039.409456018519</v>
      </c>
      <c r="T1649" s="11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1.2526086956521738</v>
      </c>
      <c r="P1650" s="6">
        <f t="shared" si="101"/>
        <v>32.011111111111113</v>
      </c>
      <c r="Q1650" t="str">
        <f>TRIM(MID(SUBSTITUTE($N1650,"/",REPT(" ",LEN($N1650))),(COLUMNS($V1650:V1650)-1)*LEN($N1650)+1,LEN($N1650)))</f>
        <v>music</v>
      </c>
      <c r="R1650" t="str">
        <f>TRIM(MID(SUBSTITUTE($N1650,"/",REPT(" ",LEN($N1650))),(COLUMNS($V1650:W1650)-1)*LEN($N1650)+1,LEN($N1650)))</f>
        <v>pop</v>
      </c>
      <c r="S1650" s="11">
        <f t="shared" si="102"/>
        <v>40592.704652777778</v>
      </c>
      <c r="T1650" s="11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1.0058763157894737</v>
      </c>
      <c r="P1651" s="6">
        <f t="shared" si="101"/>
        <v>47.189259259259259</v>
      </c>
      <c r="Q1651" t="str">
        <f>TRIM(MID(SUBSTITUTE($N1651,"/",REPT(" ",LEN($N1651))),(COLUMNS($V1651:V1651)-1)*LEN($N1651)+1,LEN($N1651)))</f>
        <v>music</v>
      </c>
      <c r="R1651" t="str">
        <f>TRIM(MID(SUBSTITUTE($N1651,"/",REPT(" ",LEN($N1651))),(COLUMNS($V1651:W1651)-1)*LEN($N1651)+1,LEN($N1651)))</f>
        <v>pop</v>
      </c>
      <c r="S1651" s="11">
        <f t="shared" si="102"/>
        <v>41737.684664351851</v>
      </c>
      <c r="T1651" s="11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1.4155</v>
      </c>
      <c r="P1652" s="6">
        <f t="shared" si="101"/>
        <v>88.46875</v>
      </c>
      <c r="Q1652" t="str">
        <f>TRIM(MID(SUBSTITUTE($N1652,"/",REPT(" ",LEN($N1652))),(COLUMNS($V1652:V1652)-1)*LEN($N1652)+1,LEN($N1652)))</f>
        <v>music</v>
      </c>
      <c r="R1652" t="str">
        <f>TRIM(MID(SUBSTITUTE($N1652,"/",REPT(" ",LEN($N1652))),(COLUMNS($V1652:W1652)-1)*LEN($N1652)+1,LEN($N1652)))</f>
        <v>pop</v>
      </c>
      <c r="S1652" s="11">
        <f t="shared" si="102"/>
        <v>41526.435613425929</v>
      </c>
      <c r="T1652" s="11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1.0075000000000001</v>
      </c>
      <c r="P1653" s="6">
        <f t="shared" si="101"/>
        <v>100.75</v>
      </c>
      <c r="Q1653" t="str">
        <f>TRIM(MID(SUBSTITUTE($N1653,"/",REPT(" ",LEN($N1653))),(COLUMNS($V1653:V1653)-1)*LEN($N1653)+1,LEN($N1653)))</f>
        <v>music</v>
      </c>
      <c r="R1653" t="str">
        <f>TRIM(MID(SUBSTITUTE($N1653,"/",REPT(" ",LEN($N1653))),(COLUMNS($V1653:W1653)-1)*LEN($N1653)+1,LEN($N1653)))</f>
        <v>pop</v>
      </c>
      <c r="S1653" s="11">
        <f t="shared" si="102"/>
        <v>40625.900694444441</v>
      </c>
      <c r="T1653" s="11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1.0066666666666666</v>
      </c>
      <c r="P1654" s="6">
        <f t="shared" si="101"/>
        <v>64.714285714285708</v>
      </c>
      <c r="Q1654" t="str">
        <f>TRIM(MID(SUBSTITUTE($N1654,"/",REPT(" ",LEN($N1654))),(COLUMNS($V1654:V1654)-1)*LEN($N1654)+1,LEN($N1654)))</f>
        <v>music</v>
      </c>
      <c r="R1654" t="str">
        <f>TRIM(MID(SUBSTITUTE($N1654,"/",REPT(" ",LEN($N1654))),(COLUMNS($V1654:W1654)-1)*LEN($N1654)+1,LEN($N1654)))</f>
        <v>pop</v>
      </c>
      <c r="S1654" s="11">
        <f t="shared" si="102"/>
        <v>41572.492974537039</v>
      </c>
      <c r="T1654" s="11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1.7423040000000001</v>
      </c>
      <c r="P1655" s="6">
        <f t="shared" si="101"/>
        <v>51.854285714285716</v>
      </c>
      <c r="Q1655" t="str">
        <f>TRIM(MID(SUBSTITUTE($N1655,"/",REPT(" ",LEN($N1655))),(COLUMNS($V1655:V1655)-1)*LEN($N1655)+1,LEN($N1655)))</f>
        <v>music</v>
      </c>
      <c r="R1655" t="str">
        <f>TRIM(MID(SUBSTITUTE($N1655,"/",REPT(" ",LEN($N1655))),(COLUMNS($V1655:W1655)-1)*LEN($N1655)+1,LEN($N1655)))</f>
        <v>pop</v>
      </c>
      <c r="S1655" s="11">
        <f t="shared" si="102"/>
        <v>40626.834444444445</v>
      </c>
      <c r="T1655" s="11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1.199090909090909</v>
      </c>
      <c r="P1656" s="6">
        <f t="shared" si="101"/>
        <v>38.794117647058826</v>
      </c>
      <c r="Q1656" t="str">
        <f>TRIM(MID(SUBSTITUTE($N1656,"/",REPT(" ",LEN($N1656))),(COLUMNS($V1656:V1656)-1)*LEN($N1656)+1,LEN($N1656)))</f>
        <v>music</v>
      </c>
      <c r="R1656" t="str">
        <f>TRIM(MID(SUBSTITUTE($N1656,"/",REPT(" ",LEN($N1656))),(COLUMNS($V1656:W1656)-1)*LEN($N1656)+1,LEN($N1656)))</f>
        <v>pop</v>
      </c>
      <c r="S1656" s="11">
        <f t="shared" si="102"/>
        <v>40987.890740740739</v>
      </c>
      <c r="T1656" s="11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1.4286666666666668</v>
      </c>
      <c r="P1657" s="6">
        <f t="shared" si="101"/>
        <v>44.645833333333336</v>
      </c>
      <c r="Q1657" t="str">
        <f>TRIM(MID(SUBSTITUTE($N1657,"/",REPT(" ",LEN($N1657))),(COLUMNS($V1657:V1657)-1)*LEN($N1657)+1,LEN($N1657)))</f>
        <v>music</v>
      </c>
      <c r="R1657" t="str">
        <f>TRIM(MID(SUBSTITUTE($N1657,"/",REPT(" ",LEN($N1657))),(COLUMNS($V1657:W1657)-1)*LEN($N1657)+1,LEN($N1657)))</f>
        <v>pop</v>
      </c>
      <c r="S1657" s="11">
        <f t="shared" si="102"/>
        <v>40974.791898148149</v>
      </c>
      <c r="T1657" s="11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1.0033493333333334</v>
      </c>
      <c r="P1658" s="6">
        <f t="shared" si="101"/>
        <v>156.77333333333334</v>
      </c>
      <c r="Q1658" t="str">
        <f>TRIM(MID(SUBSTITUTE($N1658,"/",REPT(" ",LEN($N1658))),(COLUMNS($V1658:V1658)-1)*LEN($N1658)+1,LEN($N1658)))</f>
        <v>music</v>
      </c>
      <c r="R1658" t="str">
        <f>TRIM(MID(SUBSTITUTE($N1658,"/",REPT(" ",LEN($N1658))),(COLUMNS($V1658:W1658)-1)*LEN($N1658)+1,LEN($N1658)))</f>
        <v>pop</v>
      </c>
      <c r="S1658" s="11">
        <f t="shared" si="102"/>
        <v>41226.928842592592</v>
      </c>
      <c r="T1658" s="11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1.0493380000000001</v>
      </c>
      <c r="P1659" s="6">
        <f t="shared" si="101"/>
        <v>118.70339366515837</v>
      </c>
      <c r="Q1659" t="str">
        <f>TRIM(MID(SUBSTITUTE($N1659,"/",REPT(" ",LEN($N1659))),(COLUMNS($V1659:V1659)-1)*LEN($N1659)+1,LEN($N1659)))</f>
        <v>music</v>
      </c>
      <c r="R1659" t="str">
        <f>TRIM(MID(SUBSTITUTE($N1659,"/",REPT(" ",LEN($N1659))),(COLUMNS($V1659:W1659)-1)*LEN($N1659)+1,LEN($N1659)))</f>
        <v>pop</v>
      </c>
      <c r="S1659" s="11">
        <f t="shared" si="102"/>
        <v>41023.782037037039</v>
      </c>
      <c r="T1659" s="11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1.3223333333333334</v>
      </c>
      <c r="P1660" s="6">
        <f t="shared" si="101"/>
        <v>74.149532710280369</v>
      </c>
      <c r="Q1660" t="str">
        <f>TRIM(MID(SUBSTITUTE($N1660,"/",REPT(" ",LEN($N1660))),(COLUMNS($V1660:V1660)-1)*LEN($N1660)+1,LEN($N1660)))</f>
        <v>music</v>
      </c>
      <c r="R1660" t="str">
        <f>TRIM(MID(SUBSTITUTE($N1660,"/",REPT(" ",LEN($N1660))),(COLUMNS($V1660:W1660)-1)*LEN($N1660)+1,LEN($N1660)))</f>
        <v>pop</v>
      </c>
      <c r="S1660" s="11">
        <f t="shared" si="102"/>
        <v>41223.22184027778</v>
      </c>
      <c r="T1660" s="11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1.1279999999999999</v>
      </c>
      <c r="P1661" s="6">
        <f t="shared" si="101"/>
        <v>12.533333333333333</v>
      </c>
      <c r="Q1661" t="str">
        <f>TRIM(MID(SUBSTITUTE($N1661,"/",REPT(" ",LEN($N1661))),(COLUMNS($V1661:V1661)-1)*LEN($N1661)+1,LEN($N1661)))</f>
        <v>music</v>
      </c>
      <c r="R1661" t="str">
        <f>TRIM(MID(SUBSTITUTE($N1661,"/",REPT(" ",LEN($N1661))),(COLUMNS($V1661:W1661)-1)*LEN($N1661)+1,LEN($N1661)))</f>
        <v>pop</v>
      </c>
      <c r="S1661" s="11">
        <f t="shared" si="102"/>
        <v>41596.913437499999</v>
      </c>
      <c r="T1661" s="11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12.5375</v>
      </c>
      <c r="P1662" s="6">
        <f t="shared" si="101"/>
        <v>27.861111111111111</v>
      </c>
      <c r="Q1662" t="str">
        <f>TRIM(MID(SUBSTITUTE($N1662,"/",REPT(" ",LEN($N1662))),(COLUMNS($V1662:V1662)-1)*LEN($N1662)+1,LEN($N1662)))</f>
        <v>music</v>
      </c>
      <c r="R1662" t="str">
        <f>TRIM(MID(SUBSTITUTE($N1662,"/",REPT(" ",LEN($N1662))),(COLUMNS($V1662:W1662)-1)*LEN($N1662)+1,LEN($N1662)))</f>
        <v>pop</v>
      </c>
      <c r="S1662" s="11">
        <f t="shared" si="102"/>
        <v>42459.693865740745</v>
      </c>
      <c r="T1662" s="11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1.0250632911392406</v>
      </c>
      <c r="P1663" s="6">
        <f t="shared" si="101"/>
        <v>80.178217821782184</v>
      </c>
      <c r="Q1663" t="str">
        <f>TRIM(MID(SUBSTITUTE($N1663,"/",REPT(" ",LEN($N1663))),(COLUMNS($V1663:V1663)-1)*LEN($N1663)+1,LEN($N1663)))</f>
        <v>music</v>
      </c>
      <c r="R1663" t="str">
        <f>TRIM(MID(SUBSTITUTE($N1663,"/",REPT(" ",LEN($N1663))),(COLUMNS($V1663:W1663)-1)*LEN($N1663)+1,LEN($N1663)))</f>
        <v>pop</v>
      </c>
      <c r="S1663" s="11">
        <f t="shared" si="102"/>
        <v>42343.998043981483</v>
      </c>
      <c r="T1663" s="11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1.026375</v>
      </c>
      <c r="P1664" s="6">
        <f t="shared" si="101"/>
        <v>132.43548387096774</v>
      </c>
      <c r="Q1664" t="str">
        <f>TRIM(MID(SUBSTITUTE($N1664,"/",REPT(" ",LEN($N1664))),(COLUMNS($V1664:V1664)-1)*LEN($N1664)+1,LEN($N1664)))</f>
        <v>music</v>
      </c>
      <c r="R1664" t="str">
        <f>TRIM(MID(SUBSTITUTE($N1664,"/",REPT(" ",LEN($N1664))),(COLUMNS($V1664:W1664)-1)*LEN($N1664)+1,LEN($N1664)))</f>
        <v>pop</v>
      </c>
      <c r="S1664" s="11">
        <f t="shared" si="102"/>
        <v>40848.198333333334</v>
      </c>
      <c r="T1664" s="11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1.08</v>
      </c>
      <c r="P1665" s="6">
        <f t="shared" si="101"/>
        <v>33.75</v>
      </c>
      <c r="Q1665" t="str">
        <f>TRIM(MID(SUBSTITUTE($N1665,"/",REPT(" ",LEN($N1665))),(COLUMNS($V1665:V1665)-1)*LEN($N1665)+1,LEN($N1665)))</f>
        <v>music</v>
      </c>
      <c r="R1665" t="str">
        <f>TRIM(MID(SUBSTITUTE($N1665,"/",REPT(" ",LEN($N1665))),(COLUMNS($V1665:W1665)-1)*LEN($N1665)+1,LEN($N1665)))</f>
        <v>pop</v>
      </c>
      <c r="S1665" s="11">
        <f t="shared" si="102"/>
        <v>42006.02207175926</v>
      </c>
      <c r="T1665" s="11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1.2240879999999998</v>
      </c>
      <c r="P1666" s="6">
        <f t="shared" si="101"/>
        <v>34.384494382022467</v>
      </c>
      <c r="Q1666" t="str">
        <f>TRIM(MID(SUBSTITUTE($N1666,"/",REPT(" ",LEN($N1666))),(COLUMNS($V1666:V1666)-1)*LEN($N1666)+1,LEN($N1666)))</f>
        <v>music</v>
      </c>
      <c r="R1666" t="str">
        <f>TRIM(MID(SUBSTITUTE($N1666,"/",REPT(" ",LEN($N1666))),(COLUMNS($V1666:W1666)-1)*LEN($N1666)+1,LEN($N1666)))</f>
        <v>pop</v>
      </c>
      <c r="S1666" s="11">
        <f t="shared" si="102"/>
        <v>40939.761782407404</v>
      </c>
      <c r="T1666" s="11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</f>
        <v>1.1945714285714286</v>
      </c>
      <c r="P1667" s="6">
        <f t="shared" ref="P1667:P1730" si="105">AVERAGE(E1667/L1667)</f>
        <v>44.956989247311824</v>
      </c>
      <c r="Q1667" t="str">
        <f>TRIM(MID(SUBSTITUTE($N1667,"/",REPT(" ",LEN($N1667))),(COLUMNS($V1667:V1667)-1)*LEN($N1667)+1,LEN($N1667)))</f>
        <v>music</v>
      </c>
      <c r="R1667" t="str">
        <f>TRIM(MID(SUBSTITUTE($N1667,"/",REPT(" ",LEN($N1667))),(COLUMNS($V1667:W1667)-1)*LEN($N1667)+1,LEN($N1667)))</f>
        <v>pop</v>
      </c>
      <c r="S1667" s="11">
        <f t="shared" ref="S1667:S1730" si="106">(((J1667/60/60)/24)+DATE(1970,1,1))</f>
        <v>40564.649456018517</v>
      </c>
      <c r="T1667" s="11">
        <f t="shared" ref="T1667:T1730" si="107">(((I1667/60/60)/24)+DATE(1970,1,1))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1.6088</v>
      </c>
      <c r="P1668" s="6">
        <f t="shared" si="105"/>
        <v>41.04081632653061</v>
      </c>
      <c r="Q1668" t="str">
        <f>TRIM(MID(SUBSTITUTE($N1668,"/",REPT(" ",LEN($N1668))),(COLUMNS($V1668:V1668)-1)*LEN($N1668)+1,LEN($N1668)))</f>
        <v>music</v>
      </c>
      <c r="R1668" t="str">
        <f>TRIM(MID(SUBSTITUTE($N1668,"/",REPT(" ",LEN($N1668))),(COLUMNS($V1668:W1668)-1)*LEN($N1668)+1,LEN($N1668)))</f>
        <v>pop</v>
      </c>
      <c r="S1668" s="11">
        <f t="shared" si="106"/>
        <v>41331.253159722226</v>
      </c>
      <c r="T1668" s="11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1.2685294117647059</v>
      </c>
      <c r="P1669" s="6">
        <f t="shared" si="105"/>
        <v>52.597560975609753</v>
      </c>
      <c r="Q1669" t="str">
        <f>TRIM(MID(SUBSTITUTE($N1669,"/",REPT(" ",LEN($N1669))),(COLUMNS($V1669:V1669)-1)*LEN($N1669)+1,LEN($N1669)))</f>
        <v>music</v>
      </c>
      <c r="R1669" t="str">
        <f>TRIM(MID(SUBSTITUTE($N1669,"/",REPT(" ",LEN($N1669))),(COLUMNS($V1669:W1669)-1)*LEN($N1669)+1,LEN($N1669)))</f>
        <v>pop</v>
      </c>
      <c r="S1669" s="11">
        <f t="shared" si="106"/>
        <v>41682.0705787037</v>
      </c>
      <c r="T1669" s="11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1.026375</v>
      </c>
      <c r="P1670" s="6">
        <f t="shared" si="105"/>
        <v>70.784482758620683</v>
      </c>
      <c r="Q1670" t="str">
        <f>TRIM(MID(SUBSTITUTE($N1670,"/",REPT(" ",LEN($N1670))),(COLUMNS($V1670:V1670)-1)*LEN($N1670)+1,LEN($N1670)))</f>
        <v>music</v>
      </c>
      <c r="R1670" t="str">
        <f>TRIM(MID(SUBSTITUTE($N1670,"/",REPT(" ",LEN($N1670))),(COLUMNS($V1670:W1670)-1)*LEN($N1670)+1,LEN($N1670)))</f>
        <v>pop</v>
      </c>
      <c r="S1670" s="11">
        <f t="shared" si="106"/>
        <v>40845.14975694444</v>
      </c>
      <c r="T1670" s="11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1.3975</v>
      </c>
      <c r="P1671" s="6">
        <f t="shared" si="105"/>
        <v>53.75</v>
      </c>
      <c r="Q1671" t="str">
        <f>TRIM(MID(SUBSTITUTE($N1671,"/",REPT(" ",LEN($N1671))),(COLUMNS($V1671:V1671)-1)*LEN($N1671)+1,LEN($N1671)))</f>
        <v>music</v>
      </c>
      <c r="R1671" t="str">
        <f>TRIM(MID(SUBSTITUTE($N1671,"/",REPT(" ",LEN($N1671))),(COLUMNS($V1671:W1671)-1)*LEN($N1671)+1,LEN($N1671)))</f>
        <v>pop</v>
      </c>
      <c r="S1671" s="11">
        <f t="shared" si="106"/>
        <v>42461.885138888887</v>
      </c>
      <c r="T1671" s="11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1.026</v>
      </c>
      <c r="P1672" s="6">
        <f t="shared" si="105"/>
        <v>44.608695652173914</v>
      </c>
      <c r="Q1672" t="str">
        <f>TRIM(MID(SUBSTITUTE($N1672,"/",REPT(" ",LEN($N1672))),(COLUMNS($V1672:V1672)-1)*LEN($N1672)+1,LEN($N1672)))</f>
        <v>music</v>
      </c>
      <c r="R1672" t="str">
        <f>TRIM(MID(SUBSTITUTE($N1672,"/",REPT(" ",LEN($N1672))),(COLUMNS($V1672:W1672)-1)*LEN($N1672)+1,LEN($N1672)))</f>
        <v>pop</v>
      </c>
      <c r="S1672" s="11">
        <f t="shared" si="106"/>
        <v>40313.930543981485</v>
      </c>
      <c r="T1672" s="11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1.0067349999999999</v>
      </c>
      <c r="P1673" s="6">
        <f t="shared" si="105"/>
        <v>26.148961038961041</v>
      </c>
      <c r="Q1673" t="str">
        <f>TRIM(MID(SUBSTITUTE($N1673,"/",REPT(" ",LEN($N1673))),(COLUMNS($V1673:V1673)-1)*LEN($N1673)+1,LEN($N1673)))</f>
        <v>music</v>
      </c>
      <c r="R1673" t="str">
        <f>TRIM(MID(SUBSTITUTE($N1673,"/",REPT(" ",LEN($N1673))),(COLUMNS($V1673:W1673)-1)*LEN($N1673)+1,LEN($N1673)))</f>
        <v>pop</v>
      </c>
      <c r="S1673" s="11">
        <f t="shared" si="106"/>
        <v>42553.54414351852</v>
      </c>
      <c r="T1673" s="11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1.1294117647058823</v>
      </c>
      <c r="P1674" s="6">
        <f t="shared" si="105"/>
        <v>39.183673469387756</v>
      </c>
      <c r="Q1674" t="str">
        <f>TRIM(MID(SUBSTITUTE($N1674,"/",REPT(" ",LEN($N1674))),(COLUMNS($V1674:V1674)-1)*LEN($N1674)+1,LEN($N1674)))</f>
        <v>music</v>
      </c>
      <c r="R1674" t="str">
        <f>TRIM(MID(SUBSTITUTE($N1674,"/",REPT(" ",LEN($N1674))),(COLUMNS($V1674:W1674)-1)*LEN($N1674)+1,LEN($N1674)))</f>
        <v>pop</v>
      </c>
      <c r="S1674" s="11">
        <f t="shared" si="106"/>
        <v>41034.656597222223</v>
      </c>
      <c r="T1674" s="11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1.2809523809523808</v>
      </c>
      <c r="P1675" s="6">
        <f t="shared" si="105"/>
        <v>45.593220338983052</v>
      </c>
      <c r="Q1675" t="str">
        <f>TRIM(MID(SUBSTITUTE($N1675,"/",REPT(" ",LEN($N1675))),(COLUMNS($V1675:V1675)-1)*LEN($N1675)+1,LEN($N1675)))</f>
        <v>music</v>
      </c>
      <c r="R1675" t="str">
        <f>TRIM(MID(SUBSTITUTE($N1675,"/",REPT(" ",LEN($N1675))),(COLUMNS($V1675:W1675)-1)*LEN($N1675)+1,LEN($N1675)))</f>
        <v>pop</v>
      </c>
      <c r="S1675" s="11">
        <f t="shared" si="106"/>
        <v>42039.878379629634</v>
      </c>
      <c r="T1675" s="11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2.0169999999999999</v>
      </c>
      <c r="P1676" s="6">
        <f t="shared" si="105"/>
        <v>89.247787610619469</v>
      </c>
      <c r="Q1676" t="str">
        <f>TRIM(MID(SUBSTITUTE($N1676,"/",REPT(" ",LEN($N1676))),(COLUMNS($V1676:V1676)-1)*LEN($N1676)+1,LEN($N1676)))</f>
        <v>music</v>
      </c>
      <c r="R1676" t="str">
        <f>TRIM(MID(SUBSTITUTE($N1676,"/",REPT(" ",LEN($N1676))),(COLUMNS($V1676:W1676)-1)*LEN($N1676)+1,LEN($N1676)))</f>
        <v>pop</v>
      </c>
      <c r="S1676" s="11">
        <f t="shared" si="106"/>
        <v>42569.605393518519</v>
      </c>
      <c r="T1676" s="11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1.37416</v>
      </c>
      <c r="P1677" s="6">
        <f t="shared" si="105"/>
        <v>40.416470588235299</v>
      </c>
      <c r="Q1677" t="str">
        <f>TRIM(MID(SUBSTITUTE($N1677,"/",REPT(" ",LEN($N1677))),(COLUMNS($V1677:V1677)-1)*LEN($N1677)+1,LEN($N1677)))</f>
        <v>music</v>
      </c>
      <c r="R1677" t="str">
        <f>TRIM(MID(SUBSTITUTE($N1677,"/",REPT(" ",LEN($N1677))),(COLUMNS($V1677:W1677)-1)*LEN($N1677)+1,LEN($N1677)))</f>
        <v>pop</v>
      </c>
      <c r="S1677" s="11">
        <f t="shared" si="106"/>
        <v>40802.733101851853</v>
      </c>
      <c r="T1677" s="11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1.1533333333333333</v>
      </c>
      <c r="P1678" s="6">
        <f t="shared" si="105"/>
        <v>82.38095238095238</v>
      </c>
      <c r="Q1678" t="str">
        <f>TRIM(MID(SUBSTITUTE($N1678,"/",REPT(" ",LEN($N1678))),(COLUMNS($V1678:V1678)-1)*LEN($N1678)+1,LEN($N1678)))</f>
        <v>music</v>
      </c>
      <c r="R1678" t="str">
        <f>TRIM(MID(SUBSTITUTE($N1678,"/",REPT(" ",LEN($N1678))),(COLUMNS($V1678:W1678)-1)*LEN($N1678)+1,LEN($N1678)))</f>
        <v>pop</v>
      </c>
      <c r="S1678" s="11">
        <f t="shared" si="106"/>
        <v>40973.72623842593</v>
      </c>
      <c r="T1678" s="11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1.1166666666666667</v>
      </c>
      <c r="P1679" s="6">
        <f t="shared" si="105"/>
        <v>159.52380952380952</v>
      </c>
      <c r="Q1679" t="str">
        <f>TRIM(MID(SUBSTITUTE($N1679,"/",REPT(" ",LEN($N1679))),(COLUMNS($V1679:V1679)-1)*LEN($N1679)+1,LEN($N1679)))</f>
        <v>music</v>
      </c>
      <c r="R1679" t="str">
        <f>TRIM(MID(SUBSTITUTE($N1679,"/",REPT(" ",LEN($N1679))),(COLUMNS($V1679:W1679)-1)*LEN($N1679)+1,LEN($N1679)))</f>
        <v>pop</v>
      </c>
      <c r="S1679" s="11">
        <f t="shared" si="106"/>
        <v>42416.407129629632</v>
      </c>
      <c r="T1679" s="11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1.1839999999999999</v>
      </c>
      <c r="P1680" s="6">
        <f t="shared" si="105"/>
        <v>36.244897959183675</v>
      </c>
      <c r="Q1680" t="str">
        <f>TRIM(MID(SUBSTITUTE($N1680,"/",REPT(" ",LEN($N1680))),(COLUMNS($V1680:V1680)-1)*LEN($N1680)+1,LEN($N1680)))</f>
        <v>music</v>
      </c>
      <c r="R1680" t="str">
        <f>TRIM(MID(SUBSTITUTE($N1680,"/",REPT(" ",LEN($N1680))),(COLUMNS($V1680:W1680)-1)*LEN($N1680)+1,LEN($N1680)))</f>
        <v>pop</v>
      </c>
      <c r="S1680" s="11">
        <f t="shared" si="106"/>
        <v>41662.854988425926</v>
      </c>
      <c r="T1680" s="11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1.75</v>
      </c>
      <c r="P1681" s="6">
        <f t="shared" si="105"/>
        <v>62.5</v>
      </c>
      <c r="Q1681" t="str">
        <f>TRIM(MID(SUBSTITUTE($N1681,"/",REPT(" ",LEN($N1681))),(COLUMNS($V1681:V1681)-1)*LEN($N1681)+1,LEN($N1681)))</f>
        <v>music</v>
      </c>
      <c r="R1681" t="str">
        <f>TRIM(MID(SUBSTITUTE($N1681,"/",REPT(" ",LEN($N1681))),(COLUMNS($V1681:W1681)-1)*LEN($N1681)+1,LEN($N1681)))</f>
        <v>pop</v>
      </c>
      <c r="S1681" s="11">
        <f t="shared" si="106"/>
        <v>40723.068807870368</v>
      </c>
      <c r="T1681" s="11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1.175</v>
      </c>
      <c r="P1682" s="6">
        <f t="shared" si="105"/>
        <v>47</v>
      </c>
      <c r="Q1682" t="str">
        <f>TRIM(MID(SUBSTITUTE($N1682,"/",REPT(" ",LEN($N1682))),(COLUMNS($V1682:V1682)-1)*LEN($N1682)+1,LEN($N1682)))</f>
        <v>music</v>
      </c>
      <c r="R1682" t="str">
        <f>TRIM(MID(SUBSTITUTE($N1682,"/",REPT(" ",LEN($N1682))),(COLUMNS($V1682:W1682)-1)*LEN($N1682)+1,LEN($N1682)))</f>
        <v>pop</v>
      </c>
      <c r="S1682" s="11">
        <f t="shared" si="106"/>
        <v>41802.757719907408</v>
      </c>
      <c r="T1682" s="11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1.0142212307692309</v>
      </c>
      <c r="P1683" s="6">
        <f t="shared" si="105"/>
        <v>74.575090497737563</v>
      </c>
      <c r="Q1683" t="str">
        <f>TRIM(MID(SUBSTITUTE($N1683,"/",REPT(" ",LEN($N1683))),(COLUMNS($V1683:V1683)-1)*LEN($N1683)+1,LEN($N1683)))</f>
        <v>music</v>
      </c>
      <c r="R1683" t="str">
        <f>TRIM(MID(SUBSTITUTE($N1683,"/",REPT(" ",LEN($N1683))),(COLUMNS($V1683:W1683)-1)*LEN($N1683)+1,LEN($N1683)))</f>
        <v>faith</v>
      </c>
      <c r="S1683" s="11">
        <f t="shared" si="106"/>
        <v>42774.121342592596</v>
      </c>
      <c r="T1683" s="11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6" t="e">
        <f t="shared" si="105"/>
        <v>#DIV/0!</v>
      </c>
      <c r="Q1684" t="str">
        <f>TRIM(MID(SUBSTITUTE($N1684,"/",REPT(" ",LEN($N1684))),(COLUMNS($V1684:V1684)-1)*LEN($N1684)+1,LEN($N1684)))</f>
        <v>music</v>
      </c>
      <c r="R1684" t="str">
        <f>TRIM(MID(SUBSTITUTE($N1684,"/",REPT(" ",LEN($N1684))),(COLUMNS($V1684:W1684)-1)*LEN($N1684)+1,LEN($N1684)))</f>
        <v>faith</v>
      </c>
      <c r="S1684" s="11">
        <f t="shared" si="106"/>
        <v>42779.21365740741</v>
      </c>
      <c r="T1684" s="11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0.21714285714285714</v>
      </c>
      <c r="P1685" s="6">
        <f t="shared" si="105"/>
        <v>76</v>
      </c>
      <c r="Q1685" t="str">
        <f>TRIM(MID(SUBSTITUTE($N1685,"/",REPT(" ",LEN($N1685))),(COLUMNS($V1685:V1685)-1)*LEN($N1685)+1,LEN($N1685)))</f>
        <v>music</v>
      </c>
      <c r="R1685" t="str">
        <f>TRIM(MID(SUBSTITUTE($N1685,"/",REPT(" ",LEN($N1685))),(COLUMNS($V1685:W1685)-1)*LEN($N1685)+1,LEN($N1685)))</f>
        <v>faith</v>
      </c>
      <c r="S1685" s="11">
        <f t="shared" si="106"/>
        <v>42808.781689814816</v>
      </c>
      <c r="T1685" s="11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1.0912500000000001</v>
      </c>
      <c r="P1686" s="6">
        <f t="shared" si="105"/>
        <v>86.43564356435644</v>
      </c>
      <c r="Q1686" t="str">
        <f>TRIM(MID(SUBSTITUTE($N1686,"/",REPT(" ",LEN($N1686))),(COLUMNS($V1686:V1686)-1)*LEN($N1686)+1,LEN($N1686)))</f>
        <v>music</v>
      </c>
      <c r="R1686" t="str">
        <f>TRIM(MID(SUBSTITUTE($N1686,"/",REPT(" ",LEN($N1686))),(COLUMNS($V1686:W1686)-1)*LEN($N1686)+1,LEN($N1686)))</f>
        <v>faith</v>
      </c>
      <c r="S1686" s="11">
        <f t="shared" si="106"/>
        <v>42783.815289351856</v>
      </c>
      <c r="T1686" s="11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1.0285714285714285</v>
      </c>
      <c r="P1687" s="6">
        <f t="shared" si="105"/>
        <v>24</v>
      </c>
      <c r="Q1687" t="str">
        <f>TRIM(MID(SUBSTITUTE($N1687,"/",REPT(" ",LEN($N1687))),(COLUMNS($V1687:V1687)-1)*LEN($N1687)+1,LEN($N1687)))</f>
        <v>music</v>
      </c>
      <c r="R1687" t="str">
        <f>TRIM(MID(SUBSTITUTE($N1687,"/",REPT(" ",LEN($N1687))),(COLUMNS($V1687:W1687)-1)*LEN($N1687)+1,LEN($N1687)))</f>
        <v>faith</v>
      </c>
      <c r="S1687" s="11">
        <f t="shared" si="106"/>
        <v>42788.2502662037</v>
      </c>
      <c r="T1687" s="11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3.5999999999999999E-3</v>
      </c>
      <c r="P1688" s="6">
        <f t="shared" si="105"/>
        <v>18</v>
      </c>
      <c r="Q1688" t="str">
        <f>TRIM(MID(SUBSTITUTE($N1688,"/",REPT(" ",LEN($N1688))),(COLUMNS($V1688:V1688)-1)*LEN($N1688)+1,LEN($N1688)))</f>
        <v>music</v>
      </c>
      <c r="R1688" t="str">
        <f>TRIM(MID(SUBSTITUTE($N1688,"/",REPT(" ",LEN($N1688))),(COLUMNS($V1688:W1688)-1)*LEN($N1688)+1,LEN($N1688)))</f>
        <v>faith</v>
      </c>
      <c r="S1688" s="11">
        <f t="shared" si="106"/>
        <v>42792.843969907408</v>
      </c>
      <c r="T1688" s="11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0.3125</v>
      </c>
      <c r="P1689" s="6">
        <f t="shared" si="105"/>
        <v>80.128205128205124</v>
      </c>
      <c r="Q1689" t="str">
        <f>TRIM(MID(SUBSTITUTE($N1689,"/",REPT(" ",LEN($N1689))),(COLUMNS($V1689:V1689)-1)*LEN($N1689)+1,LEN($N1689)))</f>
        <v>music</v>
      </c>
      <c r="R1689" t="str">
        <f>TRIM(MID(SUBSTITUTE($N1689,"/",REPT(" ",LEN($N1689))),(COLUMNS($V1689:W1689)-1)*LEN($N1689)+1,LEN($N1689)))</f>
        <v>faith</v>
      </c>
      <c r="S1689" s="11">
        <f t="shared" si="106"/>
        <v>42802.046817129631</v>
      </c>
      <c r="T1689" s="11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0.443</v>
      </c>
      <c r="P1690" s="6">
        <f t="shared" si="105"/>
        <v>253.14285714285714</v>
      </c>
      <c r="Q1690" t="str">
        <f>TRIM(MID(SUBSTITUTE($N1690,"/",REPT(" ",LEN($N1690))),(COLUMNS($V1690:V1690)-1)*LEN($N1690)+1,LEN($N1690)))</f>
        <v>music</v>
      </c>
      <c r="R1690" t="str">
        <f>TRIM(MID(SUBSTITUTE($N1690,"/",REPT(" ",LEN($N1690))),(COLUMNS($V1690:W1690)-1)*LEN($N1690)+1,LEN($N1690)))</f>
        <v>faith</v>
      </c>
      <c r="S1690" s="11">
        <f t="shared" si="106"/>
        <v>42804.534652777773</v>
      </c>
      <c r="T1690" s="11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</v>
      </c>
      <c r="P1691" s="6">
        <f t="shared" si="105"/>
        <v>171.42857142857142</v>
      </c>
      <c r="Q1691" t="str">
        <f>TRIM(MID(SUBSTITUTE($N1691,"/",REPT(" ",LEN($N1691))),(COLUMNS($V1691:V1691)-1)*LEN($N1691)+1,LEN($N1691)))</f>
        <v>music</v>
      </c>
      <c r="R1691" t="str">
        <f>TRIM(MID(SUBSTITUTE($N1691,"/",REPT(" ",LEN($N1691))),(COLUMNS($V1691:W1691)-1)*LEN($N1691)+1,LEN($N1691)))</f>
        <v>faith</v>
      </c>
      <c r="S1691" s="11">
        <f t="shared" si="106"/>
        <v>42780.942476851851</v>
      </c>
      <c r="T1691" s="11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0.254</v>
      </c>
      <c r="P1692" s="6">
        <f t="shared" si="105"/>
        <v>57.727272727272727</v>
      </c>
      <c r="Q1692" t="str">
        <f>TRIM(MID(SUBSTITUTE($N1692,"/",REPT(" ",LEN($N1692))),(COLUMNS($V1692:V1692)-1)*LEN($N1692)+1,LEN($N1692)))</f>
        <v>music</v>
      </c>
      <c r="R1692" t="str">
        <f>TRIM(MID(SUBSTITUTE($N1692,"/",REPT(" ",LEN($N1692))),(COLUMNS($V1692:W1692)-1)*LEN($N1692)+1,LEN($N1692)))</f>
        <v>faith</v>
      </c>
      <c r="S1692" s="11">
        <f t="shared" si="106"/>
        <v>42801.43104166667</v>
      </c>
      <c r="T1692" s="11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0.33473333333333333</v>
      </c>
      <c r="P1693" s="6">
        <f t="shared" si="105"/>
        <v>264.26315789473682</v>
      </c>
      <c r="Q1693" t="str">
        <f>TRIM(MID(SUBSTITUTE($N1693,"/",REPT(" ",LEN($N1693))),(COLUMNS($V1693:V1693)-1)*LEN($N1693)+1,LEN($N1693)))</f>
        <v>music</v>
      </c>
      <c r="R1693" t="str">
        <f>TRIM(MID(SUBSTITUTE($N1693,"/",REPT(" ",LEN($N1693))),(COLUMNS($V1693:W1693)-1)*LEN($N1693)+1,LEN($N1693)))</f>
        <v>faith</v>
      </c>
      <c r="S1693" s="11">
        <f t="shared" si="106"/>
        <v>42795.701481481476</v>
      </c>
      <c r="T1693" s="11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0.47799999999999998</v>
      </c>
      <c r="P1694" s="6">
        <f t="shared" si="105"/>
        <v>159.33333333333334</v>
      </c>
      <c r="Q1694" t="str">
        <f>TRIM(MID(SUBSTITUTE($N1694,"/",REPT(" ",LEN($N1694))),(COLUMNS($V1694:V1694)-1)*LEN($N1694)+1,LEN($N1694)))</f>
        <v>music</v>
      </c>
      <c r="R1694" t="str">
        <f>TRIM(MID(SUBSTITUTE($N1694,"/",REPT(" ",LEN($N1694))),(COLUMNS($V1694:W1694)-1)*LEN($N1694)+1,LEN($N1694)))</f>
        <v>faith</v>
      </c>
      <c r="S1694" s="11">
        <f t="shared" si="106"/>
        <v>42788.151238425926</v>
      </c>
      <c r="T1694" s="11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9.3333333333333338E-2</v>
      </c>
      <c r="P1695" s="6">
        <f t="shared" si="105"/>
        <v>35</v>
      </c>
      <c r="Q1695" t="str">
        <f>TRIM(MID(SUBSTITUTE($N1695,"/",REPT(" ",LEN($N1695))),(COLUMNS($V1695:V1695)-1)*LEN($N1695)+1,LEN($N1695)))</f>
        <v>music</v>
      </c>
      <c r="R1695" t="str">
        <f>TRIM(MID(SUBSTITUTE($N1695,"/",REPT(" ",LEN($N1695))),(COLUMNS($V1695:W1695)-1)*LEN($N1695)+1,LEN($N1695)))</f>
        <v>faith</v>
      </c>
      <c r="S1695" s="11">
        <f t="shared" si="106"/>
        <v>42803.920277777783</v>
      </c>
      <c r="T1695" s="11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5.0000000000000001E-4</v>
      </c>
      <c r="P1696" s="6">
        <f t="shared" si="105"/>
        <v>5</v>
      </c>
      <c r="Q1696" t="str">
        <f>TRIM(MID(SUBSTITUTE($N1696,"/",REPT(" ",LEN($N1696))),(COLUMNS($V1696:V1696)-1)*LEN($N1696)+1,LEN($N1696)))</f>
        <v>music</v>
      </c>
      <c r="R1696" t="str">
        <f>TRIM(MID(SUBSTITUTE($N1696,"/",REPT(" ",LEN($N1696))),(COLUMNS($V1696:W1696)-1)*LEN($N1696)+1,LEN($N1696)))</f>
        <v>faith</v>
      </c>
      <c r="S1696" s="11">
        <f t="shared" si="106"/>
        <v>42791.669837962967</v>
      </c>
      <c r="T1696" s="11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0.11708333333333333</v>
      </c>
      <c r="P1697" s="6">
        <f t="shared" si="105"/>
        <v>61.086956521739133</v>
      </c>
      <c r="Q1697" t="str">
        <f>TRIM(MID(SUBSTITUTE($N1697,"/",REPT(" ",LEN($N1697))),(COLUMNS($V1697:V1697)-1)*LEN($N1697)+1,LEN($N1697)))</f>
        <v>music</v>
      </c>
      <c r="R1697" t="str">
        <f>TRIM(MID(SUBSTITUTE($N1697,"/",REPT(" ",LEN($N1697))),(COLUMNS($V1697:W1697)-1)*LEN($N1697)+1,LEN($N1697)))</f>
        <v>faith</v>
      </c>
      <c r="S1697" s="11">
        <f t="shared" si="106"/>
        <v>42801.031412037039</v>
      </c>
      <c r="T1697" s="11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6" t="e">
        <f t="shared" si="105"/>
        <v>#DIV/0!</v>
      </c>
      <c r="Q1698" t="str">
        <f>TRIM(MID(SUBSTITUTE($N1698,"/",REPT(" ",LEN($N1698))),(COLUMNS($V1698:V1698)-1)*LEN($N1698)+1,LEN($N1698)))</f>
        <v>music</v>
      </c>
      <c r="R1698" t="str">
        <f>TRIM(MID(SUBSTITUTE($N1698,"/",REPT(" ",LEN($N1698))),(COLUMNS($V1698:W1698)-1)*LEN($N1698)+1,LEN($N1698)))</f>
        <v>faith</v>
      </c>
      <c r="S1698" s="11">
        <f t="shared" si="106"/>
        <v>42796.069571759261</v>
      </c>
      <c r="T1698" s="11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0.20208000000000001</v>
      </c>
      <c r="P1699" s="6">
        <f t="shared" si="105"/>
        <v>114.81818181818181</v>
      </c>
      <c r="Q1699" t="str">
        <f>TRIM(MID(SUBSTITUTE($N1699,"/",REPT(" ",LEN($N1699))),(COLUMNS($V1699:V1699)-1)*LEN($N1699)+1,LEN($N1699)))</f>
        <v>music</v>
      </c>
      <c r="R1699" t="str">
        <f>TRIM(MID(SUBSTITUTE($N1699,"/",REPT(" ",LEN($N1699))),(COLUMNS($V1699:W1699)-1)*LEN($N1699)+1,LEN($N1699)))</f>
        <v>faith</v>
      </c>
      <c r="S1699" s="11">
        <f t="shared" si="106"/>
        <v>42805.032962962956</v>
      </c>
      <c r="T1699" s="11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6" t="e">
        <f t="shared" si="105"/>
        <v>#DIV/0!</v>
      </c>
      <c r="Q1700" t="str">
        <f>TRIM(MID(SUBSTITUTE($N1700,"/",REPT(" ",LEN($N1700))),(COLUMNS($V1700:V1700)-1)*LEN($N1700)+1,LEN($N1700)))</f>
        <v>music</v>
      </c>
      <c r="R1700" t="str">
        <f>TRIM(MID(SUBSTITUTE($N1700,"/",REPT(" ",LEN($N1700))),(COLUMNS($V1700:W1700)-1)*LEN($N1700)+1,LEN($N1700)))</f>
        <v>faith</v>
      </c>
      <c r="S1700" s="11">
        <f t="shared" si="106"/>
        <v>42796.207870370374</v>
      </c>
      <c r="T1700" s="11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4.2311459353574929E-2</v>
      </c>
      <c r="P1701" s="6">
        <f t="shared" si="105"/>
        <v>54</v>
      </c>
      <c r="Q1701" t="str">
        <f>TRIM(MID(SUBSTITUTE($N1701,"/",REPT(" ",LEN($N1701))),(COLUMNS($V1701:V1701)-1)*LEN($N1701)+1,LEN($N1701)))</f>
        <v>music</v>
      </c>
      <c r="R1701" t="str">
        <f>TRIM(MID(SUBSTITUTE($N1701,"/",REPT(" ",LEN($N1701))),(COLUMNS($V1701:W1701)-1)*LEN($N1701)+1,LEN($N1701)))</f>
        <v>faith</v>
      </c>
      <c r="S1701" s="11">
        <f t="shared" si="106"/>
        <v>42806.863946759258</v>
      </c>
      <c r="T1701" s="11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0.2606</v>
      </c>
      <c r="P1702" s="6">
        <f t="shared" si="105"/>
        <v>65.974683544303801</v>
      </c>
      <c r="Q1702" t="str">
        <f>TRIM(MID(SUBSTITUTE($N1702,"/",REPT(" ",LEN($N1702))),(COLUMNS($V1702:V1702)-1)*LEN($N1702)+1,LEN($N1702)))</f>
        <v>music</v>
      </c>
      <c r="R1702" t="str">
        <f>TRIM(MID(SUBSTITUTE($N1702,"/",REPT(" ",LEN($N1702))),(COLUMNS($V1702:W1702)-1)*LEN($N1702)+1,LEN($N1702)))</f>
        <v>faith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1.9801980198019802E-3</v>
      </c>
      <c r="P1703" s="6">
        <f t="shared" si="105"/>
        <v>5</v>
      </c>
      <c r="Q1703" t="str">
        <f>TRIM(MID(SUBSTITUTE($N1703,"/",REPT(" ",LEN($N1703))),(COLUMNS($V1703:V1703)-1)*LEN($N1703)+1,LEN($N1703)))</f>
        <v>music</v>
      </c>
      <c r="R1703" t="str">
        <f>TRIM(MID(SUBSTITUTE($N1703,"/",REPT(" ",LEN($N1703))),(COLUMNS($V1703:W1703)-1)*LEN($N1703)+1,LEN($N1703)))</f>
        <v>faith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6.0606060606060605E-5</v>
      </c>
      <c r="P1704" s="6">
        <f t="shared" si="105"/>
        <v>1</v>
      </c>
      <c r="Q1704" t="str">
        <f>TRIM(MID(SUBSTITUTE($N1704,"/",REPT(" ",LEN($N1704))),(COLUMNS($V1704:V1704)-1)*LEN($N1704)+1,LEN($N1704)))</f>
        <v>music</v>
      </c>
      <c r="R1704" t="str">
        <f>TRIM(MID(SUBSTITUTE($N1704,"/",REPT(" ",LEN($N1704))),(COLUMNS($V1704:W1704)-1)*LEN($N1704)+1,LEN($N1704)))</f>
        <v>faith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1.0200000000000001E-2</v>
      </c>
      <c r="P1705" s="6">
        <f t="shared" si="105"/>
        <v>25.5</v>
      </c>
      <c r="Q1705" t="str">
        <f>TRIM(MID(SUBSTITUTE($N1705,"/",REPT(" ",LEN($N1705))),(COLUMNS($V1705:V1705)-1)*LEN($N1705)+1,LEN($N1705)))</f>
        <v>music</v>
      </c>
      <c r="R1705" t="str">
        <f>TRIM(MID(SUBSTITUTE($N1705,"/",REPT(" ",LEN($N1705))),(COLUMNS($V1705:W1705)-1)*LEN($N1705)+1,LEN($N1705)))</f>
        <v>faith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0.65100000000000002</v>
      </c>
      <c r="P1706" s="6">
        <f t="shared" si="105"/>
        <v>118.36363636363636</v>
      </c>
      <c r="Q1706" t="str">
        <f>TRIM(MID(SUBSTITUTE($N1706,"/",REPT(" ",LEN($N1706))),(COLUMNS($V1706:V1706)-1)*LEN($N1706)+1,LEN($N1706)))</f>
        <v>music</v>
      </c>
      <c r="R1706" t="str">
        <f>TRIM(MID(SUBSTITUTE($N1706,"/",REPT(" ",LEN($N1706))),(COLUMNS($V1706:W1706)-1)*LEN($N1706)+1,LEN($N1706)))</f>
        <v>faith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6" t="e">
        <f t="shared" si="105"/>
        <v>#DIV/0!</v>
      </c>
      <c r="Q1707" t="str">
        <f>TRIM(MID(SUBSTITUTE($N1707,"/",REPT(" ",LEN($N1707))),(COLUMNS($V1707:V1707)-1)*LEN($N1707)+1,LEN($N1707)))</f>
        <v>music</v>
      </c>
      <c r="R1707" t="str">
        <f>TRIM(MID(SUBSTITUTE($N1707,"/",REPT(" ",LEN($N1707))),(COLUMNS($V1707:W1707)-1)*LEN($N1707)+1,LEN($N1707)))</f>
        <v>faith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6" t="e">
        <f t="shared" si="105"/>
        <v>#DIV/0!</v>
      </c>
      <c r="Q1708" t="str">
        <f>TRIM(MID(SUBSTITUTE($N1708,"/",REPT(" ",LEN($N1708))),(COLUMNS($V1708:V1708)-1)*LEN($N1708)+1,LEN($N1708)))</f>
        <v>music</v>
      </c>
      <c r="R1708" t="str">
        <f>TRIM(MID(SUBSTITUTE($N1708,"/",REPT(" ",LEN($N1708))),(COLUMNS($V1708:W1708)-1)*LEN($N1708)+1,LEN($N1708)))</f>
        <v>faith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9.74E-2</v>
      </c>
      <c r="P1709" s="6">
        <f t="shared" si="105"/>
        <v>54.111111111111114</v>
      </c>
      <c r="Q1709" t="str">
        <f>TRIM(MID(SUBSTITUTE($N1709,"/",REPT(" ",LEN($N1709))),(COLUMNS($V1709:V1709)-1)*LEN($N1709)+1,LEN($N1709)))</f>
        <v>music</v>
      </c>
      <c r="R1709" t="str">
        <f>TRIM(MID(SUBSTITUTE($N1709,"/",REPT(" ",LEN($N1709))),(COLUMNS($V1709:W1709)-1)*LEN($N1709)+1,LEN($N1709)))</f>
        <v>faith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6" t="e">
        <f t="shared" si="105"/>
        <v>#DIV/0!</v>
      </c>
      <c r="Q1710" t="str">
        <f>TRIM(MID(SUBSTITUTE($N1710,"/",REPT(" ",LEN($N1710))),(COLUMNS($V1710:V1710)-1)*LEN($N1710)+1,LEN($N1710)))</f>
        <v>music</v>
      </c>
      <c r="R1710" t="str">
        <f>TRIM(MID(SUBSTITUTE($N1710,"/",REPT(" ",LEN($N1710))),(COLUMNS($V1710:W1710)-1)*LEN($N1710)+1,LEN($N1710)))</f>
        <v>faith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4.8571428571428571E-2</v>
      </c>
      <c r="P1711" s="6">
        <f t="shared" si="105"/>
        <v>21.25</v>
      </c>
      <c r="Q1711" t="str">
        <f>TRIM(MID(SUBSTITUTE($N1711,"/",REPT(" ",LEN($N1711))),(COLUMNS($V1711:V1711)-1)*LEN($N1711)+1,LEN($N1711)))</f>
        <v>music</v>
      </c>
      <c r="R1711" t="str">
        <f>TRIM(MID(SUBSTITUTE($N1711,"/",REPT(" ",LEN($N1711))),(COLUMNS($V1711:W1711)-1)*LEN($N1711)+1,LEN($N1711)))</f>
        <v>faith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6.7999999999999996E-3</v>
      </c>
      <c r="P1712" s="6">
        <f t="shared" si="105"/>
        <v>34</v>
      </c>
      <c r="Q1712" t="str">
        <f>TRIM(MID(SUBSTITUTE($N1712,"/",REPT(" ",LEN($N1712))),(COLUMNS($V1712:V1712)-1)*LEN($N1712)+1,LEN($N1712)))</f>
        <v>music</v>
      </c>
      <c r="R1712" t="str">
        <f>TRIM(MID(SUBSTITUTE($N1712,"/",REPT(" ",LEN($N1712))),(COLUMNS($V1712:W1712)-1)*LEN($N1712)+1,LEN($N1712)))</f>
        <v>faith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0.105</v>
      </c>
      <c r="P1713" s="6">
        <f t="shared" si="105"/>
        <v>525</v>
      </c>
      <c r="Q1713" t="str">
        <f>TRIM(MID(SUBSTITUTE($N1713,"/",REPT(" ",LEN($N1713))),(COLUMNS($V1713:V1713)-1)*LEN($N1713)+1,LEN($N1713)))</f>
        <v>music</v>
      </c>
      <c r="R1713" t="str">
        <f>TRIM(MID(SUBSTITUTE($N1713,"/",REPT(" ",LEN($N1713))),(COLUMNS($V1713:W1713)-1)*LEN($N1713)+1,LEN($N1713)))</f>
        <v>faith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6" t="e">
        <f t="shared" si="105"/>
        <v>#DIV/0!</v>
      </c>
      <c r="Q1714" t="str">
        <f>TRIM(MID(SUBSTITUTE($N1714,"/",REPT(" ",LEN($N1714))),(COLUMNS($V1714:V1714)-1)*LEN($N1714)+1,LEN($N1714)))</f>
        <v>music</v>
      </c>
      <c r="R1714" t="str">
        <f>TRIM(MID(SUBSTITUTE($N1714,"/",REPT(" ",LEN($N1714))),(COLUMNS($V1714:W1714)-1)*LEN($N1714)+1,LEN($N1714)))</f>
        <v>faith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1.6666666666666666E-2</v>
      </c>
      <c r="P1715" s="6">
        <f t="shared" si="105"/>
        <v>50</v>
      </c>
      <c r="Q1715" t="str">
        <f>TRIM(MID(SUBSTITUTE($N1715,"/",REPT(" ",LEN($N1715))),(COLUMNS($V1715:V1715)-1)*LEN($N1715)+1,LEN($N1715)))</f>
        <v>music</v>
      </c>
      <c r="R1715" t="str">
        <f>TRIM(MID(SUBSTITUTE($N1715,"/",REPT(" ",LEN($N1715))),(COLUMNS($V1715:W1715)-1)*LEN($N1715)+1,LEN($N1715)))</f>
        <v>faith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7.868E-2</v>
      </c>
      <c r="P1716" s="6">
        <f t="shared" si="105"/>
        <v>115.70588235294117</v>
      </c>
      <c r="Q1716" t="str">
        <f>TRIM(MID(SUBSTITUTE($N1716,"/",REPT(" ",LEN($N1716))),(COLUMNS($V1716:V1716)-1)*LEN($N1716)+1,LEN($N1716)))</f>
        <v>music</v>
      </c>
      <c r="R1716" t="str">
        <f>TRIM(MID(SUBSTITUTE($N1716,"/",REPT(" ",LEN($N1716))),(COLUMNS($V1716:W1716)-1)*LEN($N1716)+1,LEN($N1716)))</f>
        <v>faith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2.2000000000000001E-3</v>
      </c>
      <c r="P1717" s="6">
        <f t="shared" si="105"/>
        <v>5.5</v>
      </c>
      <c r="Q1717" t="str">
        <f>TRIM(MID(SUBSTITUTE($N1717,"/",REPT(" ",LEN($N1717))),(COLUMNS($V1717:V1717)-1)*LEN($N1717)+1,LEN($N1717)))</f>
        <v>music</v>
      </c>
      <c r="R1717" t="str">
        <f>TRIM(MID(SUBSTITUTE($N1717,"/",REPT(" ",LEN($N1717))),(COLUMNS($V1717:W1717)-1)*LEN($N1717)+1,LEN($N1717)))</f>
        <v>faith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7.4999999999999997E-2</v>
      </c>
      <c r="P1718" s="6">
        <f t="shared" si="105"/>
        <v>50</v>
      </c>
      <c r="Q1718" t="str">
        <f>TRIM(MID(SUBSTITUTE($N1718,"/",REPT(" ",LEN($N1718))),(COLUMNS($V1718:V1718)-1)*LEN($N1718)+1,LEN($N1718)))</f>
        <v>music</v>
      </c>
      <c r="R1718" t="str">
        <f>TRIM(MID(SUBSTITUTE($N1718,"/",REPT(" ",LEN($N1718))),(COLUMNS($V1718:W1718)-1)*LEN($N1718)+1,LEN($N1718)))</f>
        <v>faith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0.42725880551301687</v>
      </c>
      <c r="P1719" s="6">
        <f t="shared" si="105"/>
        <v>34.024390243902438</v>
      </c>
      <c r="Q1719" t="str">
        <f>TRIM(MID(SUBSTITUTE($N1719,"/",REPT(" ",LEN($N1719))),(COLUMNS($V1719:V1719)-1)*LEN($N1719)+1,LEN($N1719)))</f>
        <v>music</v>
      </c>
      <c r="R1719" t="str">
        <f>TRIM(MID(SUBSTITUTE($N1719,"/",REPT(" ",LEN($N1719))),(COLUMNS($V1719:W1719)-1)*LEN($N1719)+1,LEN($N1719)))</f>
        <v>faith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2.142857142857143E-3</v>
      </c>
      <c r="P1720" s="6">
        <f t="shared" si="105"/>
        <v>37.5</v>
      </c>
      <c r="Q1720" t="str">
        <f>TRIM(MID(SUBSTITUTE($N1720,"/",REPT(" ",LEN($N1720))),(COLUMNS($V1720:V1720)-1)*LEN($N1720)+1,LEN($N1720)))</f>
        <v>music</v>
      </c>
      <c r="R1720" t="str">
        <f>TRIM(MID(SUBSTITUTE($N1720,"/",REPT(" ",LEN($N1720))),(COLUMNS($V1720:W1720)-1)*LEN($N1720)+1,LEN($N1720)))</f>
        <v>faith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8.7500000000000008E-3</v>
      </c>
      <c r="P1721" s="6">
        <f t="shared" si="105"/>
        <v>11.666666666666666</v>
      </c>
      <c r="Q1721" t="str">
        <f>TRIM(MID(SUBSTITUTE($N1721,"/",REPT(" ",LEN($N1721))),(COLUMNS($V1721:V1721)-1)*LEN($N1721)+1,LEN($N1721)))</f>
        <v>music</v>
      </c>
      <c r="R1721" t="str">
        <f>TRIM(MID(SUBSTITUTE($N1721,"/",REPT(" ",LEN($N1721))),(COLUMNS($V1721:W1721)-1)*LEN($N1721)+1,LEN($N1721)))</f>
        <v>faith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5.6250000000000001E-2</v>
      </c>
      <c r="P1722" s="6">
        <f t="shared" si="105"/>
        <v>28.125</v>
      </c>
      <c r="Q1722" t="str">
        <f>TRIM(MID(SUBSTITUTE($N1722,"/",REPT(" ",LEN($N1722))),(COLUMNS($V1722:V1722)-1)*LEN($N1722)+1,LEN($N1722)))</f>
        <v>music</v>
      </c>
      <c r="R1722" t="str">
        <f>TRIM(MID(SUBSTITUTE($N1722,"/",REPT(" ",LEN($N1722))),(COLUMNS($V1722:W1722)-1)*LEN($N1722)+1,LEN($N1722)))</f>
        <v>faith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6" t="e">
        <f t="shared" si="105"/>
        <v>#DIV/0!</v>
      </c>
      <c r="Q1723" t="str">
        <f>TRIM(MID(SUBSTITUTE($N1723,"/",REPT(" ",LEN($N1723))),(COLUMNS($V1723:V1723)-1)*LEN($N1723)+1,LEN($N1723)))</f>
        <v>music</v>
      </c>
      <c r="R1723" t="str">
        <f>TRIM(MID(SUBSTITUTE($N1723,"/",REPT(" ",LEN($N1723))),(COLUMNS($V1723:W1723)-1)*LEN($N1723)+1,LEN($N1723)))</f>
        <v>faith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3.4722222222222224E-4</v>
      </c>
      <c r="P1724" s="6">
        <f t="shared" si="105"/>
        <v>1</v>
      </c>
      <c r="Q1724" t="str">
        <f>TRIM(MID(SUBSTITUTE($N1724,"/",REPT(" ",LEN($N1724))),(COLUMNS($V1724:V1724)-1)*LEN($N1724)+1,LEN($N1724)))</f>
        <v>music</v>
      </c>
      <c r="R1724" t="str">
        <f>TRIM(MID(SUBSTITUTE($N1724,"/",REPT(" ",LEN($N1724))),(COLUMNS($V1724:W1724)-1)*LEN($N1724)+1,LEN($N1724)))</f>
        <v>faith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6.5000000000000002E-2</v>
      </c>
      <c r="P1725" s="6">
        <f t="shared" si="105"/>
        <v>216.66666666666666</v>
      </c>
      <c r="Q1725" t="str">
        <f>TRIM(MID(SUBSTITUTE($N1725,"/",REPT(" ",LEN($N1725))),(COLUMNS($V1725:V1725)-1)*LEN($N1725)+1,LEN($N1725)))</f>
        <v>music</v>
      </c>
      <c r="R1725" t="str">
        <f>TRIM(MID(SUBSTITUTE($N1725,"/",REPT(" ",LEN($N1725))),(COLUMNS($V1725:W1725)-1)*LEN($N1725)+1,LEN($N1725)))</f>
        <v>faith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5.8333333333333336E-3</v>
      </c>
      <c r="P1726" s="6">
        <f t="shared" si="105"/>
        <v>8.75</v>
      </c>
      <c r="Q1726" t="str">
        <f>TRIM(MID(SUBSTITUTE($N1726,"/",REPT(" ",LEN($N1726))),(COLUMNS($V1726:V1726)-1)*LEN($N1726)+1,LEN($N1726)))</f>
        <v>music</v>
      </c>
      <c r="R1726" t="str">
        <f>TRIM(MID(SUBSTITUTE($N1726,"/",REPT(" ",LEN($N1726))),(COLUMNS($V1726:W1726)-1)*LEN($N1726)+1,LEN($N1726)))</f>
        <v>faith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0.10181818181818182</v>
      </c>
      <c r="P1727" s="6">
        <f t="shared" si="105"/>
        <v>62.222222222222221</v>
      </c>
      <c r="Q1727" t="str">
        <f>TRIM(MID(SUBSTITUTE($N1727,"/",REPT(" ",LEN($N1727))),(COLUMNS($V1727:V1727)-1)*LEN($N1727)+1,LEN($N1727)))</f>
        <v>music</v>
      </c>
      <c r="R1727" t="str">
        <f>TRIM(MID(SUBSTITUTE($N1727,"/",REPT(" ",LEN($N1727))),(COLUMNS($V1727:W1727)-1)*LEN($N1727)+1,LEN($N1727)))</f>
        <v>faith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0.33784615384615385</v>
      </c>
      <c r="P1728" s="6">
        <f t="shared" si="105"/>
        <v>137.25</v>
      </c>
      <c r="Q1728" t="str">
        <f>TRIM(MID(SUBSTITUTE($N1728,"/",REPT(" ",LEN($N1728))),(COLUMNS($V1728:V1728)-1)*LEN($N1728)+1,LEN($N1728)))</f>
        <v>music</v>
      </c>
      <c r="R1728" t="str">
        <f>TRIM(MID(SUBSTITUTE($N1728,"/",REPT(" ",LEN($N1728))),(COLUMNS($V1728:W1728)-1)*LEN($N1728)+1,LEN($N1728)))</f>
        <v>faith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3.3333333333333332E-4</v>
      </c>
      <c r="P1729" s="6">
        <f t="shared" si="105"/>
        <v>1</v>
      </c>
      <c r="Q1729" t="str">
        <f>TRIM(MID(SUBSTITUTE($N1729,"/",REPT(" ",LEN($N1729))),(COLUMNS($V1729:V1729)-1)*LEN($N1729)+1,LEN($N1729)))</f>
        <v>music</v>
      </c>
      <c r="R1729" t="str">
        <f>TRIM(MID(SUBSTITUTE($N1729,"/",REPT(" ",LEN($N1729))),(COLUMNS($V1729:W1729)-1)*LEN($N1729)+1,LEN($N1729)))</f>
        <v>faith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0.68400000000000005</v>
      </c>
      <c r="P1730" s="6">
        <f t="shared" si="105"/>
        <v>122.14285714285714</v>
      </c>
      <c r="Q1730" t="str">
        <f>TRIM(MID(SUBSTITUTE($N1730,"/",REPT(" ",LEN($N1730))),(COLUMNS($V1730:V1730)-1)*LEN($N1730)+1,LEN($N1730)))</f>
        <v>music</v>
      </c>
      <c r="R1730" t="str">
        <f>TRIM(MID(SUBSTITUTE($N1730,"/",REPT(" ",LEN($N1730))),(COLUMNS($V1730:W1730)-1)*LEN($N1730)+1,LEN($N1730)))</f>
        <v>faith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</f>
        <v>0</v>
      </c>
      <c r="P1731" s="6" t="e">
        <f t="shared" ref="P1731:P1794" si="109">AVERAGE(E1731/L1731)</f>
        <v>#DIV/0!</v>
      </c>
      <c r="Q1731" t="str">
        <f>TRIM(MID(SUBSTITUTE($N1731,"/",REPT(" ",LEN($N1731))),(COLUMNS($V1731:V1731)-1)*LEN($N1731)+1,LEN($N1731)))</f>
        <v>music</v>
      </c>
      <c r="R1731" t="str">
        <f>TRIM(MID(SUBSTITUTE($N1731,"/",REPT(" ",LEN($N1731))),(COLUMNS($V1731:W1731)-1)*LEN($N1731)+1,LEN($N1731)))</f>
        <v>faith</v>
      </c>
      <c r="S1731" s="11">
        <f t="shared" ref="S1731:S1794" si="110">(((J1731/60/60)/24)+DATE(1970,1,1))</f>
        <v>42471.052152777775</v>
      </c>
      <c r="T1731" s="11">
        <f t="shared" ref="T1731:T1794" si="111">(((I1731/60/60)/24)+DATE(1970,1,1))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6" t="e">
        <f t="shared" si="109"/>
        <v>#DIV/0!</v>
      </c>
      <c r="Q1732" t="str">
        <f>TRIM(MID(SUBSTITUTE($N1732,"/",REPT(" ",LEN($N1732))),(COLUMNS($V1732:V1732)-1)*LEN($N1732)+1,LEN($N1732)))</f>
        <v>music</v>
      </c>
      <c r="R1732" t="str">
        <f>TRIM(MID(SUBSTITUTE($N1732,"/",REPT(" ",LEN($N1732))),(COLUMNS($V1732:W1732)-1)*LEN($N1732)+1,LEN($N1732)))</f>
        <v>faith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6" t="e">
        <f t="shared" si="109"/>
        <v>#DIV/0!</v>
      </c>
      <c r="Q1733" t="str">
        <f>TRIM(MID(SUBSTITUTE($N1733,"/",REPT(" ",LEN($N1733))),(COLUMNS($V1733:V1733)-1)*LEN($N1733)+1,LEN($N1733)))</f>
        <v>music</v>
      </c>
      <c r="R1733" t="str">
        <f>TRIM(MID(SUBSTITUTE($N1733,"/",REPT(" ",LEN($N1733))),(COLUMNS($V1733:W1733)-1)*LEN($N1733)+1,LEN($N1733)))</f>
        <v>faith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6" t="e">
        <f t="shared" si="109"/>
        <v>#DIV/0!</v>
      </c>
      <c r="Q1734" t="str">
        <f>TRIM(MID(SUBSTITUTE($N1734,"/",REPT(" ",LEN($N1734))),(COLUMNS($V1734:V1734)-1)*LEN($N1734)+1,LEN($N1734)))</f>
        <v>music</v>
      </c>
      <c r="R1734" t="str">
        <f>TRIM(MID(SUBSTITUTE($N1734,"/",REPT(" ",LEN($N1734))),(COLUMNS($V1734:W1734)-1)*LEN($N1734)+1,LEN($N1734)))</f>
        <v>faith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6" t="e">
        <f t="shared" si="109"/>
        <v>#DIV/0!</v>
      </c>
      <c r="Q1735" t="str">
        <f>TRIM(MID(SUBSTITUTE($N1735,"/",REPT(" ",LEN($N1735))),(COLUMNS($V1735:V1735)-1)*LEN($N1735)+1,LEN($N1735)))</f>
        <v>music</v>
      </c>
      <c r="R1735" t="str">
        <f>TRIM(MID(SUBSTITUTE($N1735,"/",REPT(" ",LEN($N1735))),(COLUMNS($V1735:W1735)-1)*LEN($N1735)+1,LEN($N1735)))</f>
        <v>faith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2.2222222222222223E-4</v>
      </c>
      <c r="P1736" s="6">
        <f t="shared" si="109"/>
        <v>1</v>
      </c>
      <c r="Q1736" t="str">
        <f>TRIM(MID(SUBSTITUTE($N1736,"/",REPT(" ",LEN($N1736))),(COLUMNS($V1736:V1736)-1)*LEN($N1736)+1,LEN($N1736)))</f>
        <v>music</v>
      </c>
      <c r="R1736" t="str">
        <f>TRIM(MID(SUBSTITUTE($N1736,"/",REPT(" ",LEN($N1736))),(COLUMNS($V1736:W1736)-1)*LEN($N1736)+1,LEN($N1736)))</f>
        <v>faith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0.11</v>
      </c>
      <c r="P1737" s="6">
        <f t="shared" si="109"/>
        <v>55</v>
      </c>
      <c r="Q1737" t="str">
        <f>TRIM(MID(SUBSTITUTE($N1737,"/",REPT(" ",LEN($N1737))),(COLUMNS($V1737:V1737)-1)*LEN($N1737)+1,LEN($N1737)))</f>
        <v>music</v>
      </c>
      <c r="R1737" t="str">
        <f>TRIM(MID(SUBSTITUTE($N1737,"/",REPT(" ",LEN($N1737))),(COLUMNS($V1737:W1737)-1)*LEN($N1737)+1,LEN($N1737)))</f>
        <v>faith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7.3333333333333332E-3</v>
      </c>
      <c r="P1738" s="6">
        <f t="shared" si="109"/>
        <v>22</v>
      </c>
      <c r="Q1738" t="str">
        <f>TRIM(MID(SUBSTITUTE($N1738,"/",REPT(" ",LEN($N1738))),(COLUMNS($V1738:V1738)-1)*LEN($N1738)+1,LEN($N1738)))</f>
        <v>music</v>
      </c>
      <c r="R1738" t="str">
        <f>TRIM(MID(SUBSTITUTE($N1738,"/",REPT(" ",LEN($N1738))),(COLUMNS($V1738:W1738)-1)*LEN($N1738)+1,LEN($N1738)))</f>
        <v>faith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0.21249999999999999</v>
      </c>
      <c r="P1739" s="6">
        <f t="shared" si="109"/>
        <v>56.666666666666664</v>
      </c>
      <c r="Q1739" t="str">
        <f>TRIM(MID(SUBSTITUTE($N1739,"/",REPT(" ",LEN($N1739))),(COLUMNS($V1739:V1739)-1)*LEN($N1739)+1,LEN($N1739)))</f>
        <v>music</v>
      </c>
      <c r="R1739" t="str">
        <f>TRIM(MID(SUBSTITUTE($N1739,"/",REPT(" ",LEN($N1739))),(COLUMNS($V1739:W1739)-1)*LEN($N1739)+1,LEN($N1739)))</f>
        <v>faith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4.0000000000000001E-3</v>
      </c>
      <c r="P1740" s="6">
        <f t="shared" si="109"/>
        <v>20</v>
      </c>
      <c r="Q1740" t="str">
        <f>TRIM(MID(SUBSTITUTE($N1740,"/",REPT(" ",LEN($N1740))),(COLUMNS($V1740:V1740)-1)*LEN($N1740)+1,LEN($N1740)))</f>
        <v>music</v>
      </c>
      <c r="R1740" t="str">
        <f>TRIM(MID(SUBSTITUTE($N1740,"/",REPT(" ",LEN($N1740))),(COLUMNS($V1740:W1740)-1)*LEN($N1740)+1,LEN($N1740)))</f>
        <v>faith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1E-3</v>
      </c>
      <c r="P1741" s="6">
        <f t="shared" si="109"/>
        <v>1</v>
      </c>
      <c r="Q1741" t="str">
        <f>TRIM(MID(SUBSTITUTE($N1741,"/",REPT(" ",LEN($N1741))),(COLUMNS($V1741:V1741)-1)*LEN($N1741)+1,LEN($N1741)))</f>
        <v>music</v>
      </c>
      <c r="R1741" t="str">
        <f>TRIM(MID(SUBSTITUTE($N1741,"/",REPT(" ",LEN($N1741))),(COLUMNS($V1741:W1741)-1)*LEN($N1741)+1,LEN($N1741)))</f>
        <v>faith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6" t="e">
        <f t="shared" si="109"/>
        <v>#DIV/0!</v>
      </c>
      <c r="Q1742" t="str">
        <f>TRIM(MID(SUBSTITUTE($N1742,"/",REPT(" ",LEN($N1742))),(COLUMNS($V1742:V1742)-1)*LEN($N1742)+1,LEN($N1742)))</f>
        <v>music</v>
      </c>
      <c r="R1742" t="str">
        <f>TRIM(MID(SUBSTITUTE($N1742,"/",REPT(" ",LEN($N1742))),(COLUMNS($V1742:W1742)-1)*LEN($N1742)+1,LEN($N1742)))</f>
        <v>faith</v>
      </c>
      <c r="S1742" s="11">
        <f t="shared" si="110"/>
        <v>42171.817384259266</v>
      </c>
      <c r="T1742" s="11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1.1083333333333334</v>
      </c>
      <c r="P1743" s="6">
        <f t="shared" si="109"/>
        <v>25.576923076923077</v>
      </c>
      <c r="Q1743" t="str">
        <f>TRIM(MID(SUBSTITUTE($N1743,"/",REPT(" ",LEN($N1743))),(COLUMNS($V1743:V1743)-1)*LEN($N1743)+1,LEN($N1743)))</f>
        <v>photography</v>
      </c>
      <c r="R1743" t="str">
        <f>TRIM(MID(SUBSTITUTE($N1743,"/",REPT(" ",LEN($N1743))),(COLUMNS($V1743:W1743)-1)*LEN($N1743)+1,LEN($N1743)))</f>
        <v>photobooks</v>
      </c>
      <c r="S1743" s="11">
        <f t="shared" si="110"/>
        <v>42120.628136574072</v>
      </c>
      <c r="T1743" s="11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1.0874999999999999</v>
      </c>
      <c r="P1744" s="6">
        <f t="shared" si="109"/>
        <v>63.970588235294116</v>
      </c>
      <c r="Q1744" t="str">
        <f>TRIM(MID(SUBSTITUTE($N1744,"/",REPT(" ",LEN($N1744))),(COLUMNS($V1744:V1744)-1)*LEN($N1744)+1,LEN($N1744)))</f>
        <v>photography</v>
      </c>
      <c r="R1744" t="str">
        <f>TRIM(MID(SUBSTITUTE($N1744,"/",REPT(" ",LEN($N1744))),(COLUMNS($V1744:W1744)-1)*LEN($N1744)+1,LEN($N1744)))</f>
        <v>photobooks</v>
      </c>
      <c r="S1744" s="11">
        <f t="shared" si="110"/>
        <v>42710.876967592587</v>
      </c>
      <c r="T1744" s="11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1.0041666666666667</v>
      </c>
      <c r="P1745" s="6">
        <f t="shared" si="109"/>
        <v>89.925373134328353</v>
      </c>
      <c r="Q1745" t="str">
        <f>TRIM(MID(SUBSTITUTE($N1745,"/",REPT(" ",LEN($N1745))),(COLUMNS($V1745:V1745)-1)*LEN($N1745)+1,LEN($N1745)))</f>
        <v>photography</v>
      </c>
      <c r="R1745" t="str">
        <f>TRIM(MID(SUBSTITUTE($N1745,"/",REPT(" ",LEN($N1745))),(COLUMNS($V1745:W1745)-1)*LEN($N1745)+1,LEN($N1745)))</f>
        <v>photobooks</v>
      </c>
      <c r="S1745" s="11">
        <f t="shared" si="110"/>
        <v>42586.925636574073</v>
      </c>
      <c r="T1745" s="11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1.1845454545454546</v>
      </c>
      <c r="P1746" s="6">
        <f t="shared" si="109"/>
        <v>93.071428571428569</v>
      </c>
      <c r="Q1746" t="str">
        <f>TRIM(MID(SUBSTITUTE($N1746,"/",REPT(" ",LEN($N1746))),(COLUMNS($V1746:V1746)-1)*LEN($N1746)+1,LEN($N1746)))</f>
        <v>photography</v>
      </c>
      <c r="R1746" t="str">
        <f>TRIM(MID(SUBSTITUTE($N1746,"/",REPT(" ",LEN($N1746))),(COLUMNS($V1746:W1746)-1)*LEN($N1746)+1,LEN($N1746)))</f>
        <v>photobooks</v>
      </c>
      <c r="S1746" s="11">
        <f t="shared" si="110"/>
        <v>42026.605057870373</v>
      </c>
      <c r="T1746" s="11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1.1401428571428571</v>
      </c>
      <c r="P1747" s="6">
        <f t="shared" si="109"/>
        <v>89.674157303370791</v>
      </c>
      <c r="Q1747" t="str">
        <f>TRIM(MID(SUBSTITUTE($N1747,"/",REPT(" ",LEN($N1747))),(COLUMNS($V1747:V1747)-1)*LEN($N1747)+1,LEN($N1747)))</f>
        <v>photography</v>
      </c>
      <c r="R1747" t="str">
        <f>TRIM(MID(SUBSTITUTE($N1747,"/",REPT(" ",LEN($N1747))),(COLUMNS($V1747:W1747)-1)*LEN($N1747)+1,LEN($N1747)))</f>
        <v>photobooks</v>
      </c>
      <c r="S1747" s="11">
        <f t="shared" si="110"/>
        <v>42690.259699074071</v>
      </c>
      <c r="T1747" s="11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1.4810000000000001</v>
      </c>
      <c r="P1748" s="6">
        <f t="shared" si="109"/>
        <v>207.61682242990653</v>
      </c>
      <c r="Q1748" t="str">
        <f>TRIM(MID(SUBSTITUTE($N1748,"/",REPT(" ",LEN($N1748))),(COLUMNS($V1748:V1748)-1)*LEN($N1748)+1,LEN($N1748)))</f>
        <v>photography</v>
      </c>
      <c r="R1748" t="str">
        <f>TRIM(MID(SUBSTITUTE($N1748,"/",REPT(" ",LEN($N1748))),(COLUMNS($V1748:W1748)-1)*LEN($N1748)+1,LEN($N1748)))</f>
        <v>photobooks</v>
      </c>
      <c r="S1748" s="11">
        <f t="shared" si="110"/>
        <v>42668.176701388889</v>
      </c>
      <c r="T1748" s="11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1.0495555555555556</v>
      </c>
      <c r="P1749" s="6">
        <f t="shared" si="109"/>
        <v>59.408805031446541</v>
      </c>
      <c r="Q1749" t="str">
        <f>TRIM(MID(SUBSTITUTE($N1749,"/",REPT(" ",LEN($N1749))),(COLUMNS($V1749:V1749)-1)*LEN($N1749)+1,LEN($N1749)))</f>
        <v>photography</v>
      </c>
      <c r="R1749" t="str">
        <f>TRIM(MID(SUBSTITUTE($N1749,"/",REPT(" ",LEN($N1749))),(COLUMNS($V1749:W1749)-1)*LEN($N1749)+1,LEN($N1749)))</f>
        <v>photobooks</v>
      </c>
      <c r="S1749" s="11">
        <f t="shared" si="110"/>
        <v>42292.435532407413</v>
      </c>
      <c r="T1749" s="11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1.29948</v>
      </c>
      <c r="P1750" s="6">
        <f t="shared" si="109"/>
        <v>358.97237569060775</v>
      </c>
      <c r="Q1750" t="str">
        <f>TRIM(MID(SUBSTITUTE($N1750,"/",REPT(" ",LEN($N1750))),(COLUMNS($V1750:V1750)-1)*LEN($N1750)+1,LEN($N1750)))</f>
        <v>photography</v>
      </c>
      <c r="R1750" t="str">
        <f>TRIM(MID(SUBSTITUTE($N1750,"/",REPT(" ",LEN($N1750))),(COLUMNS($V1750:W1750)-1)*LEN($N1750)+1,LEN($N1750)))</f>
        <v>photobooks</v>
      </c>
      <c r="S1750" s="11">
        <f t="shared" si="110"/>
        <v>42219.950729166667</v>
      </c>
      <c r="T1750" s="11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1.2348756218905472</v>
      </c>
      <c r="P1751" s="6">
        <f t="shared" si="109"/>
        <v>94.736641221374043</v>
      </c>
      <c r="Q1751" t="str">
        <f>TRIM(MID(SUBSTITUTE($N1751,"/",REPT(" ",LEN($N1751))),(COLUMNS($V1751:V1751)-1)*LEN($N1751)+1,LEN($N1751)))</f>
        <v>photography</v>
      </c>
      <c r="R1751" t="str">
        <f>TRIM(MID(SUBSTITUTE($N1751,"/",REPT(" ",LEN($N1751))),(COLUMNS($V1751:W1751)-1)*LEN($N1751)+1,LEN($N1751)))</f>
        <v>photobooks</v>
      </c>
      <c r="S1751" s="11">
        <f t="shared" si="110"/>
        <v>42758.975937499999</v>
      </c>
      <c r="T1751" s="11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2.0162</v>
      </c>
      <c r="P1752" s="6">
        <f t="shared" si="109"/>
        <v>80.647999999999996</v>
      </c>
      <c r="Q1752" t="str">
        <f>TRIM(MID(SUBSTITUTE($N1752,"/",REPT(" ",LEN($N1752))),(COLUMNS($V1752:V1752)-1)*LEN($N1752)+1,LEN($N1752)))</f>
        <v>photography</v>
      </c>
      <c r="R1752" t="str">
        <f>TRIM(MID(SUBSTITUTE($N1752,"/",REPT(" ",LEN($N1752))),(COLUMNS($V1752:W1752)-1)*LEN($N1752)+1,LEN($N1752)))</f>
        <v>photobooks</v>
      </c>
      <c r="S1752" s="11">
        <f t="shared" si="110"/>
        <v>42454.836851851855</v>
      </c>
      <c r="T1752" s="11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1.0289999999999999</v>
      </c>
      <c r="P1753" s="6">
        <f t="shared" si="109"/>
        <v>168.68852459016392</v>
      </c>
      <c r="Q1753" t="str">
        <f>TRIM(MID(SUBSTITUTE($N1753,"/",REPT(" ",LEN($N1753))),(COLUMNS($V1753:V1753)-1)*LEN($N1753)+1,LEN($N1753)))</f>
        <v>photography</v>
      </c>
      <c r="R1753" t="str">
        <f>TRIM(MID(SUBSTITUTE($N1753,"/",REPT(" ",LEN($N1753))),(COLUMNS($V1753:W1753)-1)*LEN($N1753)+1,LEN($N1753)))</f>
        <v>photobooks</v>
      </c>
      <c r="S1753" s="11">
        <f t="shared" si="110"/>
        <v>42052.7815162037</v>
      </c>
      <c r="T1753" s="11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2.6016666666666666</v>
      </c>
      <c r="P1754" s="6">
        <f t="shared" si="109"/>
        <v>34.68888888888889</v>
      </c>
      <c r="Q1754" t="str">
        <f>TRIM(MID(SUBSTITUTE($N1754,"/",REPT(" ",LEN($N1754))),(COLUMNS($V1754:V1754)-1)*LEN($N1754)+1,LEN($N1754)))</f>
        <v>photography</v>
      </c>
      <c r="R1754" t="str">
        <f>TRIM(MID(SUBSTITUTE($N1754,"/",REPT(" ",LEN($N1754))),(COLUMNS($V1754:W1754)-1)*LEN($N1754)+1,LEN($N1754)))</f>
        <v>photobooks</v>
      </c>
      <c r="S1754" s="11">
        <f t="shared" si="110"/>
        <v>42627.253263888888</v>
      </c>
      <c r="T1754" s="11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1.08</v>
      </c>
      <c r="P1755" s="6">
        <f t="shared" si="109"/>
        <v>462.85714285714283</v>
      </c>
      <c r="Q1755" t="str">
        <f>TRIM(MID(SUBSTITUTE($N1755,"/",REPT(" ",LEN($N1755))),(COLUMNS($V1755:V1755)-1)*LEN($N1755)+1,LEN($N1755)))</f>
        <v>photography</v>
      </c>
      <c r="R1755" t="str">
        <f>TRIM(MID(SUBSTITUTE($N1755,"/",REPT(" ",LEN($N1755))),(COLUMNS($V1755:W1755)-1)*LEN($N1755)+1,LEN($N1755)))</f>
        <v>photobooks</v>
      </c>
      <c r="S1755" s="11">
        <f t="shared" si="110"/>
        <v>42420.74962962963</v>
      </c>
      <c r="T1755" s="11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1.1052941176470588</v>
      </c>
      <c r="P1756" s="6">
        <f t="shared" si="109"/>
        <v>104.38888888888889</v>
      </c>
      <c r="Q1756" t="str">
        <f>TRIM(MID(SUBSTITUTE($N1756,"/",REPT(" ",LEN($N1756))),(COLUMNS($V1756:V1756)-1)*LEN($N1756)+1,LEN($N1756)))</f>
        <v>photography</v>
      </c>
      <c r="R1756" t="str">
        <f>TRIM(MID(SUBSTITUTE($N1756,"/",REPT(" ",LEN($N1756))),(COLUMNS($V1756:W1756)-1)*LEN($N1756)+1,LEN($N1756)))</f>
        <v>photobooks</v>
      </c>
      <c r="S1756" s="11">
        <f t="shared" si="110"/>
        <v>42067.876770833333</v>
      </c>
      <c r="T1756" s="11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1.2</v>
      </c>
      <c r="P1757" s="6">
        <f t="shared" si="109"/>
        <v>7.5</v>
      </c>
      <c r="Q1757" t="str">
        <f>TRIM(MID(SUBSTITUTE($N1757,"/",REPT(" ",LEN($N1757))),(COLUMNS($V1757:V1757)-1)*LEN($N1757)+1,LEN($N1757)))</f>
        <v>photography</v>
      </c>
      <c r="R1757" t="str">
        <f>TRIM(MID(SUBSTITUTE($N1757,"/",REPT(" ",LEN($N1757))),(COLUMNS($V1757:W1757)-1)*LEN($N1757)+1,LEN($N1757)))</f>
        <v>photobooks</v>
      </c>
      <c r="S1757" s="11">
        <f t="shared" si="110"/>
        <v>42252.788900462961</v>
      </c>
      <c r="T1757" s="11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1.0282909090909091</v>
      </c>
      <c r="P1758" s="6">
        <f t="shared" si="109"/>
        <v>47.13</v>
      </c>
      <c r="Q1758" t="str">
        <f>TRIM(MID(SUBSTITUTE($N1758,"/",REPT(" ",LEN($N1758))),(COLUMNS($V1758:V1758)-1)*LEN($N1758)+1,LEN($N1758)))</f>
        <v>photography</v>
      </c>
      <c r="R1758" t="str">
        <f>TRIM(MID(SUBSTITUTE($N1758,"/",REPT(" ",LEN($N1758))),(COLUMNS($V1758:W1758)-1)*LEN($N1758)+1,LEN($N1758)))</f>
        <v>photobooks</v>
      </c>
      <c r="S1758" s="11">
        <f t="shared" si="110"/>
        <v>42571.167465277773</v>
      </c>
      <c r="T1758" s="11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1.1599999999999999</v>
      </c>
      <c r="P1759" s="6">
        <f t="shared" si="109"/>
        <v>414.28571428571428</v>
      </c>
      <c r="Q1759" t="str">
        <f>TRIM(MID(SUBSTITUTE($N1759,"/",REPT(" ",LEN($N1759))),(COLUMNS($V1759:V1759)-1)*LEN($N1759)+1,LEN($N1759)))</f>
        <v>photography</v>
      </c>
      <c r="R1759" t="str">
        <f>TRIM(MID(SUBSTITUTE($N1759,"/",REPT(" ",LEN($N1759))),(COLUMNS($V1759:W1759)-1)*LEN($N1759)+1,LEN($N1759)))</f>
        <v>photobooks</v>
      </c>
      <c r="S1759" s="11">
        <f t="shared" si="110"/>
        <v>42733.827349537038</v>
      </c>
      <c r="T1759" s="11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1.147</v>
      </c>
      <c r="P1760" s="6">
        <f t="shared" si="109"/>
        <v>42.481481481481481</v>
      </c>
      <c r="Q1760" t="str">
        <f>TRIM(MID(SUBSTITUTE($N1760,"/",REPT(" ",LEN($N1760))),(COLUMNS($V1760:V1760)-1)*LEN($N1760)+1,LEN($N1760)))</f>
        <v>photography</v>
      </c>
      <c r="R1760" t="str">
        <f>TRIM(MID(SUBSTITUTE($N1760,"/",REPT(" ",LEN($N1760))),(COLUMNS($V1760:W1760)-1)*LEN($N1760)+1,LEN($N1760)))</f>
        <v>photobooks</v>
      </c>
      <c r="S1760" s="11">
        <f t="shared" si="110"/>
        <v>42505.955925925926</v>
      </c>
      <c r="T1760" s="11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1.0660000000000001</v>
      </c>
      <c r="P1761" s="6">
        <f t="shared" si="109"/>
        <v>108.77551020408163</v>
      </c>
      <c r="Q1761" t="str">
        <f>TRIM(MID(SUBSTITUTE($N1761,"/",REPT(" ",LEN($N1761))),(COLUMNS($V1761:V1761)-1)*LEN($N1761)+1,LEN($N1761)))</f>
        <v>photography</v>
      </c>
      <c r="R1761" t="str">
        <f>TRIM(MID(SUBSTITUTE($N1761,"/",REPT(" ",LEN($N1761))),(COLUMNS($V1761:W1761)-1)*LEN($N1761)+1,LEN($N1761)))</f>
        <v>photobooks</v>
      </c>
      <c r="S1761" s="11">
        <f t="shared" si="110"/>
        <v>42068.829039351855</v>
      </c>
      <c r="T1761" s="11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1.6544000000000001</v>
      </c>
      <c r="P1762" s="6">
        <f t="shared" si="109"/>
        <v>81.098039215686271</v>
      </c>
      <c r="Q1762" t="str">
        <f>TRIM(MID(SUBSTITUTE($N1762,"/",REPT(" ",LEN($N1762))),(COLUMNS($V1762:V1762)-1)*LEN($N1762)+1,LEN($N1762)))</f>
        <v>photography</v>
      </c>
      <c r="R1762" t="str">
        <f>TRIM(MID(SUBSTITUTE($N1762,"/",REPT(" ",LEN($N1762))),(COLUMNS($V1762:W1762)-1)*LEN($N1762)+1,LEN($N1762)))</f>
        <v>photobooks</v>
      </c>
      <c r="S1762" s="11">
        <f t="shared" si="110"/>
        <v>42405.67260416667</v>
      </c>
      <c r="T1762" s="11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1.55</v>
      </c>
      <c r="P1763" s="6">
        <f t="shared" si="109"/>
        <v>51.666666666666664</v>
      </c>
      <c r="Q1763" t="str">
        <f>TRIM(MID(SUBSTITUTE($N1763,"/",REPT(" ",LEN($N1763))),(COLUMNS($V1763:V1763)-1)*LEN($N1763)+1,LEN($N1763)))</f>
        <v>photography</v>
      </c>
      <c r="R1763" t="str">
        <f>TRIM(MID(SUBSTITUTE($N1763,"/",REPT(" ",LEN($N1763))),(COLUMNS($V1763:W1763)-1)*LEN($N1763)+1,LEN($N1763)))</f>
        <v>photobooks</v>
      </c>
      <c r="S1763" s="11">
        <f t="shared" si="110"/>
        <v>42209.567824074074</v>
      </c>
      <c r="T1763" s="11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8.85</v>
      </c>
      <c r="P1764" s="6">
        <f t="shared" si="109"/>
        <v>35.4</v>
      </c>
      <c r="Q1764" t="str">
        <f>TRIM(MID(SUBSTITUTE($N1764,"/",REPT(" ",LEN($N1764))),(COLUMNS($V1764:V1764)-1)*LEN($N1764)+1,LEN($N1764)))</f>
        <v>photography</v>
      </c>
      <c r="R1764" t="str">
        <f>TRIM(MID(SUBSTITUTE($N1764,"/",REPT(" ",LEN($N1764))),(COLUMNS($V1764:W1764)-1)*LEN($N1764)+1,LEN($N1764)))</f>
        <v>photobooks</v>
      </c>
      <c r="S1764" s="11">
        <f t="shared" si="110"/>
        <v>42410.982002314813</v>
      </c>
      <c r="T1764" s="11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1.0190833333333333</v>
      </c>
      <c r="P1765" s="6">
        <f t="shared" si="109"/>
        <v>103.63559322033899</v>
      </c>
      <c r="Q1765" t="str">
        <f>TRIM(MID(SUBSTITUTE($N1765,"/",REPT(" ",LEN($N1765))),(COLUMNS($V1765:V1765)-1)*LEN($N1765)+1,LEN($N1765)))</f>
        <v>photography</v>
      </c>
      <c r="R1765" t="str">
        <f>TRIM(MID(SUBSTITUTE($N1765,"/",REPT(" ",LEN($N1765))),(COLUMNS($V1765:W1765)-1)*LEN($N1765)+1,LEN($N1765)))</f>
        <v>photobooks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0.19600000000000001</v>
      </c>
      <c r="P1766" s="6">
        <f t="shared" si="109"/>
        <v>55.282051282051285</v>
      </c>
      <c r="Q1766" t="str">
        <f>TRIM(MID(SUBSTITUTE($N1766,"/",REPT(" ",LEN($N1766))),(COLUMNS($V1766:V1766)-1)*LEN($N1766)+1,LEN($N1766)))</f>
        <v>photography</v>
      </c>
      <c r="R1766" t="str">
        <f>TRIM(MID(SUBSTITUTE($N1766,"/",REPT(" ",LEN($N1766))),(COLUMNS($V1766:W1766)-1)*LEN($N1766)+1,LEN($N1766)))</f>
        <v>photobooks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0.59467839999999994</v>
      </c>
      <c r="P1767" s="6">
        <f t="shared" si="109"/>
        <v>72.16970873786407</v>
      </c>
      <c r="Q1767" t="str">
        <f>TRIM(MID(SUBSTITUTE($N1767,"/",REPT(" ",LEN($N1767))),(COLUMNS($V1767:V1767)-1)*LEN($N1767)+1,LEN($N1767)))</f>
        <v>photography</v>
      </c>
      <c r="R1767" t="str">
        <f>TRIM(MID(SUBSTITUTE($N1767,"/",REPT(" ",LEN($N1767))),(COLUMNS($V1767:W1767)-1)*LEN($N1767)+1,LEN($N1767)))</f>
        <v>photobooks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6" t="e">
        <f t="shared" si="109"/>
        <v>#DIV/0!</v>
      </c>
      <c r="Q1768" t="str">
        <f>TRIM(MID(SUBSTITUTE($N1768,"/",REPT(" ",LEN($N1768))),(COLUMNS($V1768:V1768)-1)*LEN($N1768)+1,LEN($N1768)))</f>
        <v>photography</v>
      </c>
      <c r="R1768" t="str">
        <f>TRIM(MID(SUBSTITUTE($N1768,"/",REPT(" ",LEN($N1768))),(COLUMNS($V1768:W1768)-1)*LEN($N1768)+1,LEN($N1768)))</f>
        <v>photobooks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0.4572</v>
      </c>
      <c r="P1769" s="6">
        <f t="shared" si="109"/>
        <v>58.615384615384613</v>
      </c>
      <c r="Q1769" t="str">
        <f>TRIM(MID(SUBSTITUTE($N1769,"/",REPT(" ",LEN($N1769))),(COLUMNS($V1769:V1769)-1)*LEN($N1769)+1,LEN($N1769)))</f>
        <v>photography</v>
      </c>
      <c r="R1769" t="str">
        <f>TRIM(MID(SUBSTITUTE($N1769,"/",REPT(" ",LEN($N1769))),(COLUMNS($V1769:W1769)-1)*LEN($N1769)+1,LEN($N1769)))</f>
        <v>photobooks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3.7400000000000003E-2</v>
      </c>
      <c r="P1770" s="6">
        <f t="shared" si="109"/>
        <v>12.466666666666667</v>
      </c>
      <c r="Q1770" t="str">
        <f>TRIM(MID(SUBSTITUTE($N1770,"/",REPT(" ",LEN($N1770))),(COLUMNS($V1770:V1770)-1)*LEN($N1770)+1,LEN($N1770)))</f>
        <v>photography</v>
      </c>
      <c r="R1770" t="str">
        <f>TRIM(MID(SUBSTITUTE($N1770,"/",REPT(" ",LEN($N1770))),(COLUMNS($V1770:W1770)-1)*LEN($N1770)+1,LEN($N1770)))</f>
        <v>photobooks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2.7025E-2</v>
      </c>
      <c r="P1771" s="6">
        <f t="shared" si="109"/>
        <v>49.136363636363633</v>
      </c>
      <c r="Q1771" t="str">
        <f>TRIM(MID(SUBSTITUTE($N1771,"/",REPT(" ",LEN($N1771))),(COLUMNS($V1771:V1771)-1)*LEN($N1771)+1,LEN($N1771)))</f>
        <v>photography</v>
      </c>
      <c r="R1771" t="str">
        <f>TRIM(MID(SUBSTITUTE($N1771,"/",REPT(" ",LEN($N1771))),(COLUMNS($V1771:W1771)-1)*LEN($N1771)+1,LEN($N1771)))</f>
        <v>photobooks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0.56514285714285717</v>
      </c>
      <c r="P1772" s="6">
        <f t="shared" si="109"/>
        <v>150.5</v>
      </c>
      <c r="Q1772" t="str">
        <f>TRIM(MID(SUBSTITUTE($N1772,"/",REPT(" ",LEN($N1772))),(COLUMNS($V1772:V1772)-1)*LEN($N1772)+1,LEN($N1772)))</f>
        <v>photography</v>
      </c>
      <c r="R1772" t="str">
        <f>TRIM(MID(SUBSTITUTE($N1772,"/",REPT(" ",LEN($N1772))),(COLUMNS($V1772:W1772)-1)*LEN($N1772)+1,LEN($N1772)))</f>
        <v>photobooks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0.21309523809523809</v>
      </c>
      <c r="P1773" s="6">
        <f t="shared" si="109"/>
        <v>35.799999999999997</v>
      </c>
      <c r="Q1773" t="str">
        <f>TRIM(MID(SUBSTITUTE($N1773,"/",REPT(" ",LEN($N1773))),(COLUMNS($V1773:V1773)-1)*LEN($N1773)+1,LEN($N1773)))</f>
        <v>photography</v>
      </c>
      <c r="R1773" t="str">
        <f>TRIM(MID(SUBSTITUTE($N1773,"/",REPT(" ",LEN($N1773))),(COLUMNS($V1773:W1773)-1)*LEN($N1773)+1,LEN($N1773)))</f>
        <v>photobooks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0.156</v>
      </c>
      <c r="P1774" s="6">
        <f t="shared" si="109"/>
        <v>45.157894736842103</v>
      </c>
      <c r="Q1774" t="str">
        <f>TRIM(MID(SUBSTITUTE($N1774,"/",REPT(" ",LEN($N1774))),(COLUMNS($V1774:V1774)-1)*LEN($N1774)+1,LEN($N1774)))</f>
        <v>photography</v>
      </c>
      <c r="R1774" t="str">
        <f>TRIM(MID(SUBSTITUTE($N1774,"/",REPT(" ",LEN($N1774))),(COLUMNS($V1774:W1774)-1)*LEN($N1774)+1,LEN($N1774)))</f>
        <v>photobooks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6.2566666666666673E-2</v>
      </c>
      <c r="P1775" s="6">
        <f t="shared" si="109"/>
        <v>98.78947368421052</v>
      </c>
      <c r="Q1775" t="str">
        <f>TRIM(MID(SUBSTITUTE($N1775,"/",REPT(" ",LEN($N1775))),(COLUMNS($V1775:V1775)-1)*LEN($N1775)+1,LEN($N1775)))</f>
        <v>photography</v>
      </c>
      <c r="R1775" t="str">
        <f>TRIM(MID(SUBSTITUTE($N1775,"/",REPT(" ",LEN($N1775))),(COLUMNS($V1775:W1775)-1)*LEN($N1775)+1,LEN($N1775)))</f>
        <v>photobooks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0.4592</v>
      </c>
      <c r="P1776" s="6">
        <f t="shared" si="109"/>
        <v>88.307692307692307</v>
      </c>
      <c r="Q1776" t="str">
        <f>TRIM(MID(SUBSTITUTE($N1776,"/",REPT(" ",LEN($N1776))),(COLUMNS($V1776:V1776)-1)*LEN($N1776)+1,LEN($N1776)))</f>
        <v>photography</v>
      </c>
      <c r="R1776" t="str">
        <f>TRIM(MID(SUBSTITUTE($N1776,"/",REPT(" ",LEN($N1776))),(COLUMNS($V1776:W1776)-1)*LEN($N1776)+1,LEN($N1776)))</f>
        <v>photobooks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0.65101538461538466</v>
      </c>
      <c r="P1777" s="6">
        <f t="shared" si="109"/>
        <v>170.62903225806451</v>
      </c>
      <c r="Q1777" t="str">
        <f>TRIM(MID(SUBSTITUTE($N1777,"/",REPT(" ",LEN($N1777))),(COLUMNS($V1777:V1777)-1)*LEN($N1777)+1,LEN($N1777)))</f>
        <v>photography</v>
      </c>
      <c r="R1777" t="str">
        <f>TRIM(MID(SUBSTITUTE($N1777,"/",REPT(" ",LEN($N1777))),(COLUMNS($V1777:W1777)-1)*LEN($N1777)+1,LEN($N1777)))</f>
        <v>photobooks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6.7000000000000004E-2</v>
      </c>
      <c r="P1778" s="6">
        <f t="shared" si="109"/>
        <v>83.75</v>
      </c>
      <c r="Q1778" t="str">
        <f>TRIM(MID(SUBSTITUTE($N1778,"/",REPT(" ",LEN($N1778))),(COLUMNS($V1778:V1778)-1)*LEN($N1778)+1,LEN($N1778)))</f>
        <v>photography</v>
      </c>
      <c r="R1778" t="str">
        <f>TRIM(MID(SUBSTITUTE($N1778,"/",REPT(" ",LEN($N1778))),(COLUMNS($V1778:W1778)-1)*LEN($N1778)+1,LEN($N1778)))</f>
        <v>photobooks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0.135625</v>
      </c>
      <c r="P1779" s="6">
        <f t="shared" si="109"/>
        <v>65.099999999999994</v>
      </c>
      <c r="Q1779" t="str">
        <f>TRIM(MID(SUBSTITUTE($N1779,"/",REPT(" ",LEN($N1779))),(COLUMNS($V1779:V1779)-1)*LEN($N1779)+1,LEN($N1779)))</f>
        <v>photography</v>
      </c>
      <c r="R1779" t="str">
        <f>TRIM(MID(SUBSTITUTE($N1779,"/",REPT(" ",LEN($N1779))),(COLUMNS($V1779:W1779)-1)*LEN($N1779)+1,LEN($N1779)))</f>
        <v>photobooks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1.9900000000000001E-2</v>
      </c>
      <c r="P1780" s="6">
        <f t="shared" si="109"/>
        <v>66.333333333333329</v>
      </c>
      <c r="Q1780" t="str">
        <f>TRIM(MID(SUBSTITUTE($N1780,"/",REPT(" ",LEN($N1780))),(COLUMNS($V1780:V1780)-1)*LEN($N1780)+1,LEN($N1780)))</f>
        <v>photography</v>
      </c>
      <c r="R1780" t="str">
        <f>TRIM(MID(SUBSTITUTE($N1780,"/",REPT(" ",LEN($N1780))),(COLUMNS($V1780:W1780)-1)*LEN($N1780)+1,LEN($N1780)))</f>
        <v>photobooks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0.36236363636363639</v>
      </c>
      <c r="P1781" s="6">
        <f t="shared" si="109"/>
        <v>104.89473684210526</v>
      </c>
      <c r="Q1781" t="str">
        <f>TRIM(MID(SUBSTITUTE($N1781,"/",REPT(" ",LEN($N1781))),(COLUMNS($V1781:V1781)-1)*LEN($N1781)+1,LEN($N1781)))</f>
        <v>photography</v>
      </c>
      <c r="R1781" t="str">
        <f>TRIM(MID(SUBSTITUTE($N1781,"/",REPT(" ",LEN($N1781))),(COLUMNS($V1781:W1781)-1)*LEN($N1781)+1,LEN($N1781)))</f>
        <v>photobooks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0.39743333333333336</v>
      </c>
      <c r="P1782" s="6">
        <f t="shared" si="109"/>
        <v>78.440789473684205</v>
      </c>
      <c r="Q1782" t="str">
        <f>TRIM(MID(SUBSTITUTE($N1782,"/",REPT(" ",LEN($N1782))),(COLUMNS($V1782:V1782)-1)*LEN($N1782)+1,LEN($N1782)))</f>
        <v>photography</v>
      </c>
      <c r="R1782" t="str">
        <f>TRIM(MID(SUBSTITUTE($N1782,"/",REPT(" ",LEN($N1782))),(COLUMNS($V1782:W1782)-1)*LEN($N1782)+1,LEN($N1782)))</f>
        <v>photobooks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0.25763636363636366</v>
      </c>
      <c r="P1783" s="6">
        <f t="shared" si="109"/>
        <v>59.041666666666664</v>
      </c>
      <c r="Q1783" t="str">
        <f>TRIM(MID(SUBSTITUTE($N1783,"/",REPT(" ",LEN($N1783))),(COLUMNS($V1783:V1783)-1)*LEN($N1783)+1,LEN($N1783)))</f>
        <v>photography</v>
      </c>
      <c r="R1783" t="str">
        <f>TRIM(MID(SUBSTITUTE($N1783,"/",REPT(" ",LEN($N1783))),(COLUMNS($V1783:W1783)-1)*LEN($N1783)+1,LEN($N1783)))</f>
        <v>photobooks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0.15491428571428573</v>
      </c>
      <c r="P1784" s="6">
        <f t="shared" si="109"/>
        <v>71.34210526315789</v>
      </c>
      <c r="Q1784" t="str">
        <f>TRIM(MID(SUBSTITUTE($N1784,"/",REPT(" ",LEN($N1784))),(COLUMNS($V1784:V1784)-1)*LEN($N1784)+1,LEN($N1784)))</f>
        <v>photography</v>
      </c>
      <c r="R1784" t="str">
        <f>TRIM(MID(SUBSTITUTE($N1784,"/",REPT(" ",LEN($N1784))),(COLUMNS($V1784:W1784)-1)*LEN($N1784)+1,LEN($N1784)))</f>
        <v>photobooks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0.236925</v>
      </c>
      <c r="P1785" s="6">
        <f t="shared" si="109"/>
        <v>51.227027027027027</v>
      </c>
      <c r="Q1785" t="str">
        <f>TRIM(MID(SUBSTITUTE($N1785,"/",REPT(" ",LEN($N1785))),(COLUMNS($V1785:V1785)-1)*LEN($N1785)+1,LEN($N1785)))</f>
        <v>photography</v>
      </c>
      <c r="R1785" t="str">
        <f>TRIM(MID(SUBSTITUTE($N1785,"/",REPT(" ",LEN($N1785))),(COLUMNS($V1785:W1785)-1)*LEN($N1785)+1,LEN($N1785)))</f>
        <v>photobooks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0.39760000000000001</v>
      </c>
      <c r="P1786" s="6">
        <f t="shared" si="109"/>
        <v>60.242424242424242</v>
      </c>
      <c r="Q1786" t="str">
        <f>TRIM(MID(SUBSTITUTE($N1786,"/",REPT(" ",LEN($N1786))),(COLUMNS($V1786:V1786)-1)*LEN($N1786)+1,LEN($N1786)))</f>
        <v>photography</v>
      </c>
      <c r="R1786" t="str">
        <f>TRIM(MID(SUBSTITUTE($N1786,"/",REPT(" ",LEN($N1786))),(COLUMNS($V1786:W1786)-1)*LEN($N1786)+1,LEN($N1786)))</f>
        <v>photobooks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0.20220833333333332</v>
      </c>
      <c r="P1787" s="6">
        <f t="shared" si="109"/>
        <v>44.935185185185183</v>
      </c>
      <c r="Q1787" t="str">
        <f>TRIM(MID(SUBSTITUTE($N1787,"/",REPT(" ",LEN($N1787))),(COLUMNS($V1787:V1787)-1)*LEN($N1787)+1,LEN($N1787)))</f>
        <v>photography</v>
      </c>
      <c r="R1787" t="str">
        <f>TRIM(MID(SUBSTITUTE($N1787,"/",REPT(" ",LEN($N1787))),(COLUMNS($V1787:W1787)-1)*LEN($N1787)+1,LEN($N1787)))</f>
        <v>photobooks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0.47631578947368419</v>
      </c>
      <c r="P1788" s="6">
        <f t="shared" si="109"/>
        <v>31.206896551724139</v>
      </c>
      <c r="Q1788" t="str">
        <f>TRIM(MID(SUBSTITUTE($N1788,"/",REPT(" ",LEN($N1788))),(COLUMNS($V1788:V1788)-1)*LEN($N1788)+1,LEN($N1788)))</f>
        <v>photography</v>
      </c>
      <c r="R1788" t="str">
        <f>TRIM(MID(SUBSTITUTE($N1788,"/",REPT(" ",LEN($N1788))),(COLUMNS($V1788:W1788)-1)*LEN($N1788)+1,LEN($N1788)))</f>
        <v>photobooks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0.15329999999999999</v>
      </c>
      <c r="P1789" s="6">
        <f t="shared" si="109"/>
        <v>63.875</v>
      </c>
      <c r="Q1789" t="str">
        <f>TRIM(MID(SUBSTITUTE($N1789,"/",REPT(" ",LEN($N1789))),(COLUMNS($V1789:V1789)-1)*LEN($N1789)+1,LEN($N1789)))</f>
        <v>photography</v>
      </c>
      <c r="R1789" t="str">
        <f>TRIM(MID(SUBSTITUTE($N1789,"/",REPT(" ",LEN($N1789))),(COLUMNS($V1789:W1789)-1)*LEN($N1789)+1,LEN($N1789)))</f>
        <v>photobooks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1.3818181818181818E-2</v>
      </c>
      <c r="P1790" s="6">
        <f t="shared" si="109"/>
        <v>19</v>
      </c>
      <c r="Q1790" t="str">
        <f>TRIM(MID(SUBSTITUTE($N1790,"/",REPT(" ",LEN($N1790))),(COLUMNS($V1790:V1790)-1)*LEN($N1790)+1,LEN($N1790)))</f>
        <v>photography</v>
      </c>
      <c r="R1790" t="str">
        <f>TRIM(MID(SUBSTITUTE($N1790,"/",REPT(" ",LEN($N1790))),(COLUMNS($V1790:W1790)-1)*LEN($N1790)+1,LEN($N1790)))</f>
        <v>photobooks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5.0000000000000001E-3</v>
      </c>
      <c r="P1791" s="6">
        <f t="shared" si="109"/>
        <v>10</v>
      </c>
      <c r="Q1791" t="str">
        <f>TRIM(MID(SUBSTITUTE($N1791,"/",REPT(" ",LEN($N1791))),(COLUMNS($V1791:V1791)-1)*LEN($N1791)+1,LEN($N1791)))</f>
        <v>photography</v>
      </c>
      <c r="R1791" t="str">
        <f>TRIM(MID(SUBSTITUTE($N1791,"/",REPT(" ",LEN($N1791))),(COLUMNS($V1791:W1791)-1)*LEN($N1791)+1,LEN($N1791)))</f>
        <v>photobooks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4.9575757575757579E-2</v>
      </c>
      <c r="P1792" s="6">
        <f t="shared" si="109"/>
        <v>109.06666666666666</v>
      </c>
      <c r="Q1792" t="str">
        <f>TRIM(MID(SUBSTITUTE($N1792,"/",REPT(" ",LEN($N1792))),(COLUMNS($V1792:V1792)-1)*LEN($N1792)+1,LEN($N1792)))</f>
        <v>photography</v>
      </c>
      <c r="R1792" t="str">
        <f>TRIM(MID(SUBSTITUTE($N1792,"/",REPT(" ",LEN($N1792))),(COLUMNS($V1792:W1792)-1)*LEN($N1792)+1,LEN($N1792)))</f>
        <v>photobooks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3.5666666666666666E-2</v>
      </c>
      <c r="P1793" s="6">
        <f t="shared" si="109"/>
        <v>26.75</v>
      </c>
      <c r="Q1793" t="str">
        <f>TRIM(MID(SUBSTITUTE($N1793,"/",REPT(" ",LEN($N1793))),(COLUMNS($V1793:V1793)-1)*LEN($N1793)+1,LEN($N1793)))</f>
        <v>photography</v>
      </c>
      <c r="R1793" t="str">
        <f>TRIM(MID(SUBSTITUTE($N1793,"/",REPT(" ",LEN($N1793))),(COLUMNS($V1793:W1793)-1)*LEN($N1793)+1,LEN($N1793)))</f>
        <v>photobooks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0.61124000000000001</v>
      </c>
      <c r="P1794" s="6">
        <f t="shared" si="109"/>
        <v>109.93525179856115</v>
      </c>
      <c r="Q1794" t="str">
        <f>TRIM(MID(SUBSTITUTE($N1794,"/",REPT(" ",LEN($N1794))),(COLUMNS($V1794:V1794)-1)*LEN($N1794)+1,LEN($N1794)))</f>
        <v>photography</v>
      </c>
      <c r="R1794" t="str">
        <f>TRIM(MID(SUBSTITUTE($N1794,"/",REPT(" ",LEN($N1794))),(COLUMNS($V1794:W1794)-1)*LEN($N1794)+1,LEN($N1794)))</f>
        <v>photobooks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</f>
        <v>1.3333333333333334E-2</v>
      </c>
      <c r="P1795" s="6">
        <f t="shared" ref="P1795:P1858" si="113">AVERAGE(E1795/L1795)</f>
        <v>20</v>
      </c>
      <c r="Q1795" t="str">
        <f>TRIM(MID(SUBSTITUTE($N1795,"/",REPT(" ",LEN($N1795))),(COLUMNS($V1795:V1795)-1)*LEN($N1795)+1,LEN($N1795)))</f>
        <v>photography</v>
      </c>
      <c r="R1795" t="str">
        <f>TRIM(MID(SUBSTITUTE($N1795,"/",REPT(" ",LEN($N1795))),(COLUMNS($V1795:W1795)-1)*LEN($N1795)+1,LEN($N1795)))</f>
        <v>photobooks</v>
      </c>
      <c r="S1795" s="11">
        <f t="shared" ref="S1795:S1858" si="114">(((J1795/60/60)/24)+DATE(1970,1,1))</f>
        <v>41940.89166666667</v>
      </c>
      <c r="T1795" s="11">
        <f t="shared" ref="T1795:T1858" si="115">(((I1795/60/60)/24)+DATE(1970,1,1))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0.11077777777777778</v>
      </c>
      <c r="P1796" s="6">
        <f t="shared" si="113"/>
        <v>55.388888888888886</v>
      </c>
      <c r="Q1796" t="str">
        <f>TRIM(MID(SUBSTITUTE($N1796,"/",REPT(" ",LEN($N1796))),(COLUMNS($V1796:V1796)-1)*LEN($N1796)+1,LEN($N1796)))</f>
        <v>photography</v>
      </c>
      <c r="R1796" t="str">
        <f>TRIM(MID(SUBSTITUTE($N1796,"/",REPT(" ",LEN($N1796))),(COLUMNS($V1796:W1796)-1)*LEN($N1796)+1,LEN($N1796)))</f>
        <v>photobooks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0.38735714285714284</v>
      </c>
      <c r="P1797" s="6">
        <f t="shared" si="113"/>
        <v>133.90123456790124</v>
      </c>
      <c r="Q1797" t="str">
        <f>TRIM(MID(SUBSTITUTE($N1797,"/",REPT(" ",LEN($N1797))),(COLUMNS($V1797:V1797)-1)*LEN($N1797)+1,LEN($N1797)))</f>
        <v>photography</v>
      </c>
      <c r="R1797" t="str">
        <f>TRIM(MID(SUBSTITUTE($N1797,"/",REPT(" ",LEN($N1797))),(COLUMNS($V1797:W1797)-1)*LEN($N1797)+1,LEN($N1797)))</f>
        <v>photobooks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0.22052631578947368</v>
      </c>
      <c r="P1798" s="6">
        <f t="shared" si="113"/>
        <v>48.720930232558139</v>
      </c>
      <c r="Q1798" t="str">
        <f>TRIM(MID(SUBSTITUTE($N1798,"/",REPT(" ",LEN($N1798))),(COLUMNS($V1798:V1798)-1)*LEN($N1798)+1,LEN($N1798)))</f>
        <v>photography</v>
      </c>
      <c r="R1798" t="str">
        <f>TRIM(MID(SUBSTITUTE($N1798,"/",REPT(" ",LEN($N1798))),(COLUMNS($V1798:W1798)-1)*LEN($N1798)+1,LEN($N1798)))</f>
        <v>photobooks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0.67549999999999999</v>
      </c>
      <c r="P1799" s="6">
        <f t="shared" si="113"/>
        <v>48.25</v>
      </c>
      <c r="Q1799" t="str">
        <f>TRIM(MID(SUBSTITUTE($N1799,"/",REPT(" ",LEN($N1799))),(COLUMNS($V1799:V1799)-1)*LEN($N1799)+1,LEN($N1799)))</f>
        <v>photography</v>
      </c>
      <c r="R1799" t="str">
        <f>TRIM(MID(SUBSTITUTE($N1799,"/",REPT(" ",LEN($N1799))),(COLUMNS($V1799:W1799)-1)*LEN($N1799)+1,LEN($N1799)))</f>
        <v>photobooks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0.136375</v>
      </c>
      <c r="P1800" s="6">
        <f t="shared" si="113"/>
        <v>58.972972972972975</v>
      </c>
      <c r="Q1800" t="str">
        <f>TRIM(MID(SUBSTITUTE($N1800,"/",REPT(" ",LEN($N1800))),(COLUMNS($V1800:V1800)-1)*LEN($N1800)+1,LEN($N1800)))</f>
        <v>photography</v>
      </c>
      <c r="R1800" t="str">
        <f>TRIM(MID(SUBSTITUTE($N1800,"/",REPT(" ",LEN($N1800))),(COLUMNS($V1800:W1800)-1)*LEN($N1800)+1,LEN($N1800)))</f>
        <v>photobooks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1.7457500000000001E-2</v>
      </c>
      <c r="P1801" s="6">
        <f t="shared" si="113"/>
        <v>11.638333333333334</v>
      </c>
      <c r="Q1801" t="str">
        <f>TRIM(MID(SUBSTITUTE($N1801,"/",REPT(" ",LEN($N1801))),(COLUMNS($V1801:V1801)-1)*LEN($N1801)+1,LEN($N1801)))</f>
        <v>photography</v>
      </c>
      <c r="R1801" t="str">
        <f>TRIM(MID(SUBSTITUTE($N1801,"/",REPT(" ",LEN($N1801))),(COLUMNS($V1801:W1801)-1)*LEN($N1801)+1,LEN($N1801)))</f>
        <v>photobooks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0.20449632511889321</v>
      </c>
      <c r="P1802" s="6">
        <f t="shared" si="113"/>
        <v>83.716814159292042</v>
      </c>
      <c r="Q1802" t="str">
        <f>TRIM(MID(SUBSTITUTE($N1802,"/",REPT(" ",LEN($N1802))),(COLUMNS($V1802:V1802)-1)*LEN($N1802)+1,LEN($N1802)))</f>
        <v>photography</v>
      </c>
      <c r="R1802" t="str">
        <f>TRIM(MID(SUBSTITUTE($N1802,"/",REPT(" ",LEN($N1802))),(COLUMNS($V1802:W1802)-1)*LEN($N1802)+1,LEN($N1802)))</f>
        <v>photobooks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0.13852941176470587</v>
      </c>
      <c r="P1803" s="6">
        <f t="shared" si="113"/>
        <v>63.648648648648646</v>
      </c>
      <c r="Q1803" t="str">
        <f>TRIM(MID(SUBSTITUTE($N1803,"/",REPT(" ",LEN($N1803))),(COLUMNS($V1803:V1803)-1)*LEN($N1803)+1,LEN($N1803)))</f>
        <v>photography</v>
      </c>
      <c r="R1803" t="str">
        <f>TRIM(MID(SUBSTITUTE($N1803,"/",REPT(" ",LEN($N1803))),(COLUMNS($V1803:W1803)-1)*LEN($N1803)+1,LEN($N1803)))</f>
        <v>photobooks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0.48485714285714288</v>
      </c>
      <c r="P1804" s="6">
        <f t="shared" si="113"/>
        <v>94.277777777777771</v>
      </c>
      <c r="Q1804" t="str">
        <f>TRIM(MID(SUBSTITUTE($N1804,"/",REPT(" ",LEN($N1804))),(COLUMNS($V1804:V1804)-1)*LEN($N1804)+1,LEN($N1804)))</f>
        <v>photography</v>
      </c>
      <c r="R1804" t="str">
        <f>TRIM(MID(SUBSTITUTE($N1804,"/",REPT(" ",LEN($N1804))),(COLUMNS($V1804:W1804)-1)*LEN($N1804)+1,LEN($N1804)))</f>
        <v>photobooks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0.308</v>
      </c>
      <c r="P1805" s="6">
        <f t="shared" si="113"/>
        <v>71.86666666666666</v>
      </c>
      <c r="Q1805" t="str">
        <f>TRIM(MID(SUBSTITUTE($N1805,"/",REPT(" ",LEN($N1805))),(COLUMNS($V1805:V1805)-1)*LEN($N1805)+1,LEN($N1805)))</f>
        <v>photography</v>
      </c>
      <c r="R1805" t="str">
        <f>TRIM(MID(SUBSTITUTE($N1805,"/",REPT(" ",LEN($N1805))),(COLUMNS($V1805:W1805)-1)*LEN($N1805)+1,LEN($N1805)))</f>
        <v>photobooks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0.35174193548387095</v>
      </c>
      <c r="P1806" s="6">
        <f t="shared" si="113"/>
        <v>104.84615384615384</v>
      </c>
      <c r="Q1806" t="str">
        <f>TRIM(MID(SUBSTITUTE($N1806,"/",REPT(" ",LEN($N1806))),(COLUMNS($V1806:V1806)-1)*LEN($N1806)+1,LEN($N1806)))</f>
        <v>photography</v>
      </c>
      <c r="R1806" t="str">
        <f>TRIM(MID(SUBSTITUTE($N1806,"/",REPT(" ",LEN($N1806))),(COLUMNS($V1806:W1806)-1)*LEN($N1806)+1,LEN($N1806)))</f>
        <v>photobooks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0.36404444444444445</v>
      </c>
      <c r="P1807" s="6">
        <f t="shared" si="113"/>
        <v>67.139344262295083</v>
      </c>
      <c r="Q1807" t="str">
        <f>TRIM(MID(SUBSTITUTE($N1807,"/",REPT(" ",LEN($N1807))),(COLUMNS($V1807:V1807)-1)*LEN($N1807)+1,LEN($N1807)))</f>
        <v>photography</v>
      </c>
      <c r="R1807" t="str">
        <f>TRIM(MID(SUBSTITUTE($N1807,"/",REPT(" ",LEN($N1807))),(COLUMNS($V1807:W1807)-1)*LEN($N1807)+1,LEN($N1807)))</f>
        <v>photobooks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2.955E-2</v>
      </c>
      <c r="P1808" s="6">
        <f t="shared" si="113"/>
        <v>73.875</v>
      </c>
      <c r="Q1808" t="str">
        <f>TRIM(MID(SUBSTITUTE($N1808,"/",REPT(" ",LEN($N1808))),(COLUMNS($V1808:V1808)-1)*LEN($N1808)+1,LEN($N1808)))</f>
        <v>photography</v>
      </c>
      <c r="R1808" t="str">
        <f>TRIM(MID(SUBSTITUTE($N1808,"/",REPT(" ",LEN($N1808))),(COLUMNS($V1808:W1808)-1)*LEN($N1808)+1,LEN($N1808)))</f>
        <v>photobooks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0.1106</v>
      </c>
      <c r="P1809" s="6">
        <f t="shared" si="113"/>
        <v>69.125</v>
      </c>
      <c r="Q1809" t="str">
        <f>TRIM(MID(SUBSTITUTE($N1809,"/",REPT(" ",LEN($N1809))),(COLUMNS($V1809:V1809)-1)*LEN($N1809)+1,LEN($N1809)))</f>
        <v>photography</v>
      </c>
      <c r="R1809" t="str">
        <f>TRIM(MID(SUBSTITUTE($N1809,"/",REPT(" ",LEN($N1809))),(COLUMNS($V1809:W1809)-1)*LEN($N1809)+1,LEN($N1809)))</f>
        <v>photobooks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0.41407142857142859</v>
      </c>
      <c r="P1810" s="6">
        <f t="shared" si="113"/>
        <v>120.77083333333333</v>
      </c>
      <c r="Q1810" t="str">
        <f>TRIM(MID(SUBSTITUTE($N1810,"/",REPT(" ",LEN($N1810))),(COLUMNS($V1810:V1810)-1)*LEN($N1810)+1,LEN($N1810)))</f>
        <v>photography</v>
      </c>
      <c r="R1810" t="str">
        <f>TRIM(MID(SUBSTITUTE($N1810,"/",REPT(" ",LEN($N1810))),(COLUMNS($V1810:W1810)-1)*LEN($N1810)+1,LEN($N1810)))</f>
        <v>photobooks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0.10857142857142857</v>
      </c>
      <c r="P1811" s="6">
        <f t="shared" si="113"/>
        <v>42.222222222222221</v>
      </c>
      <c r="Q1811" t="str">
        <f>TRIM(MID(SUBSTITUTE($N1811,"/",REPT(" ",LEN($N1811))),(COLUMNS($V1811:V1811)-1)*LEN($N1811)+1,LEN($N1811)))</f>
        <v>photography</v>
      </c>
      <c r="R1811" t="str">
        <f>TRIM(MID(SUBSTITUTE($N1811,"/",REPT(" ",LEN($N1811))),(COLUMNS($V1811:W1811)-1)*LEN($N1811)+1,LEN($N1811)))</f>
        <v>photobooks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3.3333333333333333E-2</v>
      </c>
      <c r="P1812" s="6">
        <f t="shared" si="113"/>
        <v>7.5</v>
      </c>
      <c r="Q1812" t="str">
        <f>TRIM(MID(SUBSTITUTE($N1812,"/",REPT(" ",LEN($N1812))),(COLUMNS($V1812:V1812)-1)*LEN($N1812)+1,LEN($N1812)))</f>
        <v>photography</v>
      </c>
      <c r="R1812" t="str">
        <f>TRIM(MID(SUBSTITUTE($N1812,"/",REPT(" ",LEN($N1812))),(COLUMNS($V1812:W1812)-1)*LEN($N1812)+1,LEN($N1812)))</f>
        <v>photobooks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7.407407407407407E-4</v>
      </c>
      <c r="P1813" s="6">
        <f t="shared" si="113"/>
        <v>1.5384615384615385</v>
      </c>
      <c r="Q1813" t="str">
        <f>TRIM(MID(SUBSTITUTE($N1813,"/",REPT(" ",LEN($N1813))),(COLUMNS($V1813:V1813)-1)*LEN($N1813)+1,LEN($N1813)))</f>
        <v>photography</v>
      </c>
      <c r="R1813" t="str">
        <f>TRIM(MID(SUBSTITUTE($N1813,"/",REPT(" ",LEN($N1813))),(COLUMNS($V1813:W1813)-1)*LEN($N1813)+1,LEN($N1813)))</f>
        <v>photobooks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0.13307692307692306</v>
      </c>
      <c r="P1814" s="6">
        <f t="shared" si="113"/>
        <v>37.608695652173914</v>
      </c>
      <c r="Q1814" t="str">
        <f>TRIM(MID(SUBSTITUTE($N1814,"/",REPT(" ",LEN($N1814))),(COLUMNS($V1814:V1814)-1)*LEN($N1814)+1,LEN($N1814)))</f>
        <v>photography</v>
      </c>
      <c r="R1814" t="str">
        <f>TRIM(MID(SUBSTITUTE($N1814,"/",REPT(" ",LEN($N1814))),(COLUMNS($V1814:W1814)-1)*LEN($N1814)+1,LEN($N1814)))</f>
        <v>photobooks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6" t="e">
        <f t="shared" si="113"/>
        <v>#DIV/0!</v>
      </c>
      <c r="Q1815" t="str">
        <f>TRIM(MID(SUBSTITUTE($N1815,"/",REPT(" ",LEN($N1815))),(COLUMNS($V1815:V1815)-1)*LEN($N1815)+1,LEN($N1815)))</f>
        <v>photography</v>
      </c>
      <c r="R1815" t="str">
        <f>TRIM(MID(SUBSTITUTE($N1815,"/",REPT(" ",LEN($N1815))),(COLUMNS($V1815:W1815)-1)*LEN($N1815)+1,LEN($N1815)))</f>
        <v>photobooks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0.49183333333333334</v>
      </c>
      <c r="P1816" s="6">
        <f t="shared" si="113"/>
        <v>42.157142857142858</v>
      </c>
      <c r="Q1816" t="str">
        <f>TRIM(MID(SUBSTITUTE($N1816,"/",REPT(" ",LEN($N1816))),(COLUMNS($V1816:V1816)-1)*LEN($N1816)+1,LEN($N1816)))</f>
        <v>photography</v>
      </c>
      <c r="R1816" t="str">
        <f>TRIM(MID(SUBSTITUTE($N1816,"/",REPT(" ",LEN($N1816))),(COLUMNS($V1816:W1816)-1)*LEN($N1816)+1,LEN($N1816)))</f>
        <v>photobooks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6" t="e">
        <f t="shared" si="113"/>
        <v>#DIV/0!</v>
      </c>
      <c r="Q1817" t="str">
        <f>TRIM(MID(SUBSTITUTE($N1817,"/",REPT(" ",LEN($N1817))),(COLUMNS($V1817:V1817)-1)*LEN($N1817)+1,LEN($N1817)))</f>
        <v>photography</v>
      </c>
      <c r="R1817" t="str">
        <f>TRIM(MID(SUBSTITUTE($N1817,"/",REPT(" ",LEN($N1817))),(COLUMNS($V1817:W1817)-1)*LEN($N1817)+1,LEN($N1817)))</f>
        <v>photobooks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2.036E-2</v>
      </c>
      <c r="P1818" s="6">
        <f t="shared" si="113"/>
        <v>84.833333333333329</v>
      </c>
      <c r="Q1818" t="str">
        <f>TRIM(MID(SUBSTITUTE($N1818,"/",REPT(" ",LEN($N1818))),(COLUMNS($V1818:V1818)-1)*LEN($N1818)+1,LEN($N1818)))</f>
        <v>photography</v>
      </c>
      <c r="R1818" t="str">
        <f>TRIM(MID(SUBSTITUTE($N1818,"/",REPT(" ",LEN($N1818))),(COLUMNS($V1818:W1818)-1)*LEN($N1818)+1,LEN($N1818)))</f>
        <v>photobooks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0.52327777777777773</v>
      </c>
      <c r="P1819" s="6">
        <f t="shared" si="113"/>
        <v>94.19</v>
      </c>
      <c r="Q1819" t="str">
        <f>TRIM(MID(SUBSTITUTE($N1819,"/",REPT(" ",LEN($N1819))),(COLUMNS($V1819:V1819)-1)*LEN($N1819)+1,LEN($N1819)))</f>
        <v>photography</v>
      </c>
      <c r="R1819" t="str">
        <f>TRIM(MID(SUBSTITUTE($N1819,"/",REPT(" ",LEN($N1819))),(COLUMNS($V1819:W1819)-1)*LEN($N1819)+1,LEN($N1819)))</f>
        <v>photobooks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6" t="e">
        <f t="shared" si="113"/>
        <v>#DIV/0!</v>
      </c>
      <c r="Q1820" t="str">
        <f>TRIM(MID(SUBSTITUTE($N1820,"/",REPT(" ",LEN($N1820))),(COLUMNS($V1820:V1820)-1)*LEN($N1820)+1,LEN($N1820)))</f>
        <v>photography</v>
      </c>
      <c r="R1820" t="str">
        <f>TRIM(MID(SUBSTITUTE($N1820,"/",REPT(" ",LEN($N1820))),(COLUMNS($V1820:W1820)-1)*LEN($N1820)+1,LEN($N1820)))</f>
        <v>photobooks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2.0833333333333332E-2</v>
      </c>
      <c r="P1821" s="6">
        <f t="shared" si="113"/>
        <v>6.25</v>
      </c>
      <c r="Q1821" t="str">
        <f>TRIM(MID(SUBSTITUTE($N1821,"/",REPT(" ",LEN($N1821))),(COLUMNS($V1821:V1821)-1)*LEN($N1821)+1,LEN($N1821)))</f>
        <v>photography</v>
      </c>
      <c r="R1821" t="str">
        <f>TRIM(MID(SUBSTITUTE($N1821,"/",REPT(" ",LEN($N1821))),(COLUMNS($V1821:W1821)-1)*LEN($N1821)+1,LEN($N1821)))</f>
        <v>photobooks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6.565384615384616E-2</v>
      </c>
      <c r="P1822" s="6">
        <f t="shared" si="113"/>
        <v>213.375</v>
      </c>
      <c r="Q1822" t="str">
        <f>TRIM(MID(SUBSTITUTE($N1822,"/",REPT(" ",LEN($N1822))),(COLUMNS($V1822:V1822)-1)*LEN($N1822)+1,LEN($N1822)))</f>
        <v>photography</v>
      </c>
      <c r="R1822" t="str">
        <f>TRIM(MID(SUBSTITUTE($N1822,"/",REPT(" ",LEN($N1822))),(COLUMNS($V1822:W1822)-1)*LEN($N1822)+1,LEN($N1822)))</f>
        <v>photobooks</v>
      </c>
      <c r="S1822" s="11">
        <f t="shared" si="114"/>
        <v>42065.084375000006</v>
      </c>
      <c r="T1822" s="11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1.3489</v>
      </c>
      <c r="P1823" s="6">
        <f t="shared" si="113"/>
        <v>59.162280701754383</v>
      </c>
      <c r="Q1823" t="str">
        <f>TRIM(MID(SUBSTITUTE($N1823,"/",REPT(" ",LEN($N1823))),(COLUMNS($V1823:V1823)-1)*LEN($N1823)+1,LEN($N1823)))</f>
        <v>music</v>
      </c>
      <c r="R1823" t="str">
        <f>TRIM(MID(SUBSTITUTE($N1823,"/",REPT(" ",LEN($N1823))),(COLUMNS($V1823:W1823)-1)*LEN($N1823)+1,LEN($N1823)))</f>
        <v>rock</v>
      </c>
      <c r="S1823" s="11">
        <f t="shared" si="114"/>
        <v>40926.319062499999</v>
      </c>
      <c r="T1823" s="11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</v>
      </c>
      <c r="P1824" s="6">
        <f t="shared" si="113"/>
        <v>27.272727272727273</v>
      </c>
      <c r="Q1824" t="str">
        <f>TRIM(MID(SUBSTITUTE($N1824,"/",REPT(" ",LEN($N1824))),(COLUMNS($V1824:V1824)-1)*LEN($N1824)+1,LEN($N1824)))</f>
        <v>music</v>
      </c>
      <c r="R1824" t="str">
        <f>TRIM(MID(SUBSTITUTE($N1824,"/",REPT(" ",LEN($N1824))),(COLUMNS($V1824:W1824)-1)*LEN($N1824)+1,LEN($N1824)))</f>
        <v>rock</v>
      </c>
      <c r="S1824" s="11">
        <f t="shared" si="114"/>
        <v>41634.797013888885</v>
      </c>
      <c r="T1824" s="11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1.1585714285714286</v>
      </c>
      <c r="P1825" s="6">
        <f t="shared" si="113"/>
        <v>24.575757575757574</v>
      </c>
      <c r="Q1825" t="str">
        <f>TRIM(MID(SUBSTITUTE($N1825,"/",REPT(" ",LEN($N1825))),(COLUMNS($V1825:V1825)-1)*LEN($N1825)+1,LEN($N1825)))</f>
        <v>music</v>
      </c>
      <c r="R1825" t="str">
        <f>TRIM(MID(SUBSTITUTE($N1825,"/",REPT(" ",LEN($N1825))),(COLUMNS($V1825:W1825)-1)*LEN($N1825)+1,LEN($N1825)))</f>
        <v>rock</v>
      </c>
      <c r="S1825" s="11">
        <f t="shared" si="114"/>
        <v>41176.684907407405</v>
      </c>
      <c r="T1825" s="11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1.0006666666666666</v>
      </c>
      <c r="P1826" s="6">
        <f t="shared" si="113"/>
        <v>75.05</v>
      </c>
      <c r="Q1826" t="str">
        <f>TRIM(MID(SUBSTITUTE($N1826,"/",REPT(" ",LEN($N1826))),(COLUMNS($V1826:V1826)-1)*LEN($N1826)+1,LEN($N1826)))</f>
        <v>music</v>
      </c>
      <c r="R1826" t="str">
        <f>TRIM(MID(SUBSTITUTE($N1826,"/",REPT(" ",LEN($N1826))),(COLUMNS($V1826:W1826)-1)*LEN($N1826)+1,LEN($N1826)))</f>
        <v>rock</v>
      </c>
      <c r="S1826" s="11">
        <f t="shared" si="114"/>
        <v>41626.916284722225</v>
      </c>
      <c r="T1826" s="11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1.0505</v>
      </c>
      <c r="P1827" s="6">
        <f t="shared" si="113"/>
        <v>42.02</v>
      </c>
      <c r="Q1827" t="str">
        <f>TRIM(MID(SUBSTITUTE($N1827,"/",REPT(" ",LEN($N1827))),(COLUMNS($V1827:V1827)-1)*LEN($N1827)+1,LEN($N1827)))</f>
        <v>music</v>
      </c>
      <c r="R1827" t="str">
        <f>TRIM(MID(SUBSTITUTE($N1827,"/",REPT(" ",LEN($N1827))),(COLUMNS($V1827:W1827)-1)*LEN($N1827)+1,LEN($N1827)))</f>
        <v>rock</v>
      </c>
      <c r="S1827" s="11">
        <f t="shared" si="114"/>
        <v>41443.83452546296</v>
      </c>
      <c r="T1827" s="11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1.01</v>
      </c>
      <c r="P1828" s="6">
        <f t="shared" si="113"/>
        <v>53.157894736842103</v>
      </c>
      <c r="Q1828" t="str">
        <f>TRIM(MID(SUBSTITUTE($N1828,"/",REPT(" ",LEN($N1828))),(COLUMNS($V1828:V1828)-1)*LEN($N1828)+1,LEN($N1828)))</f>
        <v>music</v>
      </c>
      <c r="R1828" t="str">
        <f>TRIM(MID(SUBSTITUTE($N1828,"/",REPT(" ",LEN($N1828))),(COLUMNS($V1828:W1828)-1)*LEN($N1828)+1,LEN($N1828)))</f>
        <v>rock</v>
      </c>
      <c r="S1828" s="11">
        <f t="shared" si="114"/>
        <v>41657.923807870371</v>
      </c>
      <c r="T1828" s="11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1.0066250000000001</v>
      </c>
      <c r="P1829" s="6">
        <f t="shared" si="113"/>
        <v>83.885416666666671</v>
      </c>
      <c r="Q1829" t="str">
        <f>TRIM(MID(SUBSTITUTE($N1829,"/",REPT(" ",LEN($N1829))),(COLUMNS($V1829:V1829)-1)*LEN($N1829)+1,LEN($N1829)))</f>
        <v>music</v>
      </c>
      <c r="R1829" t="str">
        <f>TRIM(MID(SUBSTITUTE($N1829,"/",REPT(" ",LEN($N1829))),(COLUMNS($V1829:W1829)-1)*LEN($N1829)+1,LEN($N1829)))</f>
        <v>rock</v>
      </c>
      <c r="S1829" s="11">
        <f t="shared" si="114"/>
        <v>40555.325937499998</v>
      </c>
      <c r="T1829" s="11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1.0016</v>
      </c>
      <c r="P1830" s="6">
        <f t="shared" si="113"/>
        <v>417.33333333333331</v>
      </c>
      <c r="Q1830" t="str">
        <f>TRIM(MID(SUBSTITUTE($N1830,"/",REPT(" ",LEN($N1830))),(COLUMNS($V1830:V1830)-1)*LEN($N1830)+1,LEN($N1830)))</f>
        <v>music</v>
      </c>
      <c r="R1830" t="str">
        <f>TRIM(MID(SUBSTITUTE($N1830,"/",REPT(" ",LEN($N1830))),(COLUMNS($V1830:W1830)-1)*LEN($N1830)+1,LEN($N1830)))</f>
        <v>rock</v>
      </c>
      <c r="S1830" s="11">
        <f t="shared" si="114"/>
        <v>41736.899652777778</v>
      </c>
      <c r="T1830" s="11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1.6668333333333334</v>
      </c>
      <c r="P1831" s="6">
        <f t="shared" si="113"/>
        <v>75.765151515151516</v>
      </c>
      <c r="Q1831" t="str">
        <f>TRIM(MID(SUBSTITUTE($N1831,"/",REPT(" ",LEN($N1831))),(COLUMNS($V1831:V1831)-1)*LEN($N1831)+1,LEN($N1831)))</f>
        <v>music</v>
      </c>
      <c r="R1831" t="str">
        <f>TRIM(MID(SUBSTITUTE($N1831,"/",REPT(" ",LEN($N1831))),(COLUMNS($V1831:W1831)-1)*LEN($N1831)+1,LEN($N1831)))</f>
        <v>rock</v>
      </c>
      <c r="S1831" s="11">
        <f t="shared" si="114"/>
        <v>40516.087627314817</v>
      </c>
      <c r="T1831" s="11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1.0153333333333334</v>
      </c>
      <c r="P1832" s="6">
        <f t="shared" si="113"/>
        <v>67.389380530973455</v>
      </c>
      <c r="Q1832" t="str">
        <f>TRIM(MID(SUBSTITUTE($N1832,"/",REPT(" ",LEN($N1832))),(COLUMNS($V1832:V1832)-1)*LEN($N1832)+1,LEN($N1832)))</f>
        <v>music</v>
      </c>
      <c r="R1832" t="str">
        <f>TRIM(MID(SUBSTITUTE($N1832,"/",REPT(" ",LEN($N1832))),(COLUMNS($V1832:W1832)-1)*LEN($N1832)+1,LEN($N1832)))</f>
        <v>rock</v>
      </c>
      <c r="S1832" s="11">
        <f t="shared" si="114"/>
        <v>41664.684108796297</v>
      </c>
      <c r="T1832" s="11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1.03</v>
      </c>
      <c r="P1833" s="6">
        <f t="shared" si="113"/>
        <v>73.571428571428569</v>
      </c>
      <c r="Q1833" t="str">
        <f>TRIM(MID(SUBSTITUTE($N1833,"/",REPT(" ",LEN($N1833))),(COLUMNS($V1833:V1833)-1)*LEN($N1833)+1,LEN($N1833)))</f>
        <v>music</v>
      </c>
      <c r="R1833" t="str">
        <f>TRIM(MID(SUBSTITUTE($N1833,"/",REPT(" ",LEN($N1833))),(COLUMNS($V1833:W1833)-1)*LEN($N1833)+1,LEN($N1833)))</f>
        <v>rock</v>
      </c>
      <c r="S1833" s="11">
        <f t="shared" si="114"/>
        <v>41026.996099537035</v>
      </c>
      <c r="T1833" s="11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1.4285714285714286</v>
      </c>
      <c r="P1834" s="6">
        <f t="shared" si="113"/>
        <v>25</v>
      </c>
      <c r="Q1834" t="str">
        <f>TRIM(MID(SUBSTITUTE($N1834,"/",REPT(" ",LEN($N1834))),(COLUMNS($V1834:V1834)-1)*LEN($N1834)+1,LEN($N1834)))</f>
        <v>music</v>
      </c>
      <c r="R1834" t="str">
        <f>TRIM(MID(SUBSTITUTE($N1834,"/",REPT(" ",LEN($N1834))),(COLUMNS($V1834:W1834)-1)*LEN($N1834)+1,LEN($N1834)))</f>
        <v>rock</v>
      </c>
      <c r="S1834" s="11">
        <f t="shared" si="114"/>
        <v>40576.539664351854</v>
      </c>
      <c r="T1834" s="11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2.625</v>
      </c>
      <c r="P1835" s="6">
        <f t="shared" si="113"/>
        <v>42</v>
      </c>
      <c r="Q1835" t="str">
        <f>TRIM(MID(SUBSTITUTE($N1835,"/",REPT(" ",LEN($N1835))),(COLUMNS($V1835:V1835)-1)*LEN($N1835)+1,LEN($N1835)))</f>
        <v>music</v>
      </c>
      <c r="R1835" t="str">
        <f>TRIM(MID(SUBSTITUTE($N1835,"/",REPT(" ",LEN($N1835))),(COLUMNS($V1835:W1835)-1)*LEN($N1835)+1,LEN($N1835)))</f>
        <v>rock</v>
      </c>
      <c r="S1835" s="11">
        <f t="shared" si="114"/>
        <v>41303.044016203705</v>
      </c>
      <c r="T1835" s="11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1.1805000000000001</v>
      </c>
      <c r="P1836" s="6">
        <f t="shared" si="113"/>
        <v>131.16666666666666</v>
      </c>
      <c r="Q1836" t="str">
        <f>TRIM(MID(SUBSTITUTE($N1836,"/",REPT(" ",LEN($N1836))),(COLUMNS($V1836:V1836)-1)*LEN($N1836)+1,LEN($N1836)))</f>
        <v>music</v>
      </c>
      <c r="R1836" t="str">
        <f>TRIM(MID(SUBSTITUTE($N1836,"/",REPT(" ",LEN($N1836))),(COLUMNS($V1836:W1836)-1)*LEN($N1836)+1,LEN($N1836)))</f>
        <v>rock</v>
      </c>
      <c r="S1836" s="11">
        <f t="shared" si="114"/>
        <v>41988.964062500003</v>
      </c>
      <c r="T1836" s="11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1.04</v>
      </c>
      <c r="P1837" s="6">
        <f t="shared" si="113"/>
        <v>47.272727272727273</v>
      </c>
      <c r="Q1837" t="str">
        <f>TRIM(MID(SUBSTITUTE($N1837,"/",REPT(" ",LEN($N1837))),(COLUMNS($V1837:V1837)-1)*LEN($N1837)+1,LEN($N1837)))</f>
        <v>music</v>
      </c>
      <c r="R1837" t="str">
        <f>TRIM(MID(SUBSTITUTE($N1837,"/",REPT(" ",LEN($N1837))),(COLUMNS($V1837:W1837)-1)*LEN($N1837)+1,LEN($N1837)))</f>
        <v>rock</v>
      </c>
      <c r="S1837" s="11">
        <f t="shared" si="114"/>
        <v>42430.702210648145</v>
      </c>
      <c r="T1837" s="11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2.0034000000000001</v>
      </c>
      <c r="P1838" s="6">
        <f t="shared" si="113"/>
        <v>182.12727272727273</v>
      </c>
      <c r="Q1838" t="str">
        <f>TRIM(MID(SUBSTITUTE($N1838,"/",REPT(" ",LEN($N1838))),(COLUMNS($V1838:V1838)-1)*LEN($N1838)+1,LEN($N1838)))</f>
        <v>music</v>
      </c>
      <c r="R1838" t="str">
        <f>TRIM(MID(SUBSTITUTE($N1838,"/",REPT(" ",LEN($N1838))),(COLUMNS($V1838:W1838)-1)*LEN($N1838)+1,LEN($N1838)))</f>
        <v>rock</v>
      </c>
      <c r="S1838" s="11">
        <f t="shared" si="114"/>
        <v>41305.809363425928</v>
      </c>
      <c r="T1838" s="11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3.0683333333333334</v>
      </c>
      <c r="P1839" s="6">
        <f t="shared" si="113"/>
        <v>61.366666666666667</v>
      </c>
      <c r="Q1839" t="str">
        <f>TRIM(MID(SUBSTITUTE($N1839,"/",REPT(" ",LEN($N1839))),(COLUMNS($V1839:V1839)-1)*LEN($N1839)+1,LEN($N1839)))</f>
        <v>music</v>
      </c>
      <c r="R1839" t="str">
        <f>TRIM(MID(SUBSTITUTE($N1839,"/",REPT(" ",LEN($N1839))),(COLUMNS($V1839:W1839)-1)*LEN($N1839)+1,LEN($N1839)))</f>
        <v>rock</v>
      </c>
      <c r="S1839" s="11">
        <f t="shared" si="114"/>
        <v>40926.047858796301</v>
      </c>
      <c r="T1839" s="11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1.00149</v>
      </c>
      <c r="P1840" s="6">
        <f t="shared" si="113"/>
        <v>35.767499999999998</v>
      </c>
      <c r="Q1840" t="str">
        <f>TRIM(MID(SUBSTITUTE($N1840,"/",REPT(" ",LEN($N1840))),(COLUMNS($V1840:V1840)-1)*LEN($N1840)+1,LEN($N1840)))</f>
        <v>music</v>
      </c>
      <c r="R1840" t="str">
        <f>TRIM(MID(SUBSTITUTE($N1840,"/",REPT(" ",LEN($N1840))),(COLUMNS($V1840:W1840)-1)*LEN($N1840)+1,LEN($N1840)))</f>
        <v>rock</v>
      </c>
      <c r="S1840" s="11">
        <f t="shared" si="114"/>
        <v>40788.786539351851</v>
      </c>
      <c r="T1840" s="11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2.0529999999999999</v>
      </c>
      <c r="P1841" s="6">
        <f t="shared" si="113"/>
        <v>45.62222222222222</v>
      </c>
      <c r="Q1841" t="str">
        <f>TRIM(MID(SUBSTITUTE($N1841,"/",REPT(" ",LEN($N1841))),(COLUMNS($V1841:V1841)-1)*LEN($N1841)+1,LEN($N1841)))</f>
        <v>music</v>
      </c>
      <c r="R1841" t="str">
        <f>TRIM(MID(SUBSTITUTE($N1841,"/",REPT(" ",LEN($N1841))),(COLUMNS($V1841:W1841)-1)*LEN($N1841)+1,LEN($N1841)))</f>
        <v>rock</v>
      </c>
      <c r="S1841" s="11">
        <f t="shared" si="114"/>
        <v>42614.722013888888</v>
      </c>
      <c r="T1841" s="11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1.0888888888888888</v>
      </c>
      <c r="P1842" s="6">
        <f t="shared" si="113"/>
        <v>75.384615384615387</v>
      </c>
      <c r="Q1842" t="str">
        <f>TRIM(MID(SUBSTITUTE($N1842,"/",REPT(" ",LEN($N1842))),(COLUMNS($V1842:V1842)-1)*LEN($N1842)+1,LEN($N1842)))</f>
        <v>music</v>
      </c>
      <c r="R1842" t="str">
        <f>TRIM(MID(SUBSTITUTE($N1842,"/",REPT(" ",LEN($N1842))),(COLUMNS($V1842:W1842)-1)*LEN($N1842)+1,LEN($N1842)))</f>
        <v>rock</v>
      </c>
      <c r="S1842" s="11">
        <f t="shared" si="114"/>
        <v>41382.096180555556</v>
      </c>
      <c r="T1842" s="11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1.0175000000000001</v>
      </c>
      <c r="P1843" s="6">
        <f t="shared" si="113"/>
        <v>50.875</v>
      </c>
      <c r="Q1843" t="str">
        <f>TRIM(MID(SUBSTITUTE($N1843,"/",REPT(" ",LEN($N1843))),(COLUMNS($V1843:V1843)-1)*LEN($N1843)+1,LEN($N1843)))</f>
        <v>music</v>
      </c>
      <c r="R1843" t="str">
        <f>TRIM(MID(SUBSTITUTE($N1843,"/",REPT(" ",LEN($N1843))),(COLUMNS($V1843:W1843)-1)*LEN($N1843)+1,LEN($N1843)))</f>
        <v>rock</v>
      </c>
      <c r="S1843" s="11">
        <f t="shared" si="114"/>
        <v>41745.84542824074</v>
      </c>
      <c r="T1843" s="11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1.2524999999999999</v>
      </c>
      <c r="P1844" s="6">
        <f t="shared" si="113"/>
        <v>119.28571428571429</v>
      </c>
      <c r="Q1844" t="str">
        <f>TRIM(MID(SUBSTITUTE($N1844,"/",REPT(" ",LEN($N1844))),(COLUMNS($V1844:V1844)-1)*LEN($N1844)+1,LEN($N1844)))</f>
        <v>music</v>
      </c>
      <c r="R1844" t="str">
        <f>TRIM(MID(SUBSTITUTE($N1844,"/",REPT(" ",LEN($N1844))),(COLUMNS($V1844:W1844)-1)*LEN($N1844)+1,LEN($N1844)))</f>
        <v>rock</v>
      </c>
      <c r="S1844" s="11">
        <f t="shared" si="114"/>
        <v>42031.631724537037</v>
      </c>
      <c r="T1844" s="11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1.2400610000000001</v>
      </c>
      <c r="P1845" s="6">
        <f t="shared" si="113"/>
        <v>92.541865671641801</v>
      </c>
      <c r="Q1845" t="str">
        <f>TRIM(MID(SUBSTITUTE($N1845,"/",REPT(" ",LEN($N1845))),(COLUMNS($V1845:V1845)-1)*LEN($N1845)+1,LEN($N1845)))</f>
        <v>music</v>
      </c>
      <c r="R1845" t="str">
        <f>TRIM(MID(SUBSTITUTE($N1845,"/",REPT(" ",LEN($N1845))),(COLUMNS($V1845:W1845)-1)*LEN($N1845)+1,LEN($N1845)))</f>
        <v>rock</v>
      </c>
      <c r="S1845" s="11">
        <f t="shared" si="114"/>
        <v>40564.994837962964</v>
      </c>
      <c r="T1845" s="11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1.014</v>
      </c>
      <c r="P1846" s="6">
        <f t="shared" si="113"/>
        <v>76.05</v>
      </c>
      <c r="Q1846" t="str">
        <f>TRIM(MID(SUBSTITUTE($N1846,"/",REPT(" ",LEN($N1846))),(COLUMNS($V1846:V1846)-1)*LEN($N1846)+1,LEN($N1846)))</f>
        <v>music</v>
      </c>
      <c r="R1846" t="str">
        <f>TRIM(MID(SUBSTITUTE($N1846,"/",REPT(" ",LEN($N1846))),(COLUMNS($V1846:W1846)-1)*LEN($N1846)+1,LEN($N1846)))</f>
        <v>rock</v>
      </c>
      <c r="S1846" s="11">
        <f t="shared" si="114"/>
        <v>40666.973541666666</v>
      </c>
      <c r="T1846" s="11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</v>
      </c>
      <c r="P1847" s="6">
        <f t="shared" si="113"/>
        <v>52.631578947368418</v>
      </c>
      <c r="Q1847" t="str">
        <f>TRIM(MID(SUBSTITUTE($N1847,"/",REPT(" ",LEN($N1847))),(COLUMNS($V1847:V1847)-1)*LEN($N1847)+1,LEN($N1847)))</f>
        <v>music</v>
      </c>
      <c r="R1847" t="str">
        <f>TRIM(MID(SUBSTITUTE($N1847,"/",REPT(" ",LEN($N1847))),(COLUMNS($V1847:W1847)-1)*LEN($N1847)+1,LEN($N1847)))</f>
        <v>rock</v>
      </c>
      <c r="S1847" s="11">
        <f t="shared" si="114"/>
        <v>42523.333310185189</v>
      </c>
      <c r="T1847" s="11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1.3792666666666666</v>
      </c>
      <c r="P1848" s="6">
        <f t="shared" si="113"/>
        <v>98.990430622009569</v>
      </c>
      <c r="Q1848" t="str">
        <f>TRIM(MID(SUBSTITUTE($N1848,"/",REPT(" ",LEN($N1848))),(COLUMNS($V1848:V1848)-1)*LEN($N1848)+1,LEN($N1848)))</f>
        <v>music</v>
      </c>
      <c r="R1848" t="str">
        <f>TRIM(MID(SUBSTITUTE($N1848,"/",REPT(" ",LEN($N1848))),(COLUMNS($V1848:W1848)-1)*LEN($N1848)+1,LEN($N1848)))</f>
        <v>rock</v>
      </c>
      <c r="S1848" s="11">
        <f t="shared" si="114"/>
        <v>41228.650196759263</v>
      </c>
      <c r="T1848" s="11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1.2088000000000001</v>
      </c>
      <c r="P1849" s="6">
        <f t="shared" si="113"/>
        <v>79.526315789473685</v>
      </c>
      <c r="Q1849" t="str">
        <f>TRIM(MID(SUBSTITUTE($N1849,"/",REPT(" ",LEN($N1849))),(COLUMNS($V1849:V1849)-1)*LEN($N1849)+1,LEN($N1849)))</f>
        <v>music</v>
      </c>
      <c r="R1849" t="str">
        <f>TRIM(MID(SUBSTITUTE($N1849,"/",REPT(" ",LEN($N1849))),(COLUMNS($V1849:W1849)-1)*LEN($N1849)+1,LEN($N1849)))</f>
        <v>rock</v>
      </c>
      <c r="S1849" s="11">
        <f t="shared" si="114"/>
        <v>42094.236481481479</v>
      </c>
      <c r="T1849" s="11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1.0736666666666668</v>
      </c>
      <c r="P1850" s="6">
        <f t="shared" si="113"/>
        <v>134.20833333333334</v>
      </c>
      <c r="Q1850" t="str">
        <f>TRIM(MID(SUBSTITUTE($N1850,"/",REPT(" ",LEN($N1850))),(COLUMNS($V1850:V1850)-1)*LEN($N1850)+1,LEN($N1850)))</f>
        <v>music</v>
      </c>
      <c r="R1850" t="str">
        <f>TRIM(MID(SUBSTITUTE($N1850,"/",REPT(" ",LEN($N1850))),(COLUMNS($V1850:W1850)-1)*LEN($N1850)+1,LEN($N1850)))</f>
        <v>rock</v>
      </c>
      <c r="S1850" s="11">
        <f t="shared" si="114"/>
        <v>40691.788055555553</v>
      </c>
      <c r="T1850" s="11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1.0033333333333334</v>
      </c>
      <c r="P1851" s="6">
        <f t="shared" si="113"/>
        <v>37.625</v>
      </c>
      <c r="Q1851" t="str">
        <f>TRIM(MID(SUBSTITUTE($N1851,"/",REPT(" ",LEN($N1851))),(COLUMNS($V1851:V1851)-1)*LEN($N1851)+1,LEN($N1851)))</f>
        <v>music</v>
      </c>
      <c r="R1851" t="str">
        <f>TRIM(MID(SUBSTITUTE($N1851,"/",REPT(" ",LEN($N1851))),(COLUMNS($V1851:W1851)-1)*LEN($N1851)+1,LEN($N1851)))</f>
        <v>rock</v>
      </c>
      <c r="S1851" s="11">
        <f t="shared" si="114"/>
        <v>41169.845590277779</v>
      </c>
      <c r="T1851" s="11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1.0152222222222222</v>
      </c>
      <c r="P1852" s="6">
        <f t="shared" si="113"/>
        <v>51.044692737430168</v>
      </c>
      <c r="Q1852" t="str">
        <f>TRIM(MID(SUBSTITUTE($N1852,"/",REPT(" ",LEN($N1852))),(COLUMNS($V1852:V1852)-1)*LEN($N1852)+1,LEN($N1852)))</f>
        <v>music</v>
      </c>
      <c r="R1852" t="str">
        <f>TRIM(MID(SUBSTITUTE($N1852,"/",REPT(" ",LEN($N1852))),(COLUMNS($V1852:W1852)-1)*LEN($N1852)+1,LEN($N1852)))</f>
        <v>rock</v>
      </c>
      <c r="S1852" s="11">
        <f t="shared" si="114"/>
        <v>41800.959490740745</v>
      </c>
      <c r="T1852" s="11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1.0007692307692309</v>
      </c>
      <c r="P1853" s="6">
        <f t="shared" si="113"/>
        <v>50.03846153846154</v>
      </c>
      <c r="Q1853" t="str">
        <f>TRIM(MID(SUBSTITUTE($N1853,"/",REPT(" ",LEN($N1853))),(COLUMNS($V1853:V1853)-1)*LEN($N1853)+1,LEN($N1853)))</f>
        <v>music</v>
      </c>
      <c r="R1853" t="str">
        <f>TRIM(MID(SUBSTITUTE($N1853,"/",REPT(" ",LEN($N1853))),(COLUMNS($V1853:W1853)-1)*LEN($N1853)+1,LEN($N1853)))</f>
        <v>rock</v>
      </c>
      <c r="S1853" s="11">
        <f t="shared" si="114"/>
        <v>41827.906689814816</v>
      </c>
      <c r="T1853" s="11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1.1696666666666666</v>
      </c>
      <c r="P1854" s="6">
        <f t="shared" si="113"/>
        <v>133.93129770992365</v>
      </c>
      <c r="Q1854" t="str">
        <f>TRIM(MID(SUBSTITUTE($N1854,"/",REPT(" ",LEN($N1854))),(COLUMNS($V1854:V1854)-1)*LEN($N1854)+1,LEN($N1854)))</f>
        <v>music</v>
      </c>
      <c r="R1854" t="str">
        <f>TRIM(MID(SUBSTITUTE($N1854,"/",REPT(" ",LEN($N1854))),(COLUMNS($V1854:W1854)-1)*LEN($N1854)+1,LEN($N1854)))</f>
        <v>rock</v>
      </c>
      <c r="S1854" s="11">
        <f t="shared" si="114"/>
        <v>42081.77143518519</v>
      </c>
      <c r="T1854" s="11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1.01875</v>
      </c>
      <c r="P1855" s="6">
        <f t="shared" si="113"/>
        <v>58.214285714285715</v>
      </c>
      <c r="Q1855" t="str">
        <f>TRIM(MID(SUBSTITUTE($N1855,"/",REPT(" ",LEN($N1855))),(COLUMNS($V1855:V1855)-1)*LEN($N1855)+1,LEN($N1855)))</f>
        <v>music</v>
      </c>
      <c r="R1855" t="str">
        <f>TRIM(MID(SUBSTITUTE($N1855,"/",REPT(" ",LEN($N1855))),(COLUMNS($V1855:W1855)-1)*LEN($N1855)+1,LEN($N1855)))</f>
        <v>rock</v>
      </c>
      <c r="S1855" s="11">
        <f t="shared" si="114"/>
        <v>41177.060381944444</v>
      </c>
      <c r="T1855" s="11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1.0212366666666666</v>
      </c>
      <c r="P1856" s="6">
        <f t="shared" si="113"/>
        <v>88.037643678160919</v>
      </c>
      <c r="Q1856" t="str">
        <f>TRIM(MID(SUBSTITUTE($N1856,"/",REPT(" ",LEN($N1856))),(COLUMNS($V1856:V1856)-1)*LEN($N1856)+1,LEN($N1856)))</f>
        <v>music</v>
      </c>
      <c r="R1856" t="str">
        <f>TRIM(MID(SUBSTITUTE($N1856,"/",REPT(" ",LEN($N1856))),(COLUMNS($V1856:W1856)-1)*LEN($N1856)+1,LEN($N1856)))</f>
        <v>rock</v>
      </c>
      <c r="S1856" s="11">
        <f t="shared" si="114"/>
        <v>41388.021261574075</v>
      </c>
      <c r="T1856" s="11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1.5405897142857143</v>
      </c>
      <c r="P1857" s="6">
        <f t="shared" si="113"/>
        <v>70.576753926701571</v>
      </c>
      <c r="Q1857" t="str">
        <f>TRIM(MID(SUBSTITUTE($N1857,"/",REPT(" ",LEN($N1857))),(COLUMNS($V1857:V1857)-1)*LEN($N1857)+1,LEN($N1857)))</f>
        <v>music</v>
      </c>
      <c r="R1857" t="str">
        <f>TRIM(MID(SUBSTITUTE($N1857,"/",REPT(" ",LEN($N1857))),(COLUMNS($V1857:W1857)-1)*LEN($N1857)+1,LEN($N1857)))</f>
        <v>rock</v>
      </c>
      <c r="S1857" s="11">
        <f t="shared" si="114"/>
        <v>41600.538657407407</v>
      </c>
      <c r="T1857" s="11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1.0125</v>
      </c>
      <c r="P1858" s="6">
        <f t="shared" si="113"/>
        <v>53.289473684210527</v>
      </c>
      <c r="Q1858" t="str">
        <f>TRIM(MID(SUBSTITUTE($N1858,"/",REPT(" ",LEN($N1858))),(COLUMNS($V1858:V1858)-1)*LEN($N1858)+1,LEN($N1858)))</f>
        <v>music</v>
      </c>
      <c r="R1858" t="str">
        <f>TRIM(MID(SUBSTITUTE($N1858,"/",REPT(" ",LEN($N1858))),(COLUMNS($V1858:W1858)-1)*LEN($N1858)+1,LEN($N1858)))</f>
        <v>rock</v>
      </c>
      <c r="S1858" s="11">
        <f t="shared" si="114"/>
        <v>41817.854999999996</v>
      </c>
      <c r="T1858" s="11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</f>
        <v>1</v>
      </c>
      <c r="P1859" s="6">
        <f t="shared" ref="P1859:P1922" si="117">AVERAGE(E1859/L1859)</f>
        <v>136.36363636363637</v>
      </c>
      <c r="Q1859" t="str">
        <f>TRIM(MID(SUBSTITUTE($N1859,"/",REPT(" ",LEN($N1859))),(COLUMNS($V1859:V1859)-1)*LEN($N1859)+1,LEN($N1859)))</f>
        <v>music</v>
      </c>
      <c r="R1859" t="str">
        <f>TRIM(MID(SUBSTITUTE($N1859,"/",REPT(" ",LEN($N1859))),(COLUMNS($V1859:W1859)-1)*LEN($N1859)+1,LEN($N1859)))</f>
        <v>rock</v>
      </c>
      <c r="S1859" s="11">
        <f t="shared" ref="S1859:S1922" si="118">(((J1859/60/60)/24)+DATE(1970,1,1))</f>
        <v>41864.76866898148</v>
      </c>
      <c r="T1859" s="11">
        <f t="shared" ref="T1859:T1922" si="119">(((I1859/60/60)/24)+DATE(1970,1,1))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1.0874800874800874</v>
      </c>
      <c r="P1860" s="6">
        <f t="shared" si="117"/>
        <v>40.547315436241611</v>
      </c>
      <c r="Q1860" t="str">
        <f>TRIM(MID(SUBSTITUTE($N1860,"/",REPT(" ",LEN($N1860))),(COLUMNS($V1860:V1860)-1)*LEN($N1860)+1,LEN($N1860)))</f>
        <v>music</v>
      </c>
      <c r="R1860" t="str">
        <f>TRIM(MID(SUBSTITUTE($N1860,"/",REPT(" ",LEN($N1860))),(COLUMNS($V1860:W1860)-1)*LEN($N1860)+1,LEN($N1860)))</f>
        <v>rock</v>
      </c>
      <c r="S1860" s="11">
        <f t="shared" si="118"/>
        <v>40833.200474537036</v>
      </c>
      <c r="T1860" s="11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1.3183333333333334</v>
      </c>
      <c r="P1861" s="6">
        <f t="shared" si="117"/>
        <v>70.625</v>
      </c>
      <c r="Q1861" t="str">
        <f>TRIM(MID(SUBSTITUTE($N1861,"/",REPT(" ",LEN($N1861))),(COLUMNS($V1861:V1861)-1)*LEN($N1861)+1,LEN($N1861)))</f>
        <v>music</v>
      </c>
      <c r="R1861" t="str">
        <f>TRIM(MID(SUBSTITUTE($N1861,"/",REPT(" ",LEN($N1861))),(COLUMNS($V1861:W1861)-1)*LEN($N1861)+1,LEN($N1861)))</f>
        <v>rock</v>
      </c>
      <c r="S1861" s="11">
        <f t="shared" si="118"/>
        <v>40778.770011574074</v>
      </c>
      <c r="T1861" s="11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1.3346666666666667</v>
      </c>
      <c r="P1862" s="6">
        <f t="shared" si="117"/>
        <v>52.684210526315788</v>
      </c>
      <c r="Q1862" t="str">
        <f>TRIM(MID(SUBSTITUTE($N1862,"/",REPT(" ",LEN($N1862))),(COLUMNS($V1862:V1862)-1)*LEN($N1862)+1,LEN($N1862)))</f>
        <v>music</v>
      </c>
      <c r="R1862" t="str">
        <f>TRIM(MID(SUBSTITUTE($N1862,"/",REPT(" ",LEN($N1862))),(COLUMNS($V1862:W1862)-1)*LEN($N1862)+1,LEN($N1862)))</f>
        <v>rock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6" t="e">
        <f t="shared" si="117"/>
        <v>#DIV/0!</v>
      </c>
      <c r="Q1863" t="str">
        <f>TRIM(MID(SUBSTITUTE($N1863,"/",REPT(" ",LEN($N1863))),(COLUMNS($V1863:V1863)-1)*LEN($N1863)+1,LEN($N1863)))</f>
        <v>games</v>
      </c>
      <c r="R1863" t="str">
        <f>TRIM(MID(SUBSTITUTE($N1863,"/",REPT(" ",LEN($N1863))),(COLUMNS($V1863:W1863)-1)*LEN($N1863)+1,LEN($N1863)))</f>
        <v>mobile games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8.0833333333333326E-2</v>
      </c>
      <c r="P1864" s="6">
        <f t="shared" si="117"/>
        <v>90.9375</v>
      </c>
      <c r="Q1864" t="str">
        <f>TRIM(MID(SUBSTITUTE($N1864,"/",REPT(" ",LEN($N1864))),(COLUMNS($V1864:V1864)-1)*LEN($N1864)+1,LEN($N1864)))</f>
        <v>games</v>
      </c>
      <c r="R1864" t="str">
        <f>TRIM(MID(SUBSTITUTE($N1864,"/",REPT(" ",LEN($N1864))),(COLUMNS($V1864:W1864)-1)*LEN($N1864)+1,LEN($N1864)))</f>
        <v>mobile games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4.0000000000000001E-3</v>
      </c>
      <c r="P1865" s="6">
        <f t="shared" si="117"/>
        <v>5</v>
      </c>
      <c r="Q1865" t="str">
        <f>TRIM(MID(SUBSTITUTE($N1865,"/",REPT(" ",LEN($N1865))),(COLUMNS($V1865:V1865)-1)*LEN($N1865)+1,LEN($N1865)))</f>
        <v>games</v>
      </c>
      <c r="R1865" t="str">
        <f>TRIM(MID(SUBSTITUTE($N1865,"/",REPT(" ",LEN($N1865))),(COLUMNS($V1865:W1865)-1)*LEN($N1865)+1,LEN($N1865)))</f>
        <v>mobile games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0.42892307692307691</v>
      </c>
      <c r="P1866" s="6">
        <f t="shared" si="117"/>
        <v>58.083333333333336</v>
      </c>
      <c r="Q1866" t="str">
        <f>TRIM(MID(SUBSTITUTE($N1866,"/",REPT(" ",LEN($N1866))),(COLUMNS($V1866:V1866)-1)*LEN($N1866)+1,LEN($N1866)))</f>
        <v>games</v>
      </c>
      <c r="R1866" t="str">
        <f>TRIM(MID(SUBSTITUTE($N1866,"/",REPT(" ",LEN($N1866))),(COLUMNS($V1866:W1866)-1)*LEN($N1866)+1,LEN($N1866)))</f>
        <v>mobile games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3.6363636363636364E-5</v>
      </c>
      <c r="P1867" s="6">
        <f t="shared" si="117"/>
        <v>2</v>
      </c>
      <c r="Q1867" t="str">
        <f>TRIM(MID(SUBSTITUTE($N1867,"/",REPT(" ",LEN($N1867))),(COLUMNS($V1867:V1867)-1)*LEN($N1867)+1,LEN($N1867)))</f>
        <v>games</v>
      </c>
      <c r="R1867" t="str">
        <f>TRIM(MID(SUBSTITUTE($N1867,"/",REPT(" ",LEN($N1867))),(COLUMNS($V1867:W1867)-1)*LEN($N1867)+1,LEN($N1867)))</f>
        <v>mobile games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5.0000000000000001E-3</v>
      </c>
      <c r="P1868" s="6">
        <f t="shared" si="117"/>
        <v>62.5</v>
      </c>
      <c r="Q1868" t="str">
        <f>TRIM(MID(SUBSTITUTE($N1868,"/",REPT(" ",LEN($N1868))),(COLUMNS($V1868:V1868)-1)*LEN($N1868)+1,LEN($N1868)))</f>
        <v>games</v>
      </c>
      <c r="R1868" t="str">
        <f>TRIM(MID(SUBSTITUTE($N1868,"/",REPT(" ",LEN($N1868))),(COLUMNS($V1868:W1868)-1)*LEN($N1868)+1,LEN($N1868)))</f>
        <v>mobile games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5.0000000000000001E-4</v>
      </c>
      <c r="P1869" s="6">
        <f t="shared" si="117"/>
        <v>10</v>
      </c>
      <c r="Q1869" t="str">
        <f>TRIM(MID(SUBSTITUTE($N1869,"/",REPT(" ",LEN($N1869))),(COLUMNS($V1869:V1869)-1)*LEN($N1869)+1,LEN($N1869)))</f>
        <v>games</v>
      </c>
      <c r="R1869" t="str">
        <f>TRIM(MID(SUBSTITUTE($N1869,"/",REPT(" ",LEN($N1869))),(COLUMNS($V1869:W1869)-1)*LEN($N1869)+1,LEN($N1869)))</f>
        <v>mobile games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4.8680000000000001E-2</v>
      </c>
      <c r="P1870" s="6">
        <f t="shared" si="117"/>
        <v>71.588235294117652</v>
      </c>
      <c r="Q1870" t="str">
        <f>TRIM(MID(SUBSTITUTE($N1870,"/",REPT(" ",LEN($N1870))),(COLUMNS($V1870:V1870)-1)*LEN($N1870)+1,LEN($N1870)))</f>
        <v>games</v>
      </c>
      <c r="R1870" t="str">
        <f>TRIM(MID(SUBSTITUTE($N1870,"/",REPT(" ",LEN($N1870))),(COLUMNS($V1870:W1870)-1)*LEN($N1870)+1,LEN($N1870)))</f>
        <v>mobile games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6" t="e">
        <f t="shared" si="117"/>
        <v>#DIV/0!</v>
      </c>
      <c r="Q1871" t="str">
        <f>TRIM(MID(SUBSTITUTE($N1871,"/",REPT(" ",LEN($N1871))),(COLUMNS($V1871:V1871)-1)*LEN($N1871)+1,LEN($N1871)))</f>
        <v>games</v>
      </c>
      <c r="R1871" t="str">
        <f>TRIM(MID(SUBSTITUTE($N1871,"/",REPT(" ",LEN($N1871))),(COLUMNS($V1871:W1871)-1)*LEN($N1871)+1,LEN($N1871)))</f>
        <v>mobile games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0.10314285714285715</v>
      </c>
      <c r="P1872" s="6">
        <f t="shared" si="117"/>
        <v>32.81818181818182</v>
      </c>
      <c r="Q1872" t="str">
        <f>TRIM(MID(SUBSTITUTE($N1872,"/",REPT(" ",LEN($N1872))),(COLUMNS($V1872:V1872)-1)*LEN($N1872)+1,LEN($N1872)))</f>
        <v>games</v>
      </c>
      <c r="R1872" t="str">
        <f>TRIM(MID(SUBSTITUTE($N1872,"/",REPT(" ",LEN($N1872))),(COLUMNS($V1872:W1872)-1)*LEN($N1872)+1,LEN($N1872)))</f>
        <v>mobile games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0.7178461538461538</v>
      </c>
      <c r="P1873" s="6">
        <f t="shared" si="117"/>
        <v>49.11578947368421</v>
      </c>
      <c r="Q1873" t="str">
        <f>TRIM(MID(SUBSTITUTE($N1873,"/",REPT(" ",LEN($N1873))),(COLUMNS($V1873:V1873)-1)*LEN($N1873)+1,LEN($N1873)))</f>
        <v>games</v>
      </c>
      <c r="R1873" t="str">
        <f>TRIM(MID(SUBSTITUTE($N1873,"/",REPT(" ",LEN($N1873))),(COLUMNS($V1873:W1873)-1)*LEN($N1873)+1,LEN($N1873)))</f>
        <v>mobile games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1.06E-2</v>
      </c>
      <c r="P1874" s="6">
        <f t="shared" si="117"/>
        <v>16.307692307692307</v>
      </c>
      <c r="Q1874" t="str">
        <f>TRIM(MID(SUBSTITUTE($N1874,"/",REPT(" ",LEN($N1874))),(COLUMNS($V1874:V1874)-1)*LEN($N1874)+1,LEN($N1874)))</f>
        <v>games</v>
      </c>
      <c r="R1874" t="str">
        <f>TRIM(MID(SUBSTITUTE($N1874,"/",REPT(" ",LEN($N1874))),(COLUMNS($V1874:W1874)-1)*LEN($N1874)+1,LEN($N1874)))</f>
        <v>mobile games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4.4999999999999997E-3</v>
      </c>
      <c r="P1875" s="6">
        <f t="shared" si="117"/>
        <v>18</v>
      </c>
      <c r="Q1875" t="str">
        <f>TRIM(MID(SUBSTITUTE($N1875,"/",REPT(" ",LEN($N1875))),(COLUMNS($V1875:V1875)-1)*LEN($N1875)+1,LEN($N1875)))</f>
        <v>games</v>
      </c>
      <c r="R1875" t="str">
        <f>TRIM(MID(SUBSTITUTE($N1875,"/",REPT(" ",LEN($N1875))),(COLUMNS($V1875:W1875)-1)*LEN($N1875)+1,LEN($N1875)))</f>
        <v>mobile games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1.6249999999999999E-4</v>
      </c>
      <c r="P1876" s="6">
        <f t="shared" si="117"/>
        <v>13</v>
      </c>
      <c r="Q1876" t="str">
        <f>TRIM(MID(SUBSTITUTE($N1876,"/",REPT(" ",LEN($N1876))),(COLUMNS($V1876:V1876)-1)*LEN($N1876)+1,LEN($N1876)))</f>
        <v>games</v>
      </c>
      <c r="R1876" t="str">
        <f>TRIM(MID(SUBSTITUTE($N1876,"/",REPT(" ",LEN($N1876))),(COLUMNS($V1876:W1876)-1)*LEN($N1876)+1,LEN($N1876)))</f>
        <v>mobile games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5.1000000000000004E-3</v>
      </c>
      <c r="P1877" s="6">
        <f t="shared" si="117"/>
        <v>17</v>
      </c>
      <c r="Q1877" t="str">
        <f>TRIM(MID(SUBSTITUTE($N1877,"/",REPT(" ",LEN($N1877))),(COLUMNS($V1877:V1877)-1)*LEN($N1877)+1,LEN($N1877)))</f>
        <v>games</v>
      </c>
      <c r="R1877" t="str">
        <f>TRIM(MID(SUBSTITUTE($N1877,"/",REPT(" ",LEN($N1877))),(COLUMNS($V1877:W1877)-1)*LEN($N1877)+1,LEN($N1877)))</f>
        <v>mobile games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6" t="e">
        <f t="shared" si="117"/>
        <v>#DIV/0!</v>
      </c>
      <c r="Q1878" t="str">
        <f>TRIM(MID(SUBSTITUTE($N1878,"/",REPT(" ",LEN($N1878))),(COLUMNS($V1878:V1878)-1)*LEN($N1878)+1,LEN($N1878)))</f>
        <v>games</v>
      </c>
      <c r="R1878" t="str">
        <f>TRIM(MID(SUBSTITUTE($N1878,"/",REPT(" ",LEN($N1878))),(COLUMNS($V1878:W1878)-1)*LEN($N1878)+1,LEN($N1878)))</f>
        <v>mobile games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6" t="e">
        <f t="shared" si="117"/>
        <v>#DIV/0!</v>
      </c>
      <c r="Q1879" t="str">
        <f>TRIM(MID(SUBSTITUTE($N1879,"/",REPT(" ",LEN($N1879))),(COLUMNS($V1879:V1879)-1)*LEN($N1879)+1,LEN($N1879)))</f>
        <v>games</v>
      </c>
      <c r="R1879" t="str">
        <f>TRIM(MID(SUBSTITUTE($N1879,"/",REPT(" ",LEN($N1879))),(COLUMNS($V1879:W1879)-1)*LEN($N1879)+1,LEN($N1879)))</f>
        <v>mobile games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6" t="e">
        <f t="shared" si="117"/>
        <v>#DIV/0!</v>
      </c>
      <c r="Q1880" t="str">
        <f>TRIM(MID(SUBSTITUTE($N1880,"/",REPT(" ",LEN($N1880))),(COLUMNS($V1880:V1880)-1)*LEN($N1880)+1,LEN($N1880)))</f>
        <v>games</v>
      </c>
      <c r="R1880" t="str">
        <f>TRIM(MID(SUBSTITUTE($N1880,"/",REPT(" ",LEN($N1880))),(COLUMNS($V1880:W1880)-1)*LEN($N1880)+1,LEN($N1880)))</f>
        <v>mobile games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1.1999999999999999E-3</v>
      </c>
      <c r="P1881" s="6">
        <f t="shared" si="117"/>
        <v>3</v>
      </c>
      <c r="Q1881" t="str">
        <f>TRIM(MID(SUBSTITUTE($N1881,"/",REPT(" ",LEN($N1881))),(COLUMNS($V1881:V1881)-1)*LEN($N1881)+1,LEN($N1881)))</f>
        <v>games</v>
      </c>
      <c r="R1881" t="str">
        <f>TRIM(MID(SUBSTITUTE($N1881,"/",REPT(" ",LEN($N1881))),(COLUMNS($V1881:W1881)-1)*LEN($N1881)+1,LEN($N1881)))</f>
        <v>mobile games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0.20080000000000001</v>
      </c>
      <c r="P1882" s="6">
        <f t="shared" si="117"/>
        <v>41.833333333333336</v>
      </c>
      <c r="Q1882" t="str">
        <f>TRIM(MID(SUBSTITUTE($N1882,"/",REPT(" ",LEN($N1882))),(COLUMNS($V1882:V1882)-1)*LEN($N1882)+1,LEN($N1882)))</f>
        <v>games</v>
      </c>
      <c r="R1882" t="str">
        <f>TRIM(MID(SUBSTITUTE($N1882,"/",REPT(" ",LEN($N1882))),(COLUMNS($V1882:W1882)-1)*LEN($N1882)+1,LEN($N1882)))</f>
        <v>mobile games</v>
      </c>
      <c r="S1882" s="11">
        <f t="shared" si="118"/>
        <v>42430.566898148143</v>
      </c>
      <c r="T1882" s="11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1.726845</v>
      </c>
      <c r="P1883" s="6">
        <f t="shared" si="117"/>
        <v>49.338428571428572</v>
      </c>
      <c r="Q1883" t="str">
        <f>TRIM(MID(SUBSTITUTE($N1883,"/",REPT(" ",LEN($N1883))),(COLUMNS($V1883:V1883)-1)*LEN($N1883)+1,LEN($N1883)))</f>
        <v>music</v>
      </c>
      <c r="R1883" t="str">
        <f>TRIM(MID(SUBSTITUTE($N1883,"/",REPT(" ",LEN($N1883))),(COLUMNS($V1883:W1883)-1)*LEN($N1883)+1,LEN($N1883)))</f>
        <v>indie rock</v>
      </c>
      <c r="S1883" s="11">
        <f t="shared" si="118"/>
        <v>42043.152650462958</v>
      </c>
      <c r="T1883" s="11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1.008955223880597</v>
      </c>
      <c r="P1884" s="6">
        <f t="shared" si="117"/>
        <v>41.728395061728392</v>
      </c>
      <c r="Q1884" t="str">
        <f>TRIM(MID(SUBSTITUTE($N1884,"/",REPT(" ",LEN($N1884))),(COLUMNS($V1884:V1884)-1)*LEN($N1884)+1,LEN($N1884)))</f>
        <v>music</v>
      </c>
      <c r="R1884" t="str">
        <f>TRIM(MID(SUBSTITUTE($N1884,"/",REPT(" ",LEN($N1884))),(COLUMNS($V1884:W1884)-1)*LEN($N1884)+1,LEN($N1884)))</f>
        <v>indie rock</v>
      </c>
      <c r="S1884" s="11">
        <f t="shared" si="118"/>
        <v>41067.949212962965</v>
      </c>
      <c r="T1884" s="11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1.0480480480480481</v>
      </c>
      <c r="P1885" s="6">
        <f t="shared" si="117"/>
        <v>32.71875</v>
      </c>
      <c r="Q1885" t="str">
        <f>TRIM(MID(SUBSTITUTE($N1885,"/",REPT(" ",LEN($N1885))),(COLUMNS($V1885:V1885)-1)*LEN($N1885)+1,LEN($N1885)))</f>
        <v>music</v>
      </c>
      <c r="R1885" t="str">
        <f>TRIM(MID(SUBSTITUTE($N1885,"/",REPT(" ",LEN($N1885))),(COLUMNS($V1885:W1885)-1)*LEN($N1885)+1,LEN($N1885)))</f>
        <v>indie rock</v>
      </c>
      <c r="S1885" s="11">
        <f t="shared" si="118"/>
        <v>40977.948009259257</v>
      </c>
      <c r="T1885" s="11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1.351</v>
      </c>
      <c r="P1886" s="6">
        <f t="shared" si="117"/>
        <v>51.96153846153846</v>
      </c>
      <c r="Q1886" t="str">
        <f>TRIM(MID(SUBSTITUTE($N1886,"/",REPT(" ",LEN($N1886))),(COLUMNS($V1886:V1886)-1)*LEN($N1886)+1,LEN($N1886)))</f>
        <v>music</v>
      </c>
      <c r="R1886" t="str">
        <f>TRIM(MID(SUBSTITUTE($N1886,"/",REPT(" ",LEN($N1886))),(COLUMNS($V1886:W1886)-1)*LEN($N1886)+1,LEN($N1886)))</f>
        <v>indie rock</v>
      </c>
      <c r="S1886" s="11">
        <f t="shared" si="118"/>
        <v>41205.198321759257</v>
      </c>
      <c r="T1886" s="11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1.1632786885245903</v>
      </c>
      <c r="P1887" s="6">
        <f t="shared" si="117"/>
        <v>50.685714285714283</v>
      </c>
      <c r="Q1887" t="str">
        <f>TRIM(MID(SUBSTITUTE($N1887,"/",REPT(" ",LEN($N1887))),(COLUMNS($V1887:V1887)-1)*LEN($N1887)+1,LEN($N1887)))</f>
        <v>music</v>
      </c>
      <c r="R1887" t="str">
        <f>TRIM(MID(SUBSTITUTE($N1887,"/",REPT(" ",LEN($N1887))),(COLUMNS($V1887:W1887)-1)*LEN($N1887)+1,LEN($N1887)))</f>
        <v>indie rock</v>
      </c>
      <c r="S1887" s="11">
        <f t="shared" si="118"/>
        <v>41099.093865740739</v>
      </c>
      <c r="T1887" s="11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1.0208333333333333</v>
      </c>
      <c r="P1888" s="6">
        <f t="shared" si="117"/>
        <v>42.241379310344826</v>
      </c>
      <c r="Q1888" t="str">
        <f>TRIM(MID(SUBSTITUTE($N1888,"/",REPT(" ",LEN($N1888))),(COLUMNS($V1888:V1888)-1)*LEN($N1888)+1,LEN($N1888)))</f>
        <v>music</v>
      </c>
      <c r="R1888" t="str">
        <f>TRIM(MID(SUBSTITUTE($N1888,"/",REPT(" ",LEN($N1888))),(COLUMNS($V1888:W1888)-1)*LEN($N1888)+1,LEN($N1888)))</f>
        <v>indie rock</v>
      </c>
      <c r="S1888" s="11">
        <f t="shared" si="118"/>
        <v>41925.906689814816</v>
      </c>
      <c r="T1888" s="11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1.1116666666666666</v>
      </c>
      <c r="P1889" s="6">
        <f t="shared" si="117"/>
        <v>416.875</v>
      </c>
      <c r="Q1889" t="str">
        <f>TRIM(MID(SUBSTITUTE($N1889,"/",REPT(" ",LEN($N1889))),(COLUMNS($V1889:V1889)-1)*LEN($N1889)+1,LEN($N1889)))</f>
        <v>music</v>
      </c>
      <c r="R1889" t="str">
        <f>TRIM(MID(SUBSTITUTE($N1889,"/",REPT(" ",LEN($N1889))),(COLUMNS($V1889:W1889)-1)*LEN($N1889)+1,LEN($N1889)))</f>
        <v>indie rock</v>
      </c>
      <c r="S1889" s="11">
        <f t="shared" si="118"/>
        <v>42323.800138888888</v>
      </c>
      <c r="T1889" s="11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1.6608000000000001</v>
      </c>
      <c r="P1890" s="6">
        <f t="shared" si="117"/>
        <v>46.651685393258425</v>
      </c>
      <c r="Q1890" t="str">
        <f>TRIM(MID(SUBSTITUTE($N1890,"/",REPT(" ",LEN($N1890))),(COLUMNS($V1890:V1890)-1)*LEN($N1890)+1,LEN($N1890)))</f>
        <v>music</v>
      </c>
      <c r="R1890" t="str">
        <f>TRIM(MID(SUBSTITUTE($N1890,"/",REPT(" ",LEN($N1890))),(COLUMNS($V1890:W1890)-1)*LEN($N1890)+1,LEN($N1890)))</f>
        <v>indie rock</v>
      </c>
      <c r="S1890" s="11">
        <f t="shared" si="118"/>
        <v>40299.239953703705</v>
      </c>
      <c r="T1890" s="11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1.0660000000000001</v>
      </c>
      <c r="P1891" s="6">
        <f t="shared" si="117"/>
        <v>48.454545454545453</v>
      </c>
      <c r="Q1891" t="str">
        <f>TRIM(MID(SUBSTITUTE($N1891,"/",REPT(" ",LEN($N1891))),(COLUMNS($V1891:V1891)-1)*LEN($N1891)+1,LEN($N1891)))</f>
        <v>music</v>
      </c>
      <c r="R1891" t="str">
        <f>TRIM(MID(SUBSTITUTE($N1891,"/",REPT(" ",LEN($N1891))),(COLUMNS($V1891:W1891)-1)*LEN($N1891)+1,LEN($N1891)))</f>
        <v>indie rock</v>
      </c>
      <c r="S1891" s="11">
        <f t="shared" si="118"/>
        <v>41299.793356481481</v>
      </c>
      <c r="T1891" s="11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1.4458441666666668</v>
      </c>
      <c r="P1892" s="6">
        <f t="shared" si="117"/>
        <v>70.5289837398374</v>
      </c>
      <c r="Q1892" t="str">
        <f>TRIM(MID(SUBSTITUTE($N1892,"/",REPT(" ",LEN($N1892))),(COLUMNS($V1892:V1892)-1)*LEN($N1892)+1,LEN($N1892)))</f>
        <v>music</v>
      </c>
      <c r="R1892" t="str">
        <f>TRIM(MID(SUBSTITUTE($N1892,"/",REPT(" ",LEN($N1892))),(COLUMNS($V1892:W1892)-1)*LEN($N1892)+1,LEN($N1892)))</f>
        <v>indie rock</v>
      </c>
      <c r="S1892" s="11">
        <f t="shared" si="118"/>
        <v>41228.786203703705</v>
      </c>
      <c r="T1892" s="11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1.0555000000000001</v>
      </c>
      <c r="P1893" s="6">
        <f t="shared" si="117"/>
        <v>87.958333333333329</v>
      </c>
      <c r="Q1893" t="str">
        <f>TRIM(MID(SUBSTITUTE($N1893,"/",REPT(" ",LEN($N1893))),(COLUMNS($V1893:V1893)-1)*LEN($N1893)+1,LEN($N1893)))</f>
        <v>music</v>
      </c>
      <c r="R1893" t="str">
        <f>TRIM(MID(SUBSTITUTE($N1893,"/",REPT(" ",LEN($N1893))),(COLUMNS($V1893:W1893)-1)*LEN($N1893)+1,LEN($N1893)))</f>
        <v>indie rock</v>
      </c>
      <c r="S1893" s="11">
        <f t="shared" si="118"/>
        <v>40335.798078703701</v>
      </c>
      <c r="T1893" s="11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1.3660000000000001</v>
      </c>
      <c r="P1894" s="6">
        <f t="shared" si="117"/>
        <v>26.26923076923077</v>
      </c>
      <c r="Q1894" t="str">
        <f>TRIM(MID(SUBSTITUTE($N1894,"/",REPT(" ",LEN($N1894))),(COLUMNS($V1894:V1894)-1)*LEN($N1894)+1,LEN($N1894)))</f>
        <v>music</v>
      </c>
      <c r="R1894" t="str">
        <f>TRIM(MID(SUBSTITUTE($N1894,"/",REPT(" ",LEN($N1894))),(COLUMNS($V1894:W1894)-1)*LEN($N1894)+1,LEN($N1894)))</f>
        <v>indie rock</v>
      </c>
      <c r="S1894" s="11">
        <f t="shared" si="118"/>
        <v>40671.637511574074</v>
      </c>
      <c r="T1894" s="11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1.04</v>
      </c>
      <c r="P1895" s="6">
        <f t="shared" si="117"/>
        <v>57.777777777777779</v>
      </c>
      <c r="Q1895" t="str">
        <f>TRIM(MID(SUBSTITUTE($N1895,"/",REPT(" ",LEN($N1895))),(COLUMNS($V1895:V1895)-1)*LEN($N1895)+1,LEN($N1895)))</f>
        <v>music</v>
      </c>
      <c r="R1895" t="str">
        <f>TRIM(MID(SUBSTITUTE($N1895,"/",REPT(" ",LEN($N1895))),(COLUMNS($V1895:W1895)-1)*LEN($N1895)+1,LEN($N1895)))</f>
        <v>indie rock</v>
      </c>
      <c r="S1895" s="11">
        <f t="shared" si="118"/>
        <v>40632.94195601852</v>
      </c>
      <c r="T1895" s="11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1.145</v>
      </c>
      <c r="P1896" s="6">
        <f t="shared" si="117"/>
        <v>57.25</v>
      </c>
      <c r="Q1896" t="str">
        <f>TRIM(MID(SUBSTITUTE($N1896,"/",REPT(" ",LEN($N1896))),(COLUMNS($V1896:V1896)-1)*LEN($N1896)+1,LEN($N1896)))</f>
        <v>music</v>
      </c>
      <c r="R1896" t="str">
        <f>TRIM(MID(SUBSTITUTE($N1896,"/",REPT(" ",LEN($N1896))),(COLUMNS($V1896:W1896)-1)*LEN($N1896)+1,LEN($N1896)))</f>
        <v>indie rock</v>
      </c>
      <c r="S1896" s="11">
        <f t="shared" si="118"/>
        <v>40920.904895833337</v>
      </c>
      <c r="T1896" s="11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1.0171957671957672</v>
      </c>
      <c r="P1897" s="6">
        <f t="shared" si="117"/>
        <v>196.34042553191489</v>
      </c>
      <c r="Q1897" t="str">
        <f>TRIM(MID(SUBSTITUTE($N1897,"/",REPT(" ",LEN($N1897))),(COLUMNS($V1897:V1897)-1)*LEN($N1897)+1,LEN($N1897)))</f>
        <v>music</v>
      </c>
      <c r="R1897" t="str">
        <f>TRIM(MID(SUBSTITUTE($N1897,"/",REPT(" ",LEN($N1897))),(COLUMNS($V1897:W1897)-1)*LEN($N1897)+1,LEN($N1897)))</f>
        <v>indie rock</v>
      </c>
      <c r="S1897" s="11">
        <f t="shared" si="118"/>
        <v>42267.746782407412</v>
      </c>
      <c r="T1897" s="11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1.2394678492239468</v>
      </c>
      <c r="P1898" s="6">
        <f t="shared" si="117"/>
        <v>43</v>
      </c>
      <c r="Q1898" t="str">
        <f>TRIM(MID(SUBSTITUTE($N1898,"/",REPT(" ",LEN($N1898))),(COLUMNS($V1898:V1898)-1)*LEN($N1898)+1,LEN($N1898)))</f>
        <v>music</v>
      </c>
      <c r="R1898" t="str">
        <f>TRIM(MID(SUBSTITUTE($N1898,"/",REPT(" ",LEN($N1898))),(COLUMNS($V1898:W1898)-1)*LEN($N1898)+1,LEN($N1898)))</f>
        <v>indie rock</v>
      </c>
      <c r="S1898" s="11">
        <f t="shared" si="118"/>
        <v>40981.710243055553</v>
      </c>
      <c r="T1898" s="11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1.0245669291338582</v>
      </c>
      <c r="P1899" s="6">
        <f t="shared" si="117"/>
        <v>35.551912568306008</v>
      </c>
      <c r="Q1899" t="str">
        <f>TRIM(MID(SUBSTITUTE($N1899,"/",REPT(" ",LEN($N1899))),(COLUMNS($V1899:V1899)-1)*LEN($N1899)+1,LEN($N1899)))</f>
        <v>music</v>
      </c>
      <c r="R1899" t="str">
        <f>TRIM(MID(SUBSTITUTE($N1899,"/",REPT(" ",LEN($N1899))),(COLUMNS($V1899:W1899)-1)*LEN($N1899)+1,LEN($N1899)))</f>
        <v>indie rock</v>
      </c>
      <c r="S1899" s="11">
        <f t="shared" si="118"/>
        <v>41680.583402777782</v>
      </c>
      <c r="T1899" s="11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1.4450000000000001</v>
      </c>
      <c r="P1900" s="6">
        <f t="shared" si="117"/>
        <v>68.80952380952381</v>
      </c>
      <c r="Q1900" t="str">
        <f>TRIM(MID(SUBSTITUTE($N1900,"/",REPT(" ",LEN($N1900))),(COLUMNS($V1900:V1900)-1)*LEN($N1900)+1,LEN($N1900)))</f>
        <v>music</v>
      </c>
      <c r="R1900" t="str">
        <f>TRIM(MID(SUBSTITUTE($N1900,"/",REPT(" ",LEN($N1900))),(COLUMNS($V1900:W1900)-1)*LEN($N1900)+1,LEN($N1900)))</f>
        <v>indie rock</v>
      </c>
      <c r="S1900" s="11">
        <f t="shared" si="118"/>
        <v>42366.192974537036</v>
      </c>
      <c r="T1900" s="11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1.3333333333333333</v>
      </c>
      <c r="P1901" s="6">
        <f t="shared" si="117"/>
        <v>28.571428571428573</v>
      </c>
      <c r="Q1901" t="str">
        <f>TRIM(MID(SUBSTITUTE($N1901,"/",REPT(" ",LEN($N1901))),(COLUMNS($V1901:V1901)-1)*LEN($N1901)+1,LEN($N1901)))</f>
        <v>music</v>
      </c>
      <c r="R1901" t="str">
        <f>TRIM(MID(SUBSTITUTE($N1901,"/",REPT(" ",LEN($N1901))),(COLUMNS($V1901:W1901)-1)*LEN($N1901)+1,LEN($N1901)))</f>
        <v>indie rock</v>
      </c>
      <c r="S1901" s="11">
        <f t="shared" si="118"/>
        <v>42058.941736111112</v>
      </c>
      <c r="T1901" s="11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1.0936440000000001</v>
      </c>
      <c r="P1902" s="6">
        <f t="shared" si="117"/>
        <v>50.631666666666668</v>
      </c>
      <c r="Q1902" t="str">
        <f>TRIM(MID(SUBSTITUTE($N1902,"/",REPT(" ",LEN($N1902))),(COLUMNS($V1902:V1902)-1)*LEN($N1902)+1,LEN($N1902)))</f>
        <v>music</v>
      </c>
      <c r="R1902" t="str">
        <f>TRIM(MID(SUBSTITUTE($N1902,"/",REPT(" ",LEN($N1902))),(COLUMNS($V1902:W1902)-1)*LEN($N1902)+1,LEN($N1902)))</f>
        <v>indie rock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2.696969696969697E-2</v>
      </c>
      <c r="P1903" s="6">
        <f t="shared" si="117"/>
        <v>106.8</v>
      </c>
      <c r="Q1903" t="str">
        <f>TRIM(MID(SUBSTITUTE($N1903,"/",REPT(" ",LEN($N1903))),(COLUMNS($V1903:V1903)-1)*LEN($N1903)+1,LEN($N1903)))</f>
        <v>technology</v>
      </c>
      <c r="R1903" t="str">
        <f>TRIM(MID(SUBSTITUTE($N1903,"/",REPT(" ",LEN($N1903))),(COLUMNS($V1903:W1903)-1)*LEN($N1903)+1,LEN($N1903)))</f>
        <v>gadgets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1.2E-2</v>
      </c>
      <c r="P1904" s="6">
        <f t="shared" si="117"/>
        <v>4</v>
      </c>
      <c r="Q1904" t="str">
        <f>TRIM(MID(SUBSTITUTE($N1904,"/",REPT(" ",LEN($N1904))),(COLUMNS($V1904:V1904)-1)*LEN($N1904)+1,LEN($N1904)))</f>
        <v>technology</v>
      </c>
      <c r="R1904" t="str">
        <f>TRIM(MID(SUBSTITUTE($N1904,"/",REPT(" ",LEN($N1904))),(COLUMNS($V1904:W1904)-1)*LEN($N1904)+1,LEN($N1904)))</f>
        <v>gadgets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0.46600000000000003</v>
      </c>
      <c r="P1905" s="6">
        <f t="shared" si="117"/>
        <v>34.097560975609753</v>
      </c>
      <c r="Q1905" t="str">
        <f>TRIM(MID(SUBSTITUTE($N1905,"/",REPT(" ",LEN($N1905))),(COLUMNS($V1905:V1905)-1)*LEN($N1905)+1,LEN($N1905)))</f>
        <v>technology</v>
      </c>
      <c r="R1905" t="str">
        <f>TRIM(MID(SUBSTITUTE($N1905,"/",REPT(" ",LEN($N1905))),(COLUMNS($V1905:W1905)-1)*LEN($N1905)+1,LEN($N1905)))</f>
        <v>gadgets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1E-3</v>
      </c>
      <c r="P1906" s="6">
        <f t="shared" si="117"/>
        <v>25</v>
      </c>
      <c r="Q1906" t="str">
        <f>TRIM(MID(SUBSTITUTE($N1906,"/",REPT(" ",LEN($N1906))),(COLUMNS($V1906:V1906)-1)*LEN($N1906)+1,LEN($N1906)))</f>
        <v>technology</v>
      </c>
      <c r="R1906" t="str">
        <f>TRIM(MID(SUBSTITUTE($N1906,"/",REPT(" ",LEN($N1906))),(COLUMNS($V1906:W1906)-1)*LEN($N1906)+1,LEN($N1906)))</f>
        <v>gadgets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1.6800000000000001E-3</v>
      </c>
      <c r="P1907" s="6">
        <f t="shared" si="117"/>
        <v>10.5</v>
      </c>
      <c r="Q1907" t="str">
        <f>TRIM(MID(SUBSTITUTE($N1907,"/",REPT(" ",LEN($N1907))),(COLUMNS($V1907:V1907)-1)*LEN($N1907)+1,LEN($N1907)))</f>
        <v>technology</v>
      </c>
      <c r="R1907" t="str">
        <f>TRIM(MID(SUBSTITUTE($N1907,"/",REPT(" ",LEN($N1907))),(COLUMNS($V1907:W1907)-1)*LEN($N1907)+1,LEN($N1907)))</f>
        <v>gadgets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0.42759999999999998</v>
      </c>
      <c r="P1908" s="6">
        <f t="shared" si="117"/>
        <v>215.95959595959596</v>
      </c>
      <c r="Q1908" t="str">
        <f>TRIM(MID(SUBSTITUTE($N1908,"/",REPT(" ",LEN($N1908))),(COLUMNS($V1908:V1908)-1)*LEN($N1908)+1,LEN($N1908)))</f>
        <v>technology</v>
      </c>
      <c r="R1908" t="str">
        <f>TRIM(MID(SUBSTITUTE($N1908,"/",REPT(" ",LEN($N1908))),(COLUMNS($V1908:W1908)-1)*LEN($N1908)+1,LEN($N1908)))</f>
        <v>gadgets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2.8333333333333335E-3</v>
      </c>
      <c r="P1909" s="6">
        <f t="shared" si="117"/>
        <v>21.25</v>
      </c>
      <c r="Q1909" t="str">
        <f>TRIM(MID(SUBSTITUTE($N1909,"/",REPT(" ",LEN($N1909))),(COLUMNS($V1909:V1909)-1)*LEN($N1909)+1,LEN($N1909)))</f>
        <v>technology</v>
      </c>
      <c r="R1909" t="str">
        <f>TRIM(MID(SUBSTITUTE($N1909,"/",REPT(" ",LEN($N1909))),(COLUMNS($V1909:W1909)-1)*LEN($N1909)+1,LEN($N1909)))</f>
        <v>gadgets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1.7319999999999999E-2</v>
      </c>
      <c r="P1910" s="6">
        <f t="shared" si="117"/>
        <v>108.25</v>
      </c>
      <c r="Q1910" t="str">
        <f>TRIM(MID(SUBSTITUTE($N1910,"/",REPT(" ",LEN($N1910))),(COLUMNS($V1910:V1910)-1)*LEN($N1910)+1,LEN($N1910)))</f>
        <v>technology</v>
      </c>
      <c r="R1910" t="str">
        <f>TRIM(MID(SUBSTITUTE($N1910,"/",REPT(" ",LEN($N1910))),(COLUMNS($V1910:W1910)-1)*LEN($N1910)+1,LEN($N1910)))</f>
        <v>gadgets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0.14111428571428572</v>
      </c>
      <c r="P1911" s="6">
        <f t="shared" si="117"/>
        <v>129.97368421052633</v>
      </c>
      <c r="Q1911" t="str">
        <f>TRIM(MID(SUBSTITUTE($N1911,"/",REPT(" ",LEN($N1911))),(COLUMNS($V1911:V1911)-1)*LEN($N1911)+1,LEN($N1911)))</f>
        <v>technology</v>
      </c>
      <c r="R1911" t="str">
        <f>TRIM(MID(SUBSTITUTE($N1911,"/",REPT(" ",LEN($N1911))),(COLUMNS($V1911:W1911)-1)*LEN($N1911)+1,LEN($N1911)))</f>
        <v>gadgets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0.39395294117647056</v>
      </c>
      <c r="P1912" s="6">
        <f t="shared" si="117"/>
        <v>117.49473684210527</v>
      </c>
      <c r="Q1912" t="str">
        <f>TRIM(MID(SUBSTITUTE($N1912,"/",REPT(" ",LEN($N1912))),(COLUMNS($V1912:V1912)-1)*LEN($N1912)+1,LEN($N1912)))</f>
        <v>technology</v>
      </c>
      <c r="R1912" t="str">
        <f>TRIM(MID(SUBSTITUTE($N1912,"/",REPT(" ",LEN($N1912))),(COLUMNS($V1912:W1912)-1)*LEN($N1912)+1,LEN($N1912)))</f>
        <v>gadgets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2.3529411764705883E-4</v>
      </c>
      <c r="P1913" s="6">
        <f t="shared" si="117"/>
        <v>10</v>
      </c>
      <c r="Q1913" t="str">
        <f>TRIM(MID(SUBSTITUTE($N1913,"/",REPT(" ",LEN($N1913))),(COLUMNS($V1913:V1913)-1)*LEN($N1913)+1,LEN($N1913)))</f>
        <v>technology</v>
      </c>
      <c r="R1913" t="str">
        <f>TRIM(MID(SUBSTITUTE($N1913,"/",REPT(" ",LEN($N1913))),(COLUMNS($V1913:W1913)-1)*LEN($N1913)+1,LEN($N1913)))</f>
        <v>gadgets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0.59299999999999997</v>
      </c>
      <c r="P1914" s="6">
        <f t="shared" si="117"/>
        <v>70.595238095238102</v>
      </c>
      <c r="Q1914" t="str">
        <f>TRIM(MID(SUBSTITUTE($N1914,"/",REPT(" ",LEN($N1914))),(COLUMNS($V1914:V1914)-1)*LEN($N1914)+1,LEN($N1914)))</f>
        <v>technology</v>
      </c>
      <c r="R1914" t="str">
        <f>TRIM(MID(SUBSTITUTE($N1914,"/",REPT(" ",LEN($N1914))),(COLUMNS($V1914:W1914)-1)*LEN($N1914)+1,LEN($N1914)))</f>
        <v>gadgets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1.3270833333333334E-2</v>
      </c>
      <c r="P1915" s="6">
        <f t="shared" si="117"/>
        <v>24.5</v>
      </c>
      <c r="Q1915" t="str">
        <f>TRIM(MID(SUBSTITUTE($N1915,"/",REPT(" ",LEN($N1915))),(COLUMNS($V1915:V1915)-1)*LEN($N1915)+1,LEN($N1915)))</f>
        <v>technology</v>
      </c>
      <c r="R1915" t="str">
        <f>TRIM(MID(SUBSTITUTE($N1915,"/",REPT(" ",LEN($N1915))),(COLUMNS($V1915:W1915)-1)*LEN($N1915)+1,LEN($N1915)))</f>
        <v>gadgets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9.0090090090090086E-2</v>
      </c>
      <c r="P1916" s="6">
        <f t="shared" si="117"/>
        <v>30</v>
      </c>
      <c r="Q1916" t="str">
        <f>TRIM(MID(SUBSTITUTE($N1916,"/",REPT(" ",LEN($N1916))),(COLUMNS($V1916:V1916)-1)*LEN($N1916)+1,LEN($N1916)))</f>
        <v>technology</v>
      </c>
      <c r="R1916" t="str">
        <f>TRIM(MID(SUBSTITUTE($N1916,"/",REPT(" ",LEN($N1916))),(COLUMNS($V1916:W1916)-1)*LEN($N1916)+1,LEN($N1916)))</f>
        <v>gadgets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1.6E-2</v>
      </c>
      <c r="P1917" s="6">
        <f t="shared" si="117"/>
        <v>2</v>
      </c>
      <c r="Q1917" t="str">
        <f>TRIM(MID(SUBSTITUTE($N1917,"/",REPT(" ",LEN($N1917))),(COLUMNS($V1917:V1917)-1)*LEN($N1917)+1,LEN($N1917)))</f>
        <v>technology</v>
      </c>
      <c r="R1917" t="str">
        <f>TRIM(MID(SUBSTITUTE($N1917,"/",REPT(" ",LEN($N1917))),(COLUMNS($V1917:W1917)-1)*LEN($N1917)+1,LEN($N1917)))</f>
        <v>gadgets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5.1000000000000004E-3</v>
      </c>
      <c r="P1918" s="6">
        <f t="shared" si="117"/>
        <v>17</v>
      </c>
      <c r="Q1918" t="str">
        <f>TRIM(MID(SUBSTITUTE($N1918,"/",REPT(" ",LEN($N1918))),(COLUMNS($V1918:V1918)-1)*LEN($N1918)+1,LEN($N1918)))</f>
        <v>technology</v>
      </c>
      <c r="R1918" t="str">
        <f>TRIM(MID(SUBSTITUTE($N1918,"/",REPT(" ",LEN($N1918))),(COLUMNS($V1918:W1918)-1)*LEN($N1918)+1,LEN($N1918)))</f>
        <v>gadgets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0.52570512820512816</v>
      </c>
      <c r="P1919" s="6">
        <f t="shared" si="117"/>
        <v>2928.9285714285716</v>
      </c>
      <c r="Q1919" t="str">
        <f>TRIM(MID(SUBSTITUTE($N1919,"/",REPT(" ",LEN($N1919))),(COLUMNS($V1919:V1919)-1)*LEN($N1919)+1,LEN($N1919)))</f>
        <v>technology</v>
      </c>
      <c r="R1919" t="str">
        <f>TRIM(MID(SUBSTITUTE($N1919,"/",REPT(" ",LEN($N1919))),(COLUMNS($V1919:W1919)-1)*LEN($N1919)+1,LEN($N1919)))</f>
        <v>gadgets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1.04E-2</v>
      </c>
      <c r="P1920" s="6">
        <f t="shared" si="117"/>
        <v>28.888888888888889</v>
      </c>
      <c r="Q1920" t="str">
        <f>TRIM(MID(SUBSTITUTE($N1920,"/",REPT(" ",LEN($N1920))),(COLUMNS($V1920:V1920)-1)*LEN($N1920)+1,LEN($N1920)))</f>
        <v>technology</v>
      </c>
      <c r="R1920" t="str">
        <f>TRIM(MID(SUBSTITUTE($N1920,"/",REPT(" ",LEN($N1920))),(COLUMNS($V1920:W1920)-1)*LEN($N1920)+1,LEN($N1920)))</f>
        <v>gadgets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0.47399999999999998</v>
      </c>
      <c r="P1921" s="6">
        <f t="shared" si="117"/>
        <v>29.625</v>
      </c>
      <c r="Q1921" t="str">
        <f>TRIM(MID(SUBSTITUTE($N1921,"/",REPT(" ",LEN($N1921))),(COLUMNS($V1921:V1921)-1)*LEN($N1921)+1,LEN($N1921)))</f>
        <v>technology</v>
      </c>
      <c r="R1921" t="str">
        <f>TRIM(MID(SUBSTITUTE($N1921,"/",REPT(" ",LEN($N1921))),(COLUMNS($V1921:W1921)-1)*LEN($N1921)+1,LEN($N1921)))</f>
        <v>gadgets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0.43030000000000002</v>
      </c>
      <c r="P1922" s="6">
        <f t="shared" si="117"/>
        <v>40.980952380952381</v>
      </c>
      <c r="Q1922" t="str">
        <f>TRIM(MID(SUBSTITUTE($N1922,"/",REPT(" ",LEN($N1922))),(COLUMNS($V1922:V1922)-1)*LEN($N1922)+1,LEN($N1922)))</f>
        <v>technology</v>
      </c>
      <c r="R1922" t="str">
        <f>TRIM(MID(SUBSTITUTE($N1922,"/",REPT(" ",LEN($N1922))),(COLUMNS($V1922:W1922)-1)*LEN($N1922)+1,LEN($N1922)))</f>
        <v>gadgets</v>
      </c>
      <c r="S1922" s="11">
        <f t="shared" si="118"/>
        <v>42270.875706018516</v>
      </c>
      <c r="T1922" s="11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</f>
        <v>1.3680000000000001</v>
      </c>
      <c r="P1923" s="6">
        <f t="shared" ref="P1923:P1986" si="121">AVERAGE(E1923/L1923)</f>
        <v>54</v>
      </c>
      <c r="Q1923" t="str">
        <f>TRIM(MID(SUBSTITUTE($N1923,"/",REPT(" ",LEN($N1923))),(COLUMNS($V1923:V1923)-1)*LEN($N1923)+1,LEN($N1923)))</f>
        <v>music</v>
      </c>
      <c r="R1923" t="str">
        <f>TRIM(MID(SUBSTITUTE($N1923,"/",REPT(" ",LEN($N1923))),(COLUMNS($V1923:W1923)-1)*LEN($N1923)+1,LEN($N1923)))</f>
        <v>indie rock</v>
      </c>
      <c r="S1923" s="11">
        <f t="shared" ref="S1923:S1986" si="122">(((J1923/60/60)/24)+DATE(1970,1,1))</f>
        <v>41074.221562500003</v>
      </c>
      <c r="T1923" s="11">
        <f t="shared" ref="T1923:T1986" si="123">(((I1923/60/60)/24)+DATE(1970,1,1))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1.1555</v>
      </c>
      <c r="P1924" s="6">
        <f t="shared" si="121"/>
        <v>36.109375</v>
      </c>
      <c r="Q1924" t="str">
        <f>TRIM(MID(SUBSTITUTE($N1924,"/",REPT(" ",LEN($N1924))),(COLUMNS($V1924:V1924)-1)*LEN($N1924)+1,LEN($N1924)))</f>
        <v>music</v>
      </c>
      <c r="R1924" t="str">
        <f>TRIM(MID(SUBSTITUTE($N1924,"/",REPT(" ",LEN($N1924))),(COLUMNS($V1924:W1924)-1)*LEN($N1924)+1,LEN($N1924)))</f>
        <v>indie rock</v>
      </c>
      <c r="S1924" s="11">
        <f t="shared" si="122"/>
        <v>41590.255868055552</v>
      </c>
      <c r="T1924" s="11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2.4079999999999999</v>
      </c>
      <c r="P1925" s="6">
        <f t="shared" si="121"/>
        <v>23.153846153846153</v>
      </c>
      <c r="Q1925" t="str">
        <f>TRIM(MID(SUBSTITUTE($N1925,"/",REPT(" ",LEN($N1925))),(COLUMNS($V1925:V1925)-1)*LEN($N1925)+1,LEN($N1925)))</f>
        <v>music</v>
      </c>
      <c r="R1925" t="str">
        <f>TRIM(MID(SUBSTITUTE($N1925,"/",REPT(" ",LEN($N1925))),(COLUMNS($V1925:W1925)-1)*LEN($N1925)+1,LEN($N1925)))</f>
        <v>indie rock</v>
      </c>
      <c r="S1925" s="11">
        <f t="shared" si="122"/>
        <v>40772.848749999997</v>
      </c>
      <c r="T1925" s="11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1.1439999999999999</v>
      </c>
      <c r="P1926" s="6">
        <f t="shared" si="121"/>
        <v>104</v>
      </c>
      <c r="Q1926" t="str">
        <f>TRIM(MID(SUBSTITUTE($N1926,"/",REPT(" ",LEN($N1926))),(COLUMNS($V1926:V1926)-1)*LEN($N1926)+1,LEN($N1926)))</f>
        <v>music</v>
      </c>
      <c r="R1926" t="str">
        <f>TRIM(MID(SUBSTITUTE($N1926,"/",REPT(" ",LEN($N1926))),(COLUMNS($V1926:W1926)-1)*LEN($N1926)+1,LEN($N1926)))</f>
        <v>indie rock</v>
      </c>
      <c r="S1926" s="11">
        <f t="shared" si="122"/>
        <v>41626.761053240742</v>
      </c>
      <c r="T1926" s="11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1.1033333333333333</v>
      </c>
      <c r="P1927" s="6">
        <f t="shared" si="121"/>
        <v>31.826923076923077</v>
      </c>
      <c r="Q1927" t="str">
        <f>TRIM(MID(SUBSTITUTE($N1927,"/",REPT(" ",LEN($N1927))),(COLUMNS($V1927:V1927)-1)*LEN($N1927)+1,LEN($N1927)))</f>
        <v>music</v>
      </c>
      <c r="R1927" t="str">
        <f>TRIM(MID(SUBSTITUTE($N1927,"/",REPT(" ",LEN($N1927))),(COLUMNS($V1927:W1927)-1)*LEN($N1927)+1,LEN($N1927)))</f>
        <v>indie rock</v>
      </c>
      <c r="S1927" s="11">
        <f t="shared" si="122"/>
        <v>41535.90148148148</v>
      </c>
      <c r="T1927" s="11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1.9537933333333333</v>
      </c>
      <c r="P1928" s="6">
        <f t="shared" si="121"/>
        <v>27.3896261682243</v>
      </c>
      <c r="Q1928" t="str">
        <f>TRIM(MID(SUBSTITUTE($N1928,"/",REPT(" ",LEN($N1928))),(COLUMNS($V1928:V1928)-1)*LEN($N1928)+1,LEN($N1928)))</f>
        <v>music</v>
      </c>
      <c r="R1928" t="str">
        <f>TRIM(MID(SUBSTITUTE($N1928,"/",REPT(" ",LEN($N1928))),(COLUMNS($V1928:W1928)-1)*LEN($N1928)+1,LEN($N1928)))</f>
        <v>indie rock</v>
      </c>
      <c r="S1928" s="11">
        <f t="shared" si="122"/>
        <v>40456.954351851848</v>
      </c>
      <c r="T1928" s="11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1.0333333333333334</v>
      </c>
      <c r="P1929" s="6">
        <f t="shared" si="121"/>
        <v>56.363636363636367</v>
      </c>
      <c r="Q1929" t="str">
        <f>TRIM(MID(SUBSTITUTE($N1929,"/",REPT(" ",LEN($N1929))),(COLUMNS($V1929:V1929)-1)*LEN($N1929)+1,LEN($N1929)))</f>
        <v>music</v>
      </c>
      <c r="R1929" t="str">
        <f>TRIM(MID(SUBSTITUTE($N1929,"/",REPT(" ",LEN($N1929))),(COLUMNS($V1929:W1929)-1)*LEN($N1929)+1,LEN($N1929)))</f>
        <v>indie rock</v>
      </c>
      <c r="S1929" s="11">
        <f t="shared" si="122"/>
        <v>40960.861562500002</v>
      </c>
      <c r="T1929" s="11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1.031372549019608</v>
      </c>
      <c r="P1930" s="6">
        <f t="shared" si="121"/>
        <v>77.352941176470594</v>
      </c>
      <c r="Q1930" t="str">
        <f>TRIM(MID(SUBSTITUTE($N1930,"/",REPT(" ",LEN($N1930))),(COLUMNS($V1930:V1930)-1)*LEN($N1930)+1,LEN($N1930)))</f>
        <v>music</v>
      </c>
      <c r="R1930" t="str">
        <f>TRIM(MID(SUBSTITUTE($N1930,"/",REPT(" ",LEN($N1930))),(COLUMNS($V1930:W1930)-1)*LEN($N1930)+1,LEN($N1930)))</f>
        <v>indie rock</v>
      </c>
      <c r="S1930" s="11">
        <f t="shared" si="122"/>
        <v>41371.648078703707</v>
      </c>
      <c r="T1930" s="11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1.003125</v>
      </c>
      <c r="P1931" s="6">
        <f t="shared" si="121"/>
        <v>42.8</v>
      </c>
      <c r="Q1931" t="str">
        <f>TRIM(MID(SUBSTITUTE($N1931,"/",REPT(" ",LEN($N1931))),(COLUMNS($V1931:V1931)-1)*LEN($N1931)+1,LEN($N1931)))</f>
        <v>music</v>
      </c>
      <c r="R1931" t="str">
        <f>TRIM(MID(SUBSTITUTE($N1931,"/",REPT(" ",LEN($N1931))),(COLUMNS($V1931:W1931)-1)*LEN($N1931)+1,LEN($N1931)))</f>
        <v>indie rock</v>
      </c>
      <c r="S1931" s="11">
        <f t="shared" si="122"/>
        <v>40687.021597222221</v>
      </c>
      <c r="T1931" s="11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1.27</v>
      </c>
      <c r="P1932" s="6">
        <f t="shared" si="121"/>
        <v>48.846153846153847</v>
      </c>
      <c r="Q1932" t="str">
        <f>TRIM(MID(SUBSTITUTE($N1932,"/",REPT(" ",LEN($N1932))),(COLUMNS($V1932:V1932)-1)*LEN($N1932)+1,LEN($N1932)))</f>
        <v>music</v>
      </c>
      <c r="R1932" t="str">
        <f>TRIM(MID(SUBSTITUTE($N1932,"/",REPT(" ",LEN($N1932))),(COLUMNS($V1932:W1932)-1)*LEN($N1932)+1,LEN($N1932)))</f>
        <v>indie rock</v>
      </c>
      <c r="S1932" s="11">
        <f t="shared" si="122"/>
        <v>41402.558819444443</v>
      </c>
      <c r="T1932" s="11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1.20601</v>
      </c>
      <c r="P1933" s="6">
        <f t="shared" si="121"/>
        <v>48.240400000000001</v>
      </c>
      <c r="Q1933" t="str">
        <f>TRIM(MID(SUBSTITUTE($N1933,"/",REPT(" ",LEN($N1933))),(COLUMNS($V1933:V1933)-1)*LEN($N1933)+1,LEN($N1933)))</f>
        <v>music</v>
      </c>
      <c r="R1933" t="str">
        <f>TRIM(MID(SUBSTITUTE($N1933,"/",REPT(" ",LEN($N1933))),(COLUMNS($V1933:W1933)-1)*LEN($N1933)+1,LEN($N1933)))</f>
        <v>indie rock</v>
      </c>
      <c r="S1933" s="11">
        <f t="shared" si="122"/>
        <v>41037.892465277779</v>
      </c>
      <c r="T1933" s="11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1.0699047619047619</v>
      </c>
      <c r="P1934" s="6">
        <f t="shared" si="121"/>
        <v>70.212500000000006</v>
      </c>
      <c r="Q1934" t="str">
        <f>TRIM(MID(SUBSTITUTE($N1934,"/",REPT(" ",LEN($N1934))),(COLUMNS($V1934:V1934)-1)*LEN($N1934)+1,LEN($N1934)))</f>
        <v>music</v>
      </c>
      <c r="R1934" t="str">
        <f>TRIM(MID(SUBSTITUTE($N1934,"/",REPT(" ",LEN($N1934))),(COLUMNS($V1934:W1934)-1)*LEN($N1934)+1,LEN($N1934)))</f>
        <v>indie rock</v>
      </c>
      <c r="S1934" s="11">
        <f t="shared" si="122"/>
        <v>40911.809872685182</v>
      </c>
      <c r="T1934" s="11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1.7243333333333333</v>
      </c>
      <c r="P1935" s="6">
        <f t="shared" si="121"/>
        <v>94.054545454545448</v>
      </c>
      <c r="Q1935" t="str">
        <f>TRIM(MID(SUBSTITUTE($N1935,"/",REPT(" ",LEN($N1935))),(COLUMNS($V1935:V1935)-1)*LEN($N1935)+1,LEN($N1935)))</f>
        <v>music</v>
      </c>
      <c r="R1935" t="str">
        <f>TRIM(MID(SUBSTITUTE($N1935,"/",REPT(" ",LEN($N1935))),(COLUMNS($V1935:W1935)-1)*LEN($N1935)+1,LEN($N1935)))</f>
        <v>indie rock</v>
      </c>
      <c r="S1935" s="11">
        <f t="shared" si="122"/>
        <v>41879.130868055552</v>
      </c>
      <c r="T1935" s="11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1.2362</v>
      </c>
      <c r="P1936" s="6">
        <f t="shared" si="121"/>
        <v>80.272727272727266</v>
      </c>
      <c r="Q1936" t="str">
        <f>TRIM(MID(SUBSTITUTE($N1936,"/",REPT(" ",LEN($N1936))),(COLUMNS($V1936:V1936)-1)*LEN($N1936)+1,LEN($N1936)))</f>
        <v>music</v>
      </c>
      <c r="R1936" t="str">
        <f>TRIM(MID(SUBSTITUTE($N1936,"/",REPT(" ",LEN($N1936))),(COLUMNS($V1936:W1936)-1)*LEN($N1936)+1,LEN($N1936)))</f>
        <v>indie rock</v>
      </c>
      <c r="S1936" s="11">
        <f t="shared" si="122"/>
        <v>40865.867141203707</v>
      </c>
      <c r="T1936" s="11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1.0840000000000001</v>
      </c>
      <c r="P1937" s="6">
        <f t="shared" si="121"/>
        <v>54.2</v>
      </c>
      <c r="Q1937" t="str">
        <f>TRIM(MID(SUBSTITUTE($N1937,"/",REPT(" ",LEN($N1937))),(COLUMNS($V1937:V1937)-1)*LEN($N1937)+1,LEN($N1937)))</f>
        <v>music</v>
      </c>
      <c r="R1937" t="str">
        <f>TRIM(MID(SUBSTITUTE($N1937,"/",REPT(" ",LEN($N1937))),(COLUMNS($V1937:W1937)-1)*LEN($N1937)+1,LEN($N1937)))</f>
        <v>indie rock</v>
      </c>
      <c r="S1937" s="11">
        <f t="shared" si="122"/>
        <v>41773.932534722226</v>
      </c>
      <c r="T1937" s="11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1.1652013333333333</v>
      </c>
      <c r="P1938" s="6">
        <f t="shared" si="121"/>
        <v>60.26903448275862</v>
      </c>
      <c r="Q1938" t="str">
        <f>TRIM(MID(SUBSTITUTE($N1938,"/",REPT(" ",LEN($N1938))),(COLUMNS($V1938:V1938)-1)*LEN($N1938)+1,LEN($N1938)))</f>
        <v>music</v>
      </c>
      <c r="R1938" t="str">
        <f>TRIM(MID(SUBSTITUTE($N1938,"/",REPT(" ",LEN($N1938))),(COLUMNS($V1938:W1938)-1)*LEN($N1938)+1,LEN($N1938)))</f>
        <v>indie rock</v>
      </c>
      <c r="S1938" s="11">
        <f t="shared" si="122"/>
        <v>40852.889699074076</v>
      </c>
      <c r="T1938" s="11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1.8724499999999999</v>
      </c>
      <c r="P1939" s="6">
        <f t="shared" si="121"/>
        <v>38.740344827586206</v>
      </c>
      <c r="Q1939" t="str">
        <f>TRIM(MID(SUBSTITUTE($N1939,"/",REPT(" ",LEN($N1939))),(COLUMNS($V1939:V1939)-1)*LEN($N1939)+1,LEN($N1939)))</f>
        <v>music</v>
      </c>
      <c r="R1939" t="str">
        <f>TRIM(MID(SUBSTITUTE($N1939,"/",REPT(" ",LEN($N1939))),(COLUMNS($V1939:W1939)-1)*LEN($N1939)+1,LEN($N1939)))</f>
        <v>indie rock</v>
      </c>
      <c r="S1939" s="11">
        <f t="shared" si="122"/>
        <v>41059.118993055556</v>
      </c>
      <c r="T1939" s="11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1.1593333333333333</v>
      </c>
      <c r="P1940" s="6">
        <f t="shared" si="121"/>
        <v>152.54385964912279</v>
      </c>
      <c r="Q1940" t="str">
        <f>TRIM(MID(SUBSTITUTE($N1940,"/",REPT(" ",LEN($N1940))),(COLUMNS($V1940:V1940)-1)*LEN($N1940)+1,LEN($N1940)))</f>
        <v>music</v>
      </c>
      <c r="R1940" t="str">
        <f>TRIM(MID(SUBSTITUTE($N1940,"/",REPT(" ",LEN($N1940))),(COLUMNS($V1940:W1940)-1)*LEN($N1940)+1,LEN($N1940)))</f>
        <v>indie rock</v>
      </c>
      <c r="S1940" s="11">
        <f t="shared" si="122"/>
        <v>41426.259618055556</v>
      </c>
      <c r="T1940" s="11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1.107</v>
      </c>
      <c r="P1941" s="6">
        <f t="shared" si="121"/>
        <v>115.3125</v>
      </c>
      <c r="Q1941" t="str">
        <f>TRIM(MID(SUBSTITUTE($N1941,"/",REPT(" ",LEN($N1941))),(COLUMNS($V1941:V1941)-1)*LEN($N1941)+1,LEN($N1941)))</f>
        <v>music</v>
      </c>
      <c r="R1941" t="str">
        <f>TRIM(MID(SUBSTITUTE($N1941,"/",REPT(" ",LEN($N1941))),(COLUMNS($V1941:W1941)-1)*LEN($N1941)+1,LEN($N1941)))</f>
        <v>indie rock</v>
      </c>
      <c r="S1941" s="11">
        <f t="shared" si="122"/>
        <v>41313.985046296293</v>
      </c>
      <c r="T1941" s="11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1.7092307692307693</v>
      </c>
      <c r="P1942" s="6">
        <f t="shared" si="121"/>
        <v>35.838709677419352</v>
      </c>
      <c r="Q1942" t="str">
        <f>TRIM(MID(SUBSTITUTE($N1942,"/",REPT(" ",LEN($N1942))),(COLUMNS($V1942:V1942)-1)*LEN($N1942)+1,LEN($N1942)))</f>
        <v>music</v>
      </c>
      <c r="R1942" t="str">
        <f>TRIM(MID(SUBSTITUTE($N1942,"/",REPT(" ",LEN($N1942))),(COLUMNS($V1942:W1942)-1)*LEN($N1942)+1,LEN($N1942)))</f>
        <v>indie rock</v>
      </c>
      <c r="S1942" s="11">
        <f t="shared" si="122"/>
        <v>40670.507326388892</v>
      </c>
      <c r="T1942" s="11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1.2611835600000001</v>
      </c>
      <c r="P1943" s="6">
        <f t="shared" si="121"/>
        <v>64.570118779438872</v>
      </c>
      <c r="Q1943" t="str">
        <f>TRIM(MID(SUBSTITUTE($N1943,"/",REPT(" ",LEN($N1943))),(COLUMNS($V1943:V1943)-1)*LEN($N1943)+1,LEN($N1943)))</f>
        <v>technology</v>
      </c>
      <c r="R1943" t="str">
        <f>TRIM(MID(SUBSTITUTE($N1943,"/",REPT(" ",LEN($N1943))),(COLUMNS($V1943:W1943)-1)*LEN($N1943)+1,LEN($N1943)))</f>
        <v>hardware</v>
      </c>
      <c r="S1943" s="11">
        <f t="shared" si="122"/>
        <v>41744.290868055556</v>
      </c>
      <c r="T1943" s="11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1.3844033333333334</v>
      </c>
      <c r="P1944" s="6">
        <f t="shared" si="121"/>
        <v>87.436000000000007</v>
      </c>
      <c r="Q1944" t="str">
        <f>TRIM(MID(SUBSTITUTE($N1944,"/",REPT(" ",LEN($N1944))),(COLUMNS($V1944:V1944)-1)*LEN($N1944)+1,LEN($N1944)))</f>
        <v>technology</v>
      </c>
      <c r="R1944" t="str">
        <f>TRIM(MID(SUBSTITUTE($N1944,"/",REPT(" ",LEN($N1944))),(COLUMNS($V1944:W1944)-1)*LEN($N1944)+1,LEN($N1944)))</f>
        <v>hardware</v>
      </c>
      <c r="S1944" s="11">
        <f t="shared" si="122"/>
        <v>40638.828009259261</v>
      </c>
      <c r="T1944" s="11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17.052499999999998</v>
      </c>
      <c r="P1945" s="6">
        <f t="shared" si="121"/>
        <v>68.815577078288939</v>
      </c>
      <c r="Q1945" t="str">
        <f>TRIM(MID(SUBSTITUTE($N1945,"/",REPT(" ",LEN($N1945))),(COLUMNS($V1945:V1945)-1)*LEN($N1945)+1,LEN($N1945)))</f>
        <v>technology</v>
      </c>
      <c r="R1945" t="str">
        <f>TRIM(MID(SUBSTITUTE($N1945,"/",REPT(" ",LEN($N1945))),(COLUMNS($V1945:W1945)-1)*LEN($N1945)+1,LEN($N1945)))</f>
        <v>hardware</v>
      </c>
      <c r="S1945" s="11">
        <f t="shared" si="122"/>
        <v>42548.269861111112</v>
      </c>
      <c r="T1945" s="11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7.8805550000000002</v>
      </c>
      <c r="P1946" s="6">
        <f t="shared" si="121"/>
        <v>176.200223588597</v>
      </c>
      <c r="Q1946" t="str">
        <f>TRIM(MID(SUBSTITUTE($N1946,"/",REPT(" ",LEN($N1946))),(COLUMNS($V1946:V1946)-1)*LEN($N1946)+1,LEN($N1946)))</f>
        <v>technology</v>
      </c>
      <c r="R1946" t="str">
        <f>TRIM(MID(SUBSTITUTE($N1946,"/",REPT(" ",LEN($N1946))),(COLUMNS($V1946:W1946)-1)*LEN($N1946)+1,LEN($N1946)))</f>
        <v>hardware</v>
      </c>
      <c r="S1946" s="11">
        <f t="shared" si="122"/>
        <v>41730.584374999999</v>
      </c>
      <c r="T1946" s="11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3.4801799999999998</v>
      </c>
      <c r="P1947" s="6">
        <f t="shared" si="121"/>
        <v>511.79117647058825</v>
      </c>
      <c r="Q1947" t="str">
        <f>TRIM(MID(SUBSTITUTE($N1947,"/",REPT(" ",LEN($N1947))),(COLUMNS($V1947:V1947)-1)*LEN($N1947)+1,LEN($N1947)))</f>
        <v>technology</v>
      </c>
      <c r="R1947" t="str">
        <f>TRIM(MID(SUBSTITUTE($N1947,"/",REPT(" ",LEN($N1947))),(COLUMNS($V1947:W1947)-1)*LEN($N1947)+1,LEN($N1947)))</f>
        <v>hardware</v>
      </c>
      <c r="S1947" s="11">
        <f t="shared" si="122"/>
        <v>42157.251828703709</v>
      </c>
      <c r="T1947" s="11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1.4974666666666667</v>
      </c>
      <c r="P1948" s="6">
        <f t="shared" si="121"/>
        <v>160.44285714285715</v>
      </c>
      <c r="Q1948" t="str">
        <f>TRIM(MID(SUBSTITUTE($N1948,"/",REPT(" ",LEN($N1948))),(COLUMNS($V1948:V1948)-1)*LEN($N1948)+1,LEN($N1948)))</f>
        <v>technology</v>
      </c>
      <c r="R1948" t="str">
        <f>TRIM(MID(SUBSTITUTE($N1948,"/",REPT(" ",LEN($N1948))),(COLUMNS($V1948:W1948)-1)*LEN($N1948)+1,LEN($N1948)))</f>
        <v>hardware</v>
      </c>
      <c r="S1948" s="11">
        <f t="shared" si="122"/>
        <v>41689.150011574071</v>
      </c>
      <c r="T1948" s="11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1.0063375000000001</v>
      </c>
      <c r="P1949" s="6">
        <f t="shared" si="121"/>
        <v>35.003043478260871</v>
      </c>
      <c r="Q1949" t="str">
        <f>TRIM(MID(SUBSTITUTE($N1949,"/",REPT(" ",LEN($N1949))),(COLUMNS($V1949:V1949)-1)*LEN($N1949)+1,LEN($N1949)))</f>
        <v>technology</v>
      </c>
      <c r="R1949" t="str">
        <f>TRIM(MID(SUBSTITUTE($N1949,"/",REPT(" ",LEN($N1949))),(COLUMNS($V1949:W1949)-1)*LEN($N1949)+1,LEN($N1949)))</f>
        <v>hardware</v>
      </c>
      <c r="S1949" s="11">
        <f t="shared" si="122"/>
        <v>40102.918055555558</v>
      </c>
      <c r="T1949" s="11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8.0021100000000001</v>
      </c>
      <c r="P1950" s="6">
        <f t="shared" si="121"/>
        <v>188.50671378091872</v>
      </c>
      <c r="Q1950" t="str">
        <f>TRIM(MID(SUBSTITUTE($N1950,"/",REPT(" ",LEN($N1950))),(COLUMNS($V1950:V1950)-1)*LEN($N1950)+1,LEN($N1950)))</f>
        <v>technology</v>
      </c>
      <c r="R1950" t="str">
        <f>TRIM(MID(SUBSTITUTE($N1950,"/",REPT(" ",LEN($N1950))),(COLUMNS($V1950:W1950)-1)*LEN($N1950)+1,LEN($N1950)))</f>
        <v>hardware</v>
      </c>
      <c r="S1950" s="11">
        <f t="shared" si="122"/>
        <v>42473.604270833333</v>
      </c>
      <c r="T1950" s="11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1.0600260000000001</v>
      </c>
      <c r="P1951" s="6">
        <f t="shared" si="121"/>
        <v>56.204984093319197</v>
      </c>
      <c r="Q1951" t="str">
        <f>TRIM(MID(SUBSTITUTE($N1951,"/",REPT(" ",LEN($N1951))),(COLUMNS($V1951:V1951)-1)*LEN($N1951)+1,LEN($N1951)))</f>
        <v>technology</v>
      </c>
      <c r="R1951" t="str">
        <f>TRIM(MID(SUBSTITUTE($N1951,"/",REPT(" ",LEN($N1951))),(COLUMNS($V1951:W1951)-1)*LEN($N1951)+1,LEN($N1951)))</f>
        <v>hardware</v>
      </c>
      <c r="S1951" s="11">
        <f t="shared" si="122"/>
        <v>41800.423043981478</v>
      </c>
      <c r="T1951" s="11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2.0051866666666669</v>
      </c>
      <c r="P1952" s="6">
        <f t="shared" si="121"/>
        <v>51.3054157782516</v>
      </c>
      <c r="Q1952" t="str">
        <f>TRIM(MID(SUBSTITUTE($N1952,"/",REPT(" ",LEN($N1952))),(COLUMNS($V1952:V1952)-1)*LEN($N1952)+1,LEN($N1952)))</f>
        <v>technology</v>
      </c>
      <c r="R1952" t="str">
        <f>TRIM(MID(SUBSTITUTE($N1952,"/",REPT(" ",LEN($N1952))),(COLUMNS($V1952:W1952)-1)*LEN($N1952)+1,LEN($N1952)))</f>
        <v>hardware</v>
      </c>
      <c r="S1952" s="11">
        <f t="shared" si="122"/>
        <v>40624.181400462963</v>
      </c>
      <c r="T1952" s="11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2.1244399999999999</v>
      </c>
      <c r="P1953" s="6">
        <f t="shared" si="121"/>
        <v>127.36450839328538</v>
      </c>
      <c r="Q1953" t="str">
        <f>TRIM(MID(SUBSTITUTE($N1953,"/",REPT(" ",LEN($N1953))),(COLUMNS($V1953:V1953)-1)*LEN($N1953)+1,LEN($N1953)))</f>
        <v>technology</v>
      </c>
      <c r="R1953" t="str">
        <f>TRIM(MID(SUBSTITUTE($N1953,"/",REPT(" ",LEN($N1953))),(COLUMNS($V1953:W1953)-1)*LEN($N1953)+1,LEN($N1953)))</f>
        <v>hardware</v>
      </c>
      <c r="S1953" s="11">
        <f t="shared" si="122"/>
        <v>42651.420567129629</v>
      </c>
      <c r="T1953" s="11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1.9847237142857144</v>
      </c>
      <c r="P1954" s="6">
        <f t="shared" si="121"/>
        <v>101.85532258064516</v>
      </c>
      <c r="Q1954" t="str">
        <f>TRIM(MID(SUBSTITUTE($N1954,"/",REPT(" ",LEN($N1954))),(COLUMNS($V1954:V1954)-1)*LEN($N1954)+1,LEN($N1954)))</f>
        <v>technology</v>
      </c>
      <c r="R1954" t="str">
        <f>TRIM(MID(SUBSTITUTE($N1954,"/",REPT(" ",LEN($N1954))),(COLUMNS($V1954:W1954)-1)*LEN($N1954)+1,LEN($N1954)))</f>
        <v>hardware</v>
      </c>
      <c r="S1954" s="11">
        <f t="shared" si="122"/>
        <v>41526.60665509259</v>
      </c>
      <c r="T1954" s="11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2.2594666666666665</v>
      </c>
      <c r="P1955" s="6">
        <f t="shared" si="121"/>
        <v>230.55782312925169</v>
      </c>
      <c r="Q1955" t="str">
        <f>TRIM(MID(SUBSTITUTE($N1955,"/",REPT(" ",LEN($N1955))),(COLUMNS($V1955:V1955)-1)*LEN($N1955)+1,LEN($N1955)))</f>
        <v>technology</v>
      </c>
      <c r="R1955" t="str">
        <f>TRIM(MID(SUBSTITUTE($N1955,"/",REPT(" ",LEN($N1955))),(COLUMNS($V1955:W1955)-1)*LEN($N1955)+1,LEN($N1955)))</f>
        <v>hardware</v>
      </c>
      <c r="S1955" s="11">
        <f t="shared" si="122"/>
        <v>40941.199826388889</v>
      </c>
      <c r="T1955" s="11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6.9894800000000004</v>
      </c>
      <c r="P1956" s="6">
        <f t="shared" si="121"/>
        <v>842.10602409638557</v>
      </c>
      <c r="Q1956" t="str">
        <f>TRIM(MID(SUBSTITUTE($N1956,"/",REPT(" ",LEN($N1956))),(COLUMNS($V1956:V1956)-1)*LEN($N1956)+1,LEN($N1956)))</f>
        <v>technology</v>
      </c>
      <c r="R1956" t="str">
        <f>TRIM(MID(SUBSTITUTE($N1956,"/",REPT(" ",LEN($N1956))),(COLUMNS($V1956:W1956)-1)*LEN($N1956)+1,LEN($N1956)))</f>
        <v>hardware</v>
      </c>
      <c r="S1956" s="11">
        <f t="shared" si="122"/>
        <v>42394.580740740741</v>
      </c>
      <c r="T1956" s="11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3.9859528571428569</v>
      </c>
      <c r="P1957" s="6">
        <f t="shared" si="121"/>
        <v>577.27593103448271</v>
      </c>
      <c r="Q1957" t="str">
        <f>TRIM(MID(SUBSTITUTE($N1957,"/",REPT(" ",LEN($N1957))),(COLUMNS($V1957:V1957)-1)*LEN($N1957)+1,LEN($N1957)))</f>
        <v>technology</v>
      </c>
      <c r="R1957" t="str">
        <f>TRIM(MID(SUBSTITUTE($N1957,"/",REPT(" ",LEN($N1957))),(COLUMNS($V1957:W1957)-1)*LEN($N1957)+1,LEN($N1957)))</f>
        <v>hardware</v>
      </c>
      <c r="S1957" s="11">
        <f t="shared" si="122"/>
        <v>41020.271770833337</v>
      </c>
      <c r="T1957" s="11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2.9403333333333332</v>
      </c>
      <c r="P1958" s="6">
        <f t="shared" si="121"/>
        <v>483.34246575342468</v>
      </c>
      <c r="Q1958" t="str">
        <f>TRIM(MID(SUBSTITUTE($N1958,"/",REPT(" ",LEN($N1958))),(COLUMNS($V1958:V1958)-1)*LEN($N1958)+1,LEN($N1958)))</f>
        <v>technology</v>
      </c>
      <c r="R1958" t="str">
        <f>TRIM(MID(SUBSTITUTE($N1958,"/",REPT(" ",LEN($N1958))),(COLUMNS($V1958:W1958)-1)*LEN($N1958)+1,LEN($N1958)))</f>
        <v>hardware</v>
      </c>
      <c r="S1958" s="11">
        <f t="shared" si="122"/>
        <v>42067.923668981486</v>
      </c>
      <c r="T1958" s="11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1.6750470000000002</v>
      </c>
      <c r="P1959" s="6">
        <f t="shared" si="121"/>
        <v>76.138500000000008</v>
      </c>
      <c r="Q1959" t="str">
        <f>TRIM(MID(SUBSTITUTE($N1959,"/",REPT(" ",LEN($N1959))),(COLUMNS($V1959:V1959)-1)*LEN($N1959)+1,LEN($N1959)))</f>
        <v>technology</v>
      </c>
      <c r="R1959" t="str">
        <f>TRIM(MID(SUBSTITUTE($N1959,"/",REPT(" ",LEN($N1959))),(COLUMNS($V1959:W1959)-1)*LEN($N1959)+1,LEN($N1959)))</f>
        <v>hardware</v>
      </c>
      <c r="S1959" s="11">
        <f t="shared" si="122"/>
        <v>41179.098530092589</v>
      </c>
      <c r="T1959" s="11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14.355717142857143</v>
      </c>
      <c r="P1960" s="6">
        <f t="shared" si="121"/>
        <v>74.107684365781708</v>
      </c>
      <c r="Q1960" t="str">
        <f>TRIM(MID(SUBSTITUTE($N1960,"/",REPT(" ",LEN($N1960))),(COLUMNS($V1960:V1960)-1)*LEN($N1960)+1,LEN($N1960)))</f>
        <v>technology</v>
      </c>
      <c r="R1960" t="str">
        <f>TRIM(MID(SUBSTITUTE($N1960,"/",REPT(" ",LEN($N1960))),(COLUMNS($V1960:W1960)-1)*LEN($N1960)+1,LEN($N1960)))</f>
        <v>hardware</v>
      </c>
      <c r="S1960" s="11">
        <f t="shared" si="122"/>
        <v>41326.987974537034</v>
      </c>
      <c r="T1960" s="11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1.5673440000000001</v>
      </c>
      <c r="P1961" s="6">
        <f t="shared" si="121"/>
        <v>36.965660377358489</v>
      </c>
      <c r="Q1961" t="str">
        <f>TRIM(MID(SUBSTITUTE($N1961,"/",REPT(" ",LEN($N1961))),(COLUMNS($V1961:V1961)-1)*LEN($N1961)+1,LEN($N1961)))</f>
        <v>technology</v>
      </c>
      <c r="R1961" t="str">
        <f>TRIM(MID(SUBSTITUTE($N1961,"/",REPT(" ",LEN($N1961))),(COLUMNS($V1961:W1961)-1)*LEN($N1961)+1,LEN($N1961)))</f>
        <v>hardware</v>
      </c>
      <c r="S1961" s="11">
        <f t="shared" si="122"/>
        <v>41871.845601851855</v>
      </c>
      <c r="T1961" s="11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1.1790285714285715</v>
      </c>
      <c r="P1962" s="6">
        <f t="shared" si="121"/>
        <v>2500.969696969697</v>
      </c>
      <c r="Q1962" t="str">
        <f>TRIM(MID(SUBSTITUTE($N1962,"/",REPT(" ",LEN($N1962))),(COLUMNS($V1962:V1962)-1)*LEN($N1962)+1,LEN($N1962)))</f>
        <v>technology</v>
      </c>
      <c r="R1962" t="str">
        <f>TRIM(MID(SUBSTITUTE($N1962,"/",REPT(" ",LEN($N1962))),(COLUMNS($V1962:W1962)-1)*LEN($N1962)+1,LEN($N1962)))</f>
        <v>hardware</v>
      </c>
      <c r="S1962" s="11">
        <f t="shared" si="122"/>
        <v>41964.362743055557</v>
      </c>
      <c r="T1962" s="11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11.053811999999999</v>
      </c>
      <c r="P1963" s="6">
        <f t="shared" si="121"/>
        <v>67.690214329454989</v>
      </c>
      <c r="Q1963" t="str">
        <f>TRIM(MID(SUBSTITUTE($N1963,"/",REPT(" ",LEN($N1963))),(COLUMNS($V1963:V1963)-1)*LEN($N1963)+1,LEN($N1963)))</f>
        <v>technology</v>
      </c>
      <c r="R1963" t="str">
        <f>TRIM(MID(SUBSTITUTE($N1963,"/",REPT(" ",LEN($N1963))),(COLUMNS($V1963:W1963)-1)*LEN($N1963)+1,LEN($N1963)))</f>
        <v>hardware</v>
      </c>
      <c r="S1963" s="11">
        <f t="shared" si="122"/>
        <v>41148.194641203707</v>
      </c>
      <c r="T1963" s="11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1.9292499999999999</v>
      </c>
      <c r="P1964" s="6">
        <f t="shared" si="121"/>
        <v>63.04738562091503</v>
      </c>
      <c r="Q1964" t="str">
        <f>TRIM(MID(SUBSTITUTE($N1964,"/",REPT(" ",LEN($N1964))),(COLUMNS($V1964:V1964)-1)*LEN($N1964)+1,LEN($N1964)))</f>
        <v>technology</v>
      </c>
      <c r="R1964" t="str">
        <f>TRIM(MID(SUBSTITUTE($N1964,"/",REPT(" ",LEN($N1964))),(COLUMNS($V1964:W1964)-1)*LEN($N1964)+1,LEN($N1964)))</f>
        <v>hardware</v>
      </c>
      <c r="S1964" s="11">
        <f t="shared" si="122"/>
        <v>41742.780509259261</v>
      </c>
      <c r="T1964" s="11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1.268842105263158</v>
      </c>
      <c r="P1965" s="6">
        <f t="shared" si="121"/>
        <v>117.6</v>
      </c>
      <c r="Q1965" t="str">
        <f>TRIM(MID(SUBSTITUTE($N1965,"/",REPT(" ",LEN($N1965))),(COLUMNS($V1965:V1965)-1)*LEN($N1965)+1,LEN($N1965)))</f>
        <v>technology</v>
      </c>
      <c r="R1965" t="str">
        <f>TRIM(MID(SUBSTITUTE($N1965,"/",REPT(" ",LEN($N1965))),(COLUMNS($V1965:W1965)-1)*LEN($N1965)+1,LEN($N1965)))</f>
        <v>hardware</v>
      </c>
      <c r="S1965" s="11">
        <f t="shared" si="122"/>
        <v>41863.429791666669</v>
      </c>
      <c r="T1965" s="11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2.5957748878923765</v>
      </c>
      <c r="P1966" s="6">
        <f t="shared" si="121"/>
        <v>180.75185011709601</v>
      </c>
      <c r="Q1966" t="str">
        <f>TRIM(MID(SUBSTITUTE($N1966,"/",REPT(" ",LEN($N1966))),(COLUMNS($V1966:V1966)-1)*LEN($N1966)+1,LEN($N1966)))</f>
        <v>technology</v>
      </c>
      <c r="R1966" t="str">
        <f>TRIM(MID(SUBSTITUTE($N1966,"/",REPT(" ",LEN($N1966))),(COLUMNS($V1966:W1966)-1)*LEN($N1966)+1,LEN($N1966)))</f>
        <v>hardware</v>
      </c>
      <c r="S1966" s="11">
        <f t="shared" si="122"/>
        <v>42452.272824074069</v>
      </c>
      <c r="T1966" s="11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2.6227999999999998</v>
      </c>
      <c r="P1967" s="6">
        <f t="shared" si="121"/>
        <v>127.32038834951456</v>
      </c>
      <c r="Q1967" t="str">
        <f>TRIM(MID(SUBSTITUTE($N1967,"/",REPT(" ",LEN($N1967))),(COLUMNS($V1967:V1967)-1)*LEN($N1967)+1,LEN($N1967)))</f>
        <v>technology</v>
      </c>
      <c r="R1967" t="str">
        <f>TRIM(MID(SUBSTITUTE($N1967,"/",REPT(" ",LEN($N1967))),(COLUMNS($V1967:W1967)-1)*LEN($N1967)+1,LEN($N1967)))</f>
        <v>hardware</v>
      </c>
      <c r="S1967" s="11">
        <f t="shared" si="122"/>
        <v>40898.089236111111</v>
      </c>
      <c r="T1967" s="11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2.0674309000000002</v>
      </c>
      <c r="P1968" s="6">
        <f t="shared" si="121"/>
        <v>136.6444745538665</v>
      </c>
      <c r="Q1968" t="str">
        <f>TRIM(MID(SUBSTITUTE($N1968,"/",REPT(" ",LEN($N1968))),(COLUMNS($V1968:V1968)-1)*LEN($N1968)+1,LEN($N1968)))</f>
        <v>technology</v>
      </c>
      <c r="R1968" t="str">
        <f>TRIM(MID(SUBSTITUTE($N1968,"/",REPT(" ",LEN($N1968))),(COLUMNS($V1968:W1968)-1)*LEN($N1968)+1,LEN($N1968)))</f>
        <v>hardware</v>
      </c>
      <c r="S1968" s="11">
        <f t="shared" si="122"/>
        <v>41835.540486111109</v>
      </c>
      <c r="T1968" s="11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3.7012999999999998</v>
      </c>
      <c r="P1969" s="6">
        <f t="shared" si="121"/>
        <v>182.78024691358024</v>
      </c>
      <c r="Q1969" t="str">
        <f>TRIM(MID(SUBSTITUTE($N1969,"/",REPT(" ",LEN($N1969))),(COLUMNS($V1969:V1969)-1)*LEN($N1969)+1,LEN($N1969)))</f>
        <v>technology</v>
      </c>
      <c r="R1969" t="str">
        <f>TRIM(MID(SUBSTITUTE($N1969,"/",REPT(" ",LEN($N1969))),(COLUMNS($V1969:W1969)-1)*LEN($N1969)+1,LEN($N1969)))</f>
        <v>hardware</v>
      </c>
      <c r="S1969" s="11">
        <f t="shared" si="122"/>
        <v>41730.663530092592</v>
      </c>
      <c r="T1969" s="11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2.8496600000000001</v>
      </c>
      <c r="P1970" s="6">
        <f t="shared" si="121"/>
        <v>279.37843137254902</v>
      </c>
      <c r="Q1970" t="str">
        <f>TRIM(MID(SUBSTITUTE($N1970,"/",REPT(" ",LEN($N1970))),(COLUMNS($V1970:V1970)-1)*LEN($N1970)+1,LEN($N1970)))</f>
        <v>technology</v>
      </c>
      <c r="R1970" t="str">
        <f>TRIM(MID(SUBSTITUTE($N1970,"/",REPT(" ",LEN($N1970))),(COLUMNS($V1970:W1970)-1)*LEN($N1970)+1,LEN($N1970)))</f>
        <v>hardware</v>
      </c>
      <c r="S1970" s="11">
        <f t="shared" si="122"/>
        <v>42676.586979166663</v>
      </c>
      <c r="T1970" s="11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5.7907999999999999</v>
      </c>
      <c r="P1971" s="6">
        <f t="shared" si="121"/>
        <v>61.375728669846318</v>
      </c>
      <c r="Q1971" t="str">
        <f>TRIM(MID(SUBSTITUTE($N1971,"/",REPT(" ",LEN($N1971))),(COLUMNS($V1971:V1971)-1)*LEN($N1971)+1,LEN($N1971)))</f>
        <v>technology</v>
      </c>
      <c r="R1971" t="str">
        <f>TRIM(MID(SUBSTITUTE($N1971,"/",REPT(" ",LEN($N1971))),(COLUMNS($V1971:W1971)-1)*LEN($N1971)+1,LEN($N1971)))</f>
        <v>hardware</v>
      </c>
      <c r="S1971" s="11">
        <f t="shared" si="122"/>
        <v>42557.792453703703</v>
      </c>
      <c r="T1971" s="11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11.318</v>
      </c>
      <c r="P1972" s="6">
        <f t="shared" si="121"/>
        <v>80.727532097004286</v>
      </c>
      <c r="Q1972" t="str">
        <f>TRIM(MID(SUBSTITUTE($N1972,"/",REPT(" ",LEN($N1972))),(COLUMNS($V1972:V1972)-1)*LEN($N1972)+1,LEN($N1972)))</f>
        <v>technology</v>
      </c>
      <c r="R1972" t="str">
        <f>TRIM(MID(SUBSTITUTE($N1972,"/",REPT(" ",LEN($N1972))),(COLUMNS($V1972:W1972)-1)*LEN($N1972)+1,LEN($N1972)))</f>
        <v>hardware</v>
      </c>
      <c r="S1972" s="11">
        <f t="shared" si="122"/>
        <v>41324.193298611113</v>
      </c>
      <c r="T1972" s="11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2.6302771750000002</v>
      </c>
      <c r="P1973" s="6">
        <f t="shared" si="121"/>
        <v>272.35590732591254</v>
      </c>
      <c r="Q1973" t="str">
        <f>TRIM(MID(SUBSTITUTE($N1973,"/",REPT(" ",LEN($N1973))),(COLUMNS($V1973:V1973)-1)*LEN($N1973)+1,LEN($N1973)))</f>
        <v>technology</v>
      </c>
      <c r="R1973" t="str">
        <f>TRIM(MID(SUBSTITUTE($N1973,"/",REPT(" ",LEN($N1973))),(COLUMNS($V1973:W1973)-1)*LEN($N1973)+1,LEN($N1973)))</f>
        <v>hardware</v>
      </c>
      <c r="S1973" s="11">
        <f t="shared" si="122"/>
        <v>41561.500706018516</v>
      </c>
      <c r="T1973" s="11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6.7447999999999997</v>
      </c>
      <c r="P1974" s="6">
        <f t="shared" si="121"/>
        <v>70.848739495798313</v>
      </c>
      <c r="Q1974" t="str">
        <f>TRIM(MID(SUBSTITUTE($N1974,"/",REPT(" ",LEN($N1974))),(COLUMNS($V1974:V1974)-1)*LEN($N1974)+1,LEN($N1974)))</f>
        <v>technology</v>
      </c>
      <c r="R1974" t="str">
        <f>TRIM(MID(SUBSTITUTE($N1974,"/",REPT(" ",LEN($N1974))),(COLUMNS($V1974:W1974)-1)*LEN($N1974)+1,LEN($N1974)))</f>
        <v>hardware</v>
      </c>
      <c r="S1974" s="11">
        <f t="shared" si="122"/>
        <v>41201.012083333335</v>
      </c>
      <c r="T1974" s="11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2.5683081313131315</v>
      </c>
      <c r="P1975" s="6">
        <f t="shared" si="121"/>
        <v>247.94003412969283</v>
      </c>
      <c r="Q1975" t="str">
        <f>TRIM(MID(SUBSTITUTE($N1975,"/",REPT(" ",LEN($N1975))),(COLUMNS($V1975:V1975)-1)*LEN($N1975)+1,LEN($N1975)))</f>
        <v>technology</v>
      </c>
      <c r="R1975" t="str">
        <f>TRIM(MID(SUBSTITUTE($N1975,"/",REPT(" ",LEN($N1975))),(COLUMNS($V1975:W1975)-1)*LEN($N1975)+1,LEN($N1975)))</f>
        <v>hardware</v>
      </c>
      <c r="S1975" s="11">
        <f t="shared" si="122"/>
        <v>42549.722962962958</v>
      </c>
      <c r="T1975" s="11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3.7549600000000001</v>
      </c>
      <c r="P1976" s="6">
        <f t="shared" si="121"/>
        <v>186.81393034825871</v>
      </c>
      <c r="Q1976" t="str">
        <f>TRIM(MID(SUBSTITUTE($N1976,"/",REPT(" ",LEN($N1976))),(COLUMNS($V1976:V1976)-1)*LEN($N1976)+1,LEN($N1976)))</f>
        <v>technology</v>
      </c>
      <c r="R1976" t="str">
        <f>TRIM(MID(SUBSTITUTE($N1976,"/",REPT(" ",LEN($N1976))),(COLUMNS($V1976:W1976)-1)*LEN($N1976)+1,LEN($N1976)))</f>
        <v>hardware</v>
      </c>
      <c r="S1976" s="11">
        <f t="shared" si="122"/>
        <v>41445.334131944444</v>
      </c>
      <c r="T1976" s="11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2.0870837499999997</v>
      </c>
      <c r="P1977" s="6">
        <f t="shared" si="121"/>
        <v>131.98948616600788</v>
      </c>
      <c r="Q1977" t="str">
        <f>TRIM(MID(SUBSTITUTE($N1977,"/",REPT(" ",LEN($N1977))),(COLUMNS($V1977:V1977)-1)*LEN($N1977)+1,LEN($N1977)))</f>
        <v>technology</v>
      </c>
      <c r="R1977" t="str">
        <f>TRIM(MID(SUBSTITUTE($N1977,"/",REPT(" ",LEN($N1977))),(COLUMNS($V1977:W1977)-1)*LEN($N1977)+1,LEN($N1977)))</f>
        <v>hardware</v>
      </c>
      <c r="S1977" s="11">
        <f t="shared" si="122"/>
        <v>41313.755219907405</v>
      </c>
      <c r="T1977" s="11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3.4660000000000002</v>
      </c>
      <c r="P1978" s="6">
        <f t="shared" si="121"/>
        <v>29.310782241014799</v>
      </c>
      <c r="Q1978" t="str">
        <f>TRIM(MID(SUBSTITUTE($N1978,"/",REPT(" ",LEN($N1978))),(COLUMNS($V1978:V1978)-1)*LEN($N1978)+1,LEN($N1978)))</f>
        <v>technology</v>
      </c>
      <c r="R1978" t="str">
        <f>TRIM(MID(SUBSTITUTE($N1978,"/",REPT(" ",LEN($N1978))),(COLUMNS($V1978:W1978)-1)*LEN($N1978)+1,LEN($N1978)))</f>
        <v>hardware</v>
      </c>
      <c r="S1978" s="11">
        <f t="shared" si="122"/>
        <v>41438.899594907409</v>
      </c>
      <c r="T1978" s="11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4.0232999999999999</v>
      </c>
      <c r="P1979" s="6">
        <f t="shared" si="121"/>
        <v>245.02436053593178</v>
      </c>
      <c r="Q1979" t="str">
        <f>TRIM(MID(SUBSTITUTE($N1979,"/",REPT(" ",LEN($N1979))),(COLUMNS($V1979:V1979)-1)*LEN($N1979)+1,LEN($N1979)))</f>
        <v>technology</v>
      </c>
      <c r="R1979" t="str">
        <f>TRIM(MID(SUBSTITUTE($N1979,"/",REPT(" ",LEN($N1979))),(COLUMNS($V1979:W1979)-1)*LEN($N1979)+1,LEN($N1979)))</f>
        <v>hardware</v>
      </c>
      <c r="S1979" s="11">
        <f t="shared" si="122"/>
        <v>42311.216898148152</v>
      </c>
      <c r="T1979" s="11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10.2684514</v>
      </c>
      <c r="P1980" s="6">
        <f t="shared" si="121"/>
        <v>1323.2540463917526</v>
      </c>
      <c r="Q1980" t="str">
        <f>TRIM(MID(SUBSTITUTE($N1980,"/",REPT(" ",LEN($N1980))),(COLUMNS($V1980:V1980)-1)*LEN($N1980)+1,LEN($N1980)))</f>
        <v>technology</v>
      </c>
      <c r="R1980" t="str">
        <f>TRIM(MID(SUBSTITUTE($N1980,"/",REPT(" ",LEN($N1980))),(COLUMNS($V1980:W1980)-1)*LEN($N1980)+1,LEN($N1980)))</f>
        <v>hardware</v>
      </c>
      <c r="S1980" s="11">
        <f t="shared" si="122"/>
        <v>41039.225601851853</v>
      </c>
      <c r="T1980" s="11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1.14901155</v>
      </c>
      <c r="P1981" s="6">
        <f t="shared" si="121"/>
        <v>282.65966789667897</v>
      </c>
      <c r="Q1981" t="str">
        <f>TRIM(MID(SUBSTITUTE($N1981,"/",REPT(" ",LEN($N1981))),(COLUMNS($V1981:V1981)-1)*LEN($N1981)+1,LEN($N1981)))</f>
        <v>technology</v>
      </c>
      <c r="R1981" t="str">
        <f>TRIM(MID(SUBSTITUTE($N1981,"/",REPT(" ",LEN($N1981))),(COLUMNS($V1981:W1981)-1)*LEN($N1981)+1,LEN($N1981)))</f>
        <v>hardware</v>
      </c>
      <c r="S1981" s="11">
        <f t="shared" si="122"/>
        <v>42290.460023148145</v>
      </c>
      <c r="T1981" s="11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3.5482402000000004</v>
      </c>
      <c r="P1982" s="6">
        <f t="shared" si="121"/>
        <v>91.214401028277635</v>
      </c>
      <c r="Q1982" t="str">
        <f>TRIM(MID(SUBSTITUTE($N1982,"/",REPT(" ",LEN($N1982))),(COLUMNS($V1982:V1982)-1)*LEN($N1982)+1,LEN($N1982)))</f>
        <v>technology</v>
      </c>
      <c r="R1982" t="str">
        <f>TRIM(MID(SUBSTITUTE($N1982,"/",REPT(" ",LEN($N1982))),(COLUMNS($V1982:W1982)-1)*LEN($N1982)+1,LEN($N1982)))</f>
        <v>hardware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5.0799999999999998E-2</v>
      </c>
      <c r="P1983" s="6">
        <f t="shared" si="121"/>
        <v>31.75</v>
      </c>
      <c r="Q1983" t="str">
        <f>TRIM(MID(SUBSTITUTE($N1983,"/",REPT(" ",LEN($N1983))),(COLUMNS($V1983:V1983)-1)*LEN($N1983)+1,LEN($N1983)))</f>
        <v>photography</v>
      </c>
      <c r="R1983" t="str">
        <f>TRIM(MID(SUBSTITUTE($N1983,"/",REPT(" ",LEN($N1983))),(COLUMNS($V1983:W1983)-1)*LEN($N1983)+1,LEN($N1983)))</f>
        <v>people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6" t="e">
        <f t="shared" si="121"/>
        <v>#DIV/0!</v>
      </c>
      <c r="Q1984" t="str">
        <f>TRIM(MID(SUBSTITUTE($N1984,"/",REPT(" ",LEN($N1984))),(COLUMNS($V1984:V1984)-1)*LEN($N1984)+1,LEN($N1984)))</f>
        <v>photography</v>
      </c>
      <c r="R1984" t="str">
        <f>TRIM(MID(SUBSTITUTE($N1984,"/",REPT(" ",LEN($N1984))),(COLUMNS($V1984:W1984)-1)*LEN($N1984)+1,LEN($N1984)))</f>
        <v>people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4.2999999999999997E-2</v>
      </c>
      <c r="P1985" s="6">
        <f t="shared" si="121"/>
        <v>88.6875</v>
      </c>
      <c r="Q1985" t="str">
        <f>TRIM(MID(SUBSTITUTE($N1985,"/",REPT(" ",LEN($N1985))),(COLUMNS($V1985:V1985)-1)*LEN($N1985)+1,LEN($N1985)))</f>
        <v>photography</v>
      </c>
      <c r="R1985" t="str">
        <f>TRIM(MID(SUBSTITUTE($N1985,"/",REPT(" ",LEN($N1985))),(COLUMNS($V1985:W1985)-1)*LEN($N1985)+1,LEN($N1985)))</f>
        <v>people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0.21146666666666666</v>
      </c>
      <c r="P1986" s="6">
        <f t="shared" si="121"/>
        <v>453.14285714285717</v>
      </c>
      <c r="Q1986" t="str">
        <f>TRIM(MID(SUBSTITUTE($N1986,"/",REPT(" ",LEN($N1986))),(COLUMNS($V1986:V1986)-1)*LEN($N1986)+1,LEN($N1986)))</f>
        <v>photography</v>
      </c>
      <c r="R1986" t="str">
        <f>TRIM(MID(SUBSTITUTE($N1986,"/",REPT(" ",LEN($N1986))),(COLUMNS($V1986:W1986)-1)*LEN($N1986)+1,LEN($N1986)))</f>
        <v>people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</f>
        <v>3.1875000000000001E-2</v>
      </c>
      <c r="P1987" s="6">
        <f t="shared" ref="P1987:P2050" si="125">AVERAGE(E1987/L1987)</f>
        <v>12.75</v>
      </c>
      <c r="Q1987" t="str">
        <f>TRIM(MID(SUBSTITUTE($N1987,"/",REPT(" ",LEN($N1987))),(COLUMNS($V1987:V1987)-1)*LEN($N1987)+1,LEN($N1987)))</f>
        <v>photography</v>
      </c>
      <c r="R1987" t="str">
        <f>TRIM(MID(SUBSTITUTE($N1987,"/",REPT(" ",LEN($N1987))),(COLUMNS($V1987:W1987)-1)*LEN($N1987)+1,LEN($N1987)))</f>
        <v>people</v>
      </c>
      <c r="S1987" s="11">
        <f t="shared" ref="S1987:S2050" si="126">(((J1987/60/60)/24)+DATE(1970,1,1))</f>
        <v>42555.698738425926</v>
      </c>
      <c r="T1987" s="11">
        <f t="shared" ref="T1987:T2050" si="127">(((I1987/60/60)/24)+DATE(1970,1,1))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5.0000000000000001E-4</v>
      </c>
      <c r="P1988" s="6">
        <f t="shared" si="125"/>
        <v>1</v>
      </c>
      <c r="Q1988" t="str">
        <f>TRIM(MID(SUBSTITUTE($N1988,"/",REPT(" ",LEN($N1988))),(COLUMNS($V1988:V1988)-1)*LEN($N1988)+1,LEN($N1988)))</f>
        <v>photography</v>
      </c>
      <c r="R1988" t="str">
        <f>TRIM(MID(SUBSTITUTE($N1988,"/",REPT(" ",LEN($N1988))),(COLUMNS($V1988:W1988)-1)*LEN($N1988)+1,LEN($N1988)))</f>
        <v>people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0.42472727272727273</v>
      </c>
      <c r="P1989" s="6">
        <f t="shared" si="125"/>
        <v>83.428571428571431</v>
      </c>
      <c r="Q1989" t="str">
        <f>TRIM(MID(SUBSTITUTE($N1989,"/",REPT(" ",LEN($N1989))),(COLUMNS($V1989:V1989)-1)*LEN($N1989)+1,LEN($N1989)))</f>
        <v>photography</v>
      </c>
      <c r="R1989" t="str">
        <f>TRIM(MID(SUBSTITUTE($N1989,"/",REPT(" ",LEN($N1989))),(COLUMNS($V1989:W1989)-1)*LEN($N1989)+1,LEN($N1989)))</f>
        <v>people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4.1666666666666666E-3</v>
      </c>
      <c r="P1990" s="6">
        <f t="shared" si="125"/>
        <v>25</v>
      </c>
      <c r="Q1990" t="str">
        <f>TRIM(MID(SUBSTITUTE($N1990,"/",REPT(" ",LEN($N1990))),(COLUMNS($V1990:V1990)-1)*LEN($N1990)+1,LEN($N1990)))</f>
        <v>photography</v>
      </c>
      <c r="R1990" t="str">
        <f>TRIM(MID(SUBSTITUTE($N1990,"/",REPT(" ",LEN($N1990))),(COLUMNS($V1990:W1990)-1)*LEN($N1990)+1,LEN($N1990)))</f>
        <v>people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0.01</v>
      </c>
      <c r="P1991" s="6">
        <f t="shared" si="125"/>
        <v>50</v>
      </c>
      <c r="Q1991" t="str">
        <f>TRIM(MID(SUBSTITUTE($N1991,"/",REPT(" ",LEN($N1991))),(COLUMNS($V1991:V1991)-1)*LEN($N1991)+1,LEN($N1991)))</f>
        <v>photography</v>
      </c>
      <c r="R1991" t="str">
        <f>TRIM(MID(SUBSTITUTE($N1991,"/",REPT(" ",LEN($N1991))),(COLUMNS($V1991:W1991)-1)*LEN($N1991)+1,LEN($N1991)))</f>
        <v>people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0.16966666666666666</v>
      </c>
      <c r="P1992" s="6">
        <f t="shared" si="125"/>
        <v>101.8</v>
      </c>
      <c r="Q1992" t="str">
        <f>TRIM(MID(SUBSTITUTE($N1992,"/",REPT(" ",LEN($N1992))),(COLUMNS($V1992:V1992)-1)*LEN($N1992)+1,LEN($N1992)))</f>
        <v>photography</v>
      </c>
      <c r="R1992" t="str">
        <f>TRIM(MID(SUBSTITUTE($N1992,"/",REPT(" ",LEN($N1992))),(COLUMNS($V1992:W1992)-1)*LEN($N1992)+1,LEN($N1992)))</f>
        <v>people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7.0000000000000007E-2</v>
      </c>
      <c r="P1993" s="6">
        <f t="shared" si="125"/>
        <v>46.666666666666664</v>
      </c>
      <c r="Q1993" t="str">
        <f>TRIM(MID(SUBSTITUTE($N1993,"/",REPT(" ",LEN($N1993))),(COLUMNS($V1993:V1993)-1)*LEN($N1993)+1,LEN($N1993)))</f>
        <v>photography</v>
      </c>
      <c r="R1993" t="str">
        <f>TRIM(MID(SUBSTITUTE($N1993,"/",REPT(" ",LEN($N1993))),(COLUMNS($V1993:W1993)-1)*LEN($N1993)+1,LEN($N1993)))</f>
        <v>people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1.3333333333333333E-3</v>
      </c>
      <c r="P1994" s="6">
        <f t="shared" si="125"/>
        <v>1</v>
      </c>
      <c r="Q1994" t="str">
        <f>TRIM(MID(SUBSTITUTE($N1994,"/",REPT(" ",LEN($N1994))),(COLUMNS($V1994:V1994)-1)*LEN($N1994)+1,LEN($N1994)))</f>
        <v>photography</v>
      </c>
      <c r="R1994" t="str">
        <f>TRIM(MID(SUBSTITUTE($N1994,"/",REPT(" ",LEN($N1994))),(COLUMNS($V1994:W1994)-1)*LEN($N1994)+1,LEN($N1994)))</f>
        <v>people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6" t="e">
        <f t="shared" si="125"/>
        <v>#DIV/0!</v>
      </c>
      <c r="Q1995" t="str">
        <f>TRIM(MID(SUBSTITUTE($N1995,"/",REPT(" ",LEN($N1995))),(COLUMNS($V1995:V1995)-1)*LEN($N1995)+1,LEN($N1995)))</f>
        <v>photography</v>
      </c>
      <c r="R1995" t="str">
        <f>TRIM(MID(SUBSTITUTE($N1995,"/",REPT(" ",LEN($N1995))),(COLUMNS($V1995:W1995)-1)*LEN($N1995)+1,LEN($N1995)))</f>
        <v>people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6" t="e">
        <f t="shared" si="125"/>
        <v>#DIV/0!</v>
      </c>
      <c r="Q1996" t="str">
        <f>TRIM(MID(SUBSTITUTE($N1996,"/",REPT(" ",LEN($N1996))),(COLUMNS($V1996:V1996)-1)*LEN($N1996)+1,LEN($N1996)))</f>
        <v>photography</v>
      </c>
      <c r="R1996" t="str">
        <f>TRIM(MID(SUBSTITUTE($N1996,"/",REPT(" ",LEN($N1996))),(COLUMNS($V1996:W1996)-1)*LEN($N1996)+1,LEN($N1996)))</f>
        <v>people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7.8E-2</v>
      </c>
      <c r="P1997" s="6">
        <f t="shared" si="125"/>
        <v>26</v>
      </c>
      <c r="Q1997" t="str">
        <f>TRIM(MID(SUBSTITUTE($N1997,"/",REPT(" ",LEN($N1997))),(COLUMNS($V1997:V1997)-1)*LEN($N1997)+1,LEN($N1997)))</f>
        <v>photography</v>
      </c>
      <c r="R1997" t="str">
        <f>TRIM(MID(SUBSTITUTE($N1997,"/",REPT(" ",LEN($N1997))),(COLUMNS($V1997:W1997)-1)*LEN($N1997)+1,LEN($N1997)))</f>
        <v>people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6" t="e">
        <f t="shared" si="125"/>
        <v>#DIV/0!</v>
      </c>
      <c r="Q1998" t="str">
        <f>TRIM(MID(SUBSTITUTE($N1998,"/",REPT(" ",LEN($N1998))),(COLUMNS($V1998:V1998)-1)*LEN($N1998)+1,LEN($N1998)))</f>
        <v>photography</v>
      </c>
      <c r="R1998" t="str">
        <f>TRIM(MID(SUBSTITUTE($N1998,"/",REPT(" ",LEN($N1998))),(COLUMNS($V1998:W1998)-1)*LEN($N1998)+1,LEN($N1998)))</f>
        <v>people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6" t="e">
        <f t="shared" si="125"/>
        <v>#DIV/0!</v>
      </c>
      <c r="Q1999" t="str">
        <f>TRIM(MID(SUBSTITUTE($N1999,"/",REPT(" ",LEN($N1999))),(COLUMNS($V1999:V1999)-1)*LEN($N1999)+1,LEN($N1999)))</f>
        <v>photography</v>
      </c>
      <c r="R1999" t="str">
        <f>TRIM(MID(SUBSTITUTE($N1999,"/",REPT(" ",LEN($N1999))),(COLUMNS($V1999:W1999)-1)*LEN($N1999)+1,LEN($N1999)))</f>
        <v>people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0.26200000000000001</v>
      </c>
      <c r="P2000" s="6">
        <f t="shared" si="125"/>
        <v>218.33333333333334</v>
      </c>
      <c r="Q2000" t="str">
        <f>TRIM(MID(SUBSTITUTE($N2000,"/",REPT(" ",LEN($N2000))),(COLUMNS($V2000:V2000)-1)*LEN($N2000)+1,LEN($N2000)))</f>
        <v>photography</v>
      </c>
      <c r="R2000" t="str">
        <f>TRIM(MID(SUBSTITUTE($N2000,"/",REPT(" ",LEN($N2000))),(COLUMNS($V2000:W2000)-1)*LEN($N2000)+1,LEN($N2000)))</f>
        <v>people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7.6129032258064515E-3</v>
      </c>
      <c r="P2001" s="6">
        <f t="shared" si="125"/>
        <v>33.714285714285715</v>
      </c>
      <c r="Q2001" t="str">
        <f>TRIM(MID(SUBSTITUTE($N2001,"/",REPT(" ",LEN($N2001))),(COLUMNS($V2001:V2001)-1)*LEN($N2001)+1,LEN($N2001)))</f>
        <v>photography</v>
      </c>
      <c r="R2001" t="str">
        <f>TRIM(MID(SUBSTITUTE($N2001,"/",REPT(" ",LEN($N2001))),(COLUMNS($V2001:W2001)-1)*LEN($N2001)+1,LEN($N2001)))</f>
        <v>people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0.125</v>
      </c>
      <c r="P2002" s="6">
        <f t="shared" si="125"/>
        <v>25</v>
      </c>
      <c r="Q2002" t="str">
        <f>TRIM(MID(SUBSTITUTE($N2002,"/",REPT(" ",LEN($N2002))),(COLUMNS($V2002:V2002)-1)*LEN($N2002)+1,LEN($N2002)))</f>
        <v>photography</v>
      </c>
      <c r="R2002" t="str">
        <f>TRIM(MID(SUBSTITUTE($N2002,"/",REPT(" ",LEN($N2002))),(COLUMNS($V2002:W2002)-1)*LEN($N2002)+1,LEN($N2002)))</f>
        <v>people</v>
      </c>
      <c r="S2002" s="11">
        <f t="shared" si="126"/>
        <v>42345.951539351852</v>
      </c>
      <c r="T2002" s="11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3.8212909090909091</v>
      </c>
      <c r="P2003" s="6">
        <f t="shared" si="125"/>
        <v>128.38790470372632</v>
      </c>
      <c r="Q2003" t="str">
        <f>TRIM(MID(SUBSTITUTE($N2003,"/",REPT(" ",LEN($N2003))),(COLUMNS($V2003:V2003)-1)*LEN($N2003)+1,LEN($N2003)))</f>
        <v>technology</v>
      </c>
      <c r="R2003" t="str">
        <f>TRIM(MID(SUBSTITUTE($N2003,"/",REPT(" ",LEN($N2003))),(COLUMNS($V2003:W2003)-1)*LEN($N2003)+1,LEN($N2003)))</f>
        <v>hardware</v>
      </c>
      <c r="S2003" s="11">
        <f t="shared" si="126"/>
        <v>42136.209675925929</v>
      </c>
      <c r="T2003" s="11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2.1679422000000002</v>
      </c>
      <c r="P2004" s="6">
        <f t="shared" si="125"/>
        <v>78.834261818181815</v>
      </c>
      <c r="Q2004" t="str">
        <f>TRIM(MID(SUBSTITUTE($N2004,"/",REPT(" ",LEN($N2004))),(COLUMNS($V2004:V2004)-1)*LEN($N2004)+1,LEN($N2004)))</f>
        <v>technology</v>
      </c>
      <c r="R2004" t="str">
        <f>TRIM(MID(SUBSTITUTE($N2004,"/",REPT(" ",LEN($N2004))),(COLUMNS($V2004:W2004)-1)*LEN($N2004)+1,LEN($N2004)))</f>
        <v>hardware</v>
      </c>
      <c r="S2004" s="11">
        <f t="shared" si="126"/>
        <v>42728.71230324074</v>
      </c>
      <c r="T2004" s="11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3.12</v>
      </c>
      <c r="P2005" s="6">
        <f t="shared" si="125"/>
        <v>91.764705882352942</v>
      </c>
      <c r="Q2005" t="str">
        <f>TRIM(MID(SUBSTITUTE($N2005,"/",REPT(" ",LEN($N2005))),(COLUMNS($V2005:V2005)-1)*LEN($N2005)+1,LEN($N2005)))</f>
        <v>technology</v>
      </c>
      <c r="R2005" t="str">
        <f>TRIM(MID(SUBSTITUTE($N2005,"/",REPT(" ",LEN($N2005))),(COLUMNS($V2005:W2005)-1)*LEN($N2005)+1,LEN($N2005)))</f>
        <v>hardware</v>
      </c>
      <c r="S2005" s="11">
        <f t="shared" si="126"/>
        <v>40347.125601851854</v>
      </c>
      <c r="T2005" s="11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2.3442048</v>
      </c>
      <c r="P2006" s="6">
        <f t="shared" si="125"/>
        <v>331.10237288135596</v>
      </c>
      <c r="Q2006" t="str">
        <f>TRIM(MID(SUBSTITUTE($N2006,"/",REPT(" ",LEN($N2006))),(COLUMNS($V2006:V2006)-1)*LEN($N2006)+1,LEN($N2006)))</f>
        <v>technology</v>
      </c>
      <c r="R2006" t="str">
        <f>TRIM(MID(SUBSTITUTE($N2006,"/",REPT(" ",LEN($N2006))),(COLUMNS($V2006:W2006)-1)*LEN($N2006)+1,LEN($N2006)))</f>
        <v>hardware</v>
      </c>
      <c r="S2006" s="11">
        <f t="shared" si="126"/>
        <v>41800.604895833334</v>
      </c>
      <c r="T2006" s="11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1.236801</v>
      </c>
      <c r="P2007" s="6">
        <f t="shared" si="125"/>
        <v>194.26193717277485</v>
      </c>
      <c r="Q2007" t="str">
        <f>TRIM(MID(SUBSTITUTE($N2007,"/",REPT(" ",LEN($N2007))),(COLUMNS($V2007:V2007)-1)*LEN($N2007)+1,LEN($N2007)))</f>
        <v>technology</v>
      </c>
      <c r="R2007" t="str">
        <f>TRIM(MID(SUBSTITUTE($N2007,"/",REPT(" ",LEN($N2007))),(COLUMNS($V2007:W2007)-1)*LEN($N2007)+1,LEN($N2007)))</f>
        <v>hardware</v>
      </c>
      <c r="S2007" s="11">
        <f t="shared" si="126"/>
        <v>41535.812708333331</v>
      </c>
      <c r="T2007" s="11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2.4784000000000002</v>
      </c>
      <c r="P2008" s="6">
        <f t="shared" si="125"/>
        <v>408.97689768976898</v>
      </c>
      <c r="Q2008" t="str">
        <f>TRIM(MID(SUBSTITUTE($N2008,"/",REPT(" ",LEN($N2008))),(COLUMNS($V2008:V2008)-1)*LEN($N2008)+1,LEN($N2008)))</f>
        <v>technology</v>
      </c>
      <c r="R2008" t="str">
        <f>TRIM(MID(SUBSTITUTE($N2008,"/",REPT(" ",LEN($N2008))),(COLUMNS($V2008:W2008)-1)*LEN($N2008)+1,LEN($N2008)))</f>
        <v>hardware</v>
      </c>
      <c r="S2008" s="11">
        <f t="shared" si="126"/>
        <v>41941.500520833331</v>
      </c>
      <c r="T2008" s="11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1.157092</v>
      </c>
      <c r="P2009" s="6">
        <f t="shared" si="125"/>
        <v>84.459270072992695</v>
      </c>
      <c r="Q2009" t="str">
        <f>TRIM(MID(SUBSTITUTE($N2009,"/",REPT(" ",LEN($N2009))),(COLUMNS($V2009:V2009)-1)*LEN($N2009)+1,LEN($N2009)))</f>
        <v>technology</v>
      </c>
      <c r="R2009" t="str">
        <f>TRIM(MID(SUBSTITUTE($N2009,"/",REPT(" ",LEN($N2009))),(COLUMNS($V2009:W2009)-1)*LEN($N2009)+1,LEN($N2009)))</f>
        <v>hardware</v>
      </c>
      <c r="S2009" s="11">
        <f t="shared" si="126"/>
        <v>40347.837800925925</v>
      </c>
      <c r="T2009" s="11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1.1707484768810599</v>
      </c>
      <c r="P2010" s="6">
        <f t="shared" si="125"/>
        <v>44.853658536585364</v>
      </c>
      <c r="Q2010" t="str">
        <f>TRIM(MID(SUBSTITUTE($N2010,"/",REPT(" ",LEN($N2010))),(COLUMNS($V2010:V2010)-1)*LEN($N2010)+1,LEN($N2010)))</f>
        <v>technology</v>
      </c>
      <c r="R2010" t="str">
        <f>TRIM(MID(SUBSTITUTE($N2010,"/",REPT(" ",LEN($N2010))),(COLUMNS($V2010:W2010)-1)*LEN($N2010)+1,LEN($N2010)))</f>
        <v>hardware</v>
      </c>
      <c r="S2010" s="11">
        <f t="shared" si="126"/>
        <v>40761.604421296295</v>
      </c>
      <c r="T2010" s="11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3.05158</v>
      </c>
      <c r="P2011" s="6">
        <f t="shared" si="125"/>
        <v>383.3643216080402</v>
      </c>
      <c r="Q2011" t="str">
        <f>TRIM(MID(SUBSTITUTE($N2011,"/",REPT(" ",LEN($N2011))),(COLUMNS($V2011:V2011)-1)*LEN($N2011)+1,LEN($N2011)))</f>
        <v>technology</v>
      </c>
      <c r="R2011" t="str">
        <f>TRIM(MID(SUBSTITUTE($N2011,"/",REPT(" ",LEN($N2011))),(COLUMNS($V2011:W2011)-1)*LEN($N2011)+1,LEN($N2011)))</f>
        <v>hardware</v>
      </c>
      <c r="S2011" s="11">
        <f t="shared" si="126"/>
        <v>42661.323414351849</v>
      </c>
      <c r="T2011" s="11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3.2005299999999997</v>
      </c>
      <c r="P2012" s="6">
        <f t="shared" si="125"/>
        <v>55.276856649395505</v>
      </c>
      <c r="Q2012" t="str">
        <f>TRIM(MID(SUBSTITUTE($N2012,"/",REPT(" ",LEN($N2012))),(COLUMNS($V2012:V2012)-1)*LEN($N2012)+1,LEN($N2012)))</f>
        <v>technology</v>
      </c>
      <c r="R2012" t="str">
        <f>TRIM(MID(SUBSTITUTE($N2012,"/",REPT(" ",LEN($N2012))),(COLUMNS($V2012:W2012)-1)*LEN($N2012)+1,LEN($N2012)))</f>
        <v>hardware</v>
      </c>
      <c r="S2012" s="11">
        <f t="shared" si="126"/>
        <v>42570.996423611112</v>
      </c>
      <c r="T2012" s="11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8.1956399999999991</v>
      </c>
      <c r="P2013" s="6">
        <f t="shared" si="125"/>
        <v>422.02059732234807</v>
      </c>
      <c r="Q2013" t="str">
        <f>TRIM(MID(SUBSTITUTE($N2013,"/",REPT(" ",LEN($N2013))),(COLUMNS($V2013:V2013)-1)*LEN($N2013)+1,LEN($N2013)))</f>
        <v>technology</v>
      </c>
      <c r="R2013" t="str">
        <f>TRIM(MID(SUBSTITUTE($N2013,"/",REPT(" ",LEN($N2013))),(COLUMNS($V2013:W2013)-1)*LEN($N2013)+1,LEN($N2013)))</f>
        <v>hardware</v>
      </c>
      <c r="S2013" s="11">
        <f t="shared" si="126"/>
        <v>42347.358483796299</v>
      </c>
      <c r="T2013" s="11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2.3490000000000002</v>
      </c>
      <c r="P2014" s="6">
        <f t="shared" si="125"/>
        <v>64.180327868852459</v>
      </c>
      <c r="Q2014" t="str">
        <f>TRIM(MID(SUBSTITUTE($N2014,"/",REPT(" ",LEN($N2014))),(COLUMNS($V2014:V2014)-1)*LEN($N2014)+1,LEN($N2014)))</f>
        <v>technology</v>
      </c>
      <c r="R2014" t="str">
        <f>TRIM(MID(SUBSTITUTE($N2014,"/",REPT(" ",LEN($N2014))),(COLUMNS($V2014:W2014)-1)*LEN($N2014)+1,LEN($N2014)))</f>
        <v>hardware</v>
      </c>
      <c r="S2014" s="11">
        <f t="shared" si="126"/>
        <v>42010.822233796294</v>
      </c>
      <c r="T2014" s="11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4.9491375</v>
      </c>
      <c r="P2015" s="6">
        <f t="shared" si="125"/>
        <v>173.57781674704077</v>
      </c>
      <c r="Q2015" t="str">
        <f>TRIM(MID(SUBSTITUTE($N2015,"/",REPT(" ",LEN($N2015))),(COLUMNS($V2015:V2015)-1)*LEN($N2015)+1,LEN($N2015)))</f>
        <v>technology</v>
      </c>
      <c r="R2015" t="str">
        <f>TRIM(MID(SUBSTITUTE($N2015,"/",REPT(" ",LEN($N2015))),(COLUMNS($V2015:W2015)-1)*LEN($N2015)+1,LEN($N2015)))</f>
        <v>hardware</v>
      </c>
      <c r="S2015" s="11">
        <f t="shared" si="126"/>
        <v>42499.960810185185</v>
      </c>
      <c r="T2015" s="11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78.137822333333332</v>
      </c>
      <c r="P2016" s="6">
        <f t="shared" si="125"/>
        <v>88.601680840609291</v>
      </c>
      <c r="Q2016" t="str">
        <f>TRIM(MID(SUBSTITUTE($N2016,"/",REPT(" ",LEN($N2016))),(COLUMNS($V2016:V2016)-1)*LEN($N2016)+1,LEN($N2016)))</f>
        <v>technology</v>
      </c>
      <c r="R2016" t="str">
        <f>TRIM(MID(SUBSTITUTE($N2016,"/",REPT(" ",LEN($N2016))),(COLUMNS($V2016:W2016)-1)*LEN($N2016)+1,LEN($N2016)))</f>
        <v>hardware</v>
      </c>
      <c r="S2016" s="11">
        <f t="shared" si="126"/>
        <v>41324.214571759258</v>
      </c>
      <c r="T2016" s="11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1.1300013888888889</v>
      </c>
      <c r="P2017" s="6">
        <f t="shared" si="125"/>
        <v>50.222283950617282</v>
      </c>
      <c r="Q2017" t="str">
        <f>TRIM(MID(SUBSTITUTE($N2017,"/",REPT(" ",LEN($N2017))),(COLUMNS($V2017:V2017)-1)*LEN($N2017)+1,LEN($N2017)))</f>
        <v>technology</v>
      </c>
      <c r="R2017" t="str">
        <f>TRIM(MID(SUBSTITUTE($N2017,"/",REPT(" ",LEN($N2017))),(COLUMNS($V2017:W2017)-1)*LEN($N2017)+1,LEN($N2017)))</f>
        <v>hardware</v>
      </c>
      <c r="S2017" s="11">
        <f t="shared" si="126"/>
        <v>40765.876886574071</v>
      </c>
      <c r="T2017" s="11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9.2154220000000002</v>
      </c>
      <c r="P2018" s="6">
        <f t="shared" si="125"/>
        <v>192.38876826722338</v>
      </c>
      <c r="Q2018" t="str">
        <f>TRIM(MID(SUBSTITUTE($N2018,"/",REPT(" ",LEN($N2018))),(COLUMNS($V2018:V2018)-1)*LEN($N2018)+1,LEN($N2018)))</f>
        <v>technology</v>
      </c>
      <c r="R2018" t="str">
        <f>TRIM(MID(SUBSTITUTE($N2018,"/",REPT(" ",LEN($N2018))),(COLUMNS($V2018:W2018)-1)*LEN($N2018)+1,LEN($N2018)))</f>
        <v>hardware</v>
      </c>
      <c r="S2018" s="11">
        <f t="shared" si="126"/>
        <v>41312.88077546296</v>
      </c>
      <c r="T2018" s="11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1.2510239999999999</v>
      </c>
      <c r="P2019" s="6">
        <f t="shared" si="125"/>
        <v>73.416901408450698</v>
      </c>
      <c r="Q2019" t="str">
        <f>TRIM(MID(SUBSTITUTE($N2019,"/",REPT(" ",LEN($N2019))),(COLUMNS($V2019:V2019)-1)*LEN($N2019)+1,LEN($N2019)))</f>
        <v>technology</v>
      </c>
      <c r="R2019" t="str">
        <f>TRIM(MID(SUBSTITUTE($N2019,"/",REPT(" ",LEN($N2019))),(COLUMNS($V2019:W2019)-1)*LEN($N2019)+1,LEN($N2019)))</f>
        <v>hardware</v>
      </c>
      <c r="S2019" s="11">
        <f t="shared" si="126"/>
        <v>40961.057349537034</v>
      </c>
      <c r="T2019" s="11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1.0224343076923077</v>
      </c>
      <c r="P2020" s="6">
        <f t="shared" si="125"/>
        <v>147.68495555555555</v>
      </c>
      <c r="Q2020" t="str">
        <f>TRIM(MID(SUBSTITUTE($N2020,"/",REPT(" ",LEN($N2020))),(COLUMNS($V2020:V2020)-1)*LEN($N2020)+1,LEN($N2020)))</f>
        <v>technology</v>
      </c>
      <c r="R2020" t="str">
        <f>TRIM(MID(SUBSTITUTE($N2020,"/",REPT(" ",LEN($N2020))),(COLUMNS($V2020:W2020)-1)*LEN($N2020)+1,LEN($N2020)))</f>
        <v>hardware</v>
      </c>
      <c r="S2020" s="11">
        <f t="shared" si="126"/>
        <v>42199.365844907406</v>
      </c>
      <c r="T2020" s="11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4.8490975000000001</v>
      </c>
      <c r="P2021" s="6">
        <f t="shared" si="125"/>
        <v>108.96848314606741</v>
      </c>
      <c r="Q2021" t="str">
        <f>TRIM(MID(SUBSTITUTE($N2021,"/",REPT(" ",LEN($N2021))),(COLUMNS($V2021:V2021)-1)*LEN($N2021)+1,LEN($N2021)))</f>
        <v>technology</v>
      </c>
      <c r="R2021" t="str">
        <f>TRIM(MID(SUBSTITUTE($N2021,"/",REPT(" ",LEN($N2021))),(COLUMNS($V2021:W2021)-1)*LEN($N2021)+1,LEN($N2021)))</f>
        <v>hardware</v>
      </c>
      <c r="S2021" s="11">
        <f t="shared" si="126"/>
        <v>42605.70857638889</v>
      </c>
      <c r="T2021" s="11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1.9233333333333333</v>
      </c>
      <c r="P2022" s="6">
        <f t="shared" si="125"/>
        <v>23.647540983606557</v>
      </c>
      <c r="Q2022" t="str">
        <f>TRIM(MID(SUBSTITUTE($N2022,"/",REPT(" ",LEN($N2022))),(COLUMNS($V2022:V2022)-1)*LEN($N2022)+1,LEN($N2022)))</f>
        <v>technology</v>
      </c>
      <c r="R2022" t="str">
        <f>TRIM(MID(SUBSTITUTE($N2022,"/",REPT(" ",LEN($N2022))),(COLUMNS($V2022:W2022)-1)*LEN($N2022)+1,LEN($N2022)))</f>
        <v>hardware</v>
      </c>
      <c r="S2022" s="11">
        <f t="shared" si="126"/>
        <v>41737.097499999996</v>
      </c>
      <c r="T2022" s="11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2.8109999999999999</v>
      </c>
      <c r="P2023" s="6">
        <f t="shared" si="125"/>
        <v>147.94736842105263</v>
      </c>
      <c r="Q2023" t="str">
        <f>TRIM(MID(SUBSTITUTE($N2023,"/",REPT(" ",LEN($N2023))),(COLUMNS($V2023:V2023)-1)*LEN($N2023)+1,LEN($N2023)))</f>
        <v>technology</v>
      </c>
      <c r="R2023" t="str">
        <f>TRIM(MID(SUBSTITUTE($N2023,"/",REPT(" ",LEN($N2023))),(COLUMNS($V2023:W2023)-1)*LEN($N2023)+1,LEN($N2023)))</f>
        <v>hardware</v>
      </c>
      <c r="S2023" s="11">
        <f t="shared" si="126"/>
        <v>41861.070567129631</v>
      </c>
      <c r="T2023" s="11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1.2513700000000001</v>
      </c>
      <c r="P2024" s="6">
        <f t="shared" si="125"/>
        <v>385.03692307692307</v>
      </c>
      <c r="Q2024" t="str">
        <f>TRIM(MID(SUBSTITUTE($N2024,"/",REPT(" ",LEN($N2024))),(COLUMNS($V2024:V2024)-1)*LEN($N2024)+1,LEN($N2024)))</f>
        <v>technology</v>
      </c>
      <c r="R2024" t="str">
        <f>TRIM(MID(SUBSTITUTE($N2024,"/",REPT(" ",LEN($N2024))),(COLUMNS($V2024:W2024)-1)*LEN($N2024)+1,LEN($N2024)))</f>
        <v>hardware</v>
      </c>
      <c r="S2024" s="11">
        <f t="shared" si="126"/>
        <v>42502.569120370375</v>
      </c>
      <c r="T2024" s="11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1.61459</v>
      </c>
      <c r="P2025" s="6">
        <f t="shared" si="125"/>
        <v>457.39093484419266</v>
      </c>
      <c r="Q2025" t="str">
        <f>TRIM(MID(SUBSTITUTE($N2025,"/",REPT(" ",LEN($N2025))),(COLUMNS($V2025:V2025)-1)*LEN($N2025)+1,LEN($N2025)))</f>
        <v>technology</v>
      </c>
      <c r="R2025" t="str">
        <f>TRIM(MID(SUBSTITUTE($N2025,"/",REPT(" ",LEN($N2025))),(COLUMNS($V2025:W2025)-1)*LEN($N2025)+1,LEN($N2025)))</f>
        <v>hardware</v>
      </c>
      <c r="S2025" s="11">
        <f t="shared" si="126"/>
        <v>42136.420752314814</v>
      </c>
      <c r="T2025" s="11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5.8535000000000004</v>
      </c>
      <c r="P2026" s="6">
        <f t="shared" si="125"/>
        <v>222.99047619047619</v>
      </c>
      <c r="Q2026" t="str">
        <f>TRIM(MID(SUBSTITUTE($N2026,"/",REPT(" ",LEN($N2026))),(COLUMNS($V2026:V2026)-1)*LEN($N2026)+1,LEN($N2026)))</f>
        <v>technology</v>
      </c>
      <c r="R2026" t="str">
        <f>TRIM(MID(SUBSTITUTE($N2026,"/",REPT(" ",LEN($N2026))),(COLUMNS($V2026:W2026)-1)*LEN($N2026)+1,LEN($N2026)))</f>
        <v>hardware</v>
      </c>
      <c r="S2026" s="11">
        <f t="shared" si="126"/>
        <v>41099.966944444444</v>
      </c>
      <c r="T2026" s="11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2.0114999999999998</v>
      </c>
      <c r="P2027" s="6">
        <f t="shared" si="125"/>
        <v>220.74074074074073</v>
      </c>
      <c r="Q2027" t="str">
        <f>TRIM(MID(SUBSTITUTE($N2027,"/",REPT(" ",LEN($N2027))),(COLUMNS($V2027:V2027)-1)*LEN($N2027)+1,LEN($N2027)))</f>
        <v>technology</v>
      </c>
      <c r="R2027" t="str">
        <f>TRIM(MID(SUBSTITUTE($N2027,"/",REPT(" ",LEN($N2027))),(COLUMNS($V2027:W2027)-1)*LEN($N2027)+1,LEN($N2027)))</f>
        <v>hardware</v>
      </c>
      <c r="S2027" s="11">
        <f t="shared" si="126"/>
        <v>42136.184560185182</v>
      </c>
      <c r="T2027" s="11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1.3348307999999998</v>
      </c>
      <c r="P2028" s="6">
        <f t="shared" si="125"/>
        <v>73.503898678414089</v>
      </c>
      <c r="Q2028" t="str">
        <f>TRIM(MID(SUBSTITUTE($N2028,"/",REPT(" ",LEN($N2028))),(COLUMNS($V2028:V2028)-1)*LEN($N2028)+1,LEN($N2028)))</f>
        <v>technology</v>
      </c>
      <c r="R2028" t="str">
        <f>TRIM(MID(SUBSTITUTE($N2028,"/",REPT(" ",LEN($N2028))),(COLUMNS($V2028:W2028)-1)*LEN($N2028)+1,LEN($N2028)))</f>
        <v>hardware</v>
      </c>
      <c r="S2028" s="11">
        <f t="shared" si="126"/>
        <v>41704.735937500001</v>
      </c>
      <c r="T2028" s="11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1.2024900000000001</v>
      </c>
      <c r="P2029" s="6">
        <f t="shared" si="125"/>
        <v>223.09647495361781</v>
      </c>
      <c r="Q2029" t="str">
        <f>TRIM(MID(SUBSTITUTE($N2029,"/",REPT(" ",LEN($N2029))),(COLUMNS($V2029:V2029)-1)*LEN($N2029)+1,LEN($N2029)))</f>
        <v>technology</v>
      </c>
      <c r="R2029" t="str">
        <f>TRIM(MID(SUBSTITUTE($N2029,"/",REPT(" ",LEN($N2029))),(COLUMNS($V2029:W2029)-1)*LEN($N2029)+1,LEN($N2029)))</f>
        <v>hardware</v>
      </c>
      <c r="S2029" s="11">
        <f t="shared" si="126"/>
        <v>42048.813877314817</v>
      </c>
      <c r="T2029" s="11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1.2616666666666667</v>
      </c>
      <c r="P2030" s="6">
        <f t="shared" si="125"/>
        <v>47.911392405063289</v>
      </c>
      <c r="Q2030" t="str">
        <f>TRIM(MID(SUBSTITUTE($N2030,"/",REPT(" ",LEN($N2030))),(COLUMNS($V2030:V2030)-1)*LEN($N2030)+1,LEN($N2030)))</f>
        <v>technology</v>
      </c>
      <c r="R2030" t="str">
        <f>TRIM(MID(SUBSTITUTE($N2030,"/",REPT(" ",LEN($N2030))),(COLUMNS($V2030:W2030)-1)*LEN($N2030)+1,LEN($N2030)))</f>
        <v>hardware</v>
      </c>
      <c r="S2030" s="11">
        <f t="shared" si="126"/>
        <v>40215.919050925928</v>
      </c>
      <c r="T2030" s="11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3.6120000000000001</v>
      </c>
      <c r="P2031" s="6">
        <f t="shared" si="125"/>
        <v>96.063829787234042</v>
      </c>
      <c r="Q2031" t="str">
        <f>TRIM(MID(SUBSTITUTE($N2031,"/",REPT(" ",LEN($N2031))),(COLUMNS($V2031:V2031)-1)*LEN($N2031)+1,LEN($N2031)))</f>
        <v>technology</v>
      </c>
      <c r="R2031" t="str">
        <f>TRIM(MID(SUBSTITUTE($N2031,"/",REPT(" ",LEN($N2031))),(COLUMNS($V2031:W2031)-1)*LEN($N2031)+1,LEN($N2031)))</f>
        <v>hardware</v>
      </c>
      <c r="S2031" s="11">
        <f t="shared" si="126"/>
        <v>41848.021770833337</v>
      </c>
      <c r="T2031" s="11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2.26239013671875</v>
      </c>
      <c r="P2032" s="6">
        <f t="shared" si="125"/>
        <v>118.6144</v>
      </c>
      <c r="Q2032" t="str">
        <f>TRIM(MID(SUBSTITUTE($N2032,"/",REPT(" ",LEN($N2032))),(COLUMNS($V2032:V2032)-1)*LEN($N2032)+1,LEN($N2032)))</f>
        <v>technology</v>
      </c>
      <c r="R2032" t="str">
        <f>TRIM(MID(SUBSTITUTE($N2032,"/",REPT(" ",LEN($N2032))),(COLUMNS($V2032:W2032)-1)*LEN($N2032)+1,LEN($N2032)))</f>
        <v>hardware</v>
      </c>
      <c r="S2032" s="11">
        <f t="shared" si="126"/>
        <v>41212.996481481481</v>
      </c>
      <c r="T2032" s="11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1.2035</v>
      </c>
      <c r="P2033" s="6">
        <f t="shared" si="125"/>
        <v>118.45472440944881</v>
      </c>
      <c r="Q2033" t="str">
        <f>TRIM(MID(SUBSTITUTE($N2033,"/",REPT(" ",LEN($N2033))),(COLUMNS($V2033:V2033)-1)*LEN($N2033)+1,LEN($N2033)))</f>
        <v>technology</v>
      </c>
      <c r="R2033" t="str">
        <f>TRIM(MID(SUBSTITUTE($N2033,"/",REPT(" ",LEN($N2033))),(COLUMNS($V2033:W2033)-1)*LEN($N2033)+1,LEN($N2033)))</f>
        <v>hardware</v>
      </c>
      <c r="S2033" s="11">
        <f t="shared" si="126"/>
        <v>41975.329317129625</v>
      </c>
      <c r="T2033" s="11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3.0418799999999999</v>
      </c>
      <c r="P2034" s="6">
        <f t="shared" si="125"/>
        <v>143.21468926553672</v>
      </c>
      <c r="Q2034" t="str">
        <f>TRIM(MID(SUBSTITUTE($N2034,"/",REPT(" ",LEN($N2034))),(COLUMNS($V2034:V2034)-1)*LEN($N2034)+1,LEN($N2034)))</f>
        <v>technology</v>
      </c>
      <c r="R2034" t="str">
        <f>TRIM(MID(SUBSTITUTE($N2034,"/",REPT(" ",LEN($N2034))),(COLUMNS($V2034:W2034)-1)*LEN($N2034)+1,LEN($N2034)))</f>
        <v>hardware</v>
      </c>
      <c r="S2034" s="11">
        <f t="shared" si="126"/>
        <v>42689.565671296295</v>
      </c>
      <c r="T2034" s="11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1.7867599999999999</v>
      </c>
      <c r="P2035" s="6">
        <f t="shared" si="125"/>
        <v>282.71518987341773</v>
      </c>
      <c r="Q2035" t="str">
        <f>TRIM(MID(SUBSTITUTE($N2035,"/",REPT(" ",LEN($N2035))),(COLUMNS($V2035:V2035)-1)*LEN($N2035)+1,LEN($N2035)))</f>
        <v>technology</v>
      </c>
      <c r="R2035" t="str">
        <f>TRIM(MID(SUBSTITUTE($N2035,"/",REPT(" ",LEN($N2035))),(COLUMNS($V2035:W2035)-1)*LEN($N2035)+1,LEN($N2035)))</f>
        <v>hardware</v>
      </c>
      <c r="S2035" s="11">
        <f t="shared" si="126"/>
        <v>41725.082384259258</v>
      </c>
      <c r="T2035" s="11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3.868199871794872</v>
      </c>
      <c r="P2036" s="6">
        <f t="shared" si="125"/>
        <v>593.93620078740162</v>
      </c>
      <c r="Q2036" t="str">
        <f>TRIM(MID(SUBSTITUTE($N2036,"/",REPT(" ",LEN($N2036))),(COLUMNS($V2036:V2036)-1)*LEN($N2036)+1,LEN($N2036)))</f>
        <v>technology</v>
      </c>
      <c r="R2036" t="str">
        <f>TRIM(MID(SUBSTITUTE($N2036,"/",REPT(" ",LEN($N2036))),(COLUMNS($V2036:W2036)-1)*LEN($N2036)+1,LEN($N2036)))</f>
        <v>hardware</v>
      </c>
      <c r="S2036" s="11">
        <f t="shared" si="126"/>
        <v>42076.130011574074</v>
      </c>
      <c r="T2036" s="11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2.1103642500000004</v>
      </c>
      <c r="P2037" s="6">
        <f t="shared" si="125"/>
        <v>262.15704968944101</v>
      </c>
      <c r="Q2037" t="str">
        <f>TRIM(MID(SUBSTITUTE($N2037,"/",REPT(" ",LEN($N2037))),(COLUMNS($V2037:V2037)-1)*LEN($N2037)+1,LEN($N2037)))</f>
        <v>technology</v>
      </c>
      <c r="R2037" t="str">
        <f>TRIM(MID(SUBSTITUTE($N2037,"/",REPT(" ",LEN($N2037))),(COLUMNS($V2037:W2037)-1)*LEN($N2037)+1,LEN($N2037)))</f>
        <v>hardware</v>
      </c>
      <c r="S2037" s="11">
        <f t="shared" si="126"/>
        <v>42311.625081018516</v>
      </c>
      <c r="T2037" s="11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1.3166833333333334</v>
      </c>
      <c r="P2038" s="6">
        <f t="shared" si="125"/>
        <v>46.580778301886795</v>
      </c>
      <c r="Q2038" t="str">
        <f>TRIM(MID(SUBSTITUTE($N2038,"/",REPT(" ",LEN($N2038))),(COLUMNS($V2038:V2038)-1)*LEN($N2038)+1,LEN($N2038)))</f>
        <v>technology</v>
      </c>
      <c r="R2038" t="str">
        <f>TRIM(MID(SUBSTITUTE($N2038,"/",REPT(" ",LEN($N2038))),(COLUMNS($V2038:W2038)-1)*LEN($N2038)+1,LEN($N2038)))</f>
        <v>hardware</v>
      </c>
      <c r="S2038" s="11">
        <f t="shared" si="126"/>
        <v>41738.864803240744</v>
      </c>
      <c r="T2038" s="11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3.0047639999999998</v>
      </c>
      <c r="P2039" s="6">
        <f t="shared" si="125"/>
        <v>70.041118881118877</v>
      </c>
      <c r="Q2039" t="str">
        <f>TRIM(MID(SUBSTITUTE($N2039,"/",REPT(" ",LEN($N2039))),(COLUMNS($V2039:V2039)-1)*LEN($N2039)+1,LEN($N2039)))</f>
        <v>technology</v>
      </c>
      <c r="R2039" t="str">
        <f>TRIM(MID(SUBSTITUTE($N2039,"/",REPT(" ",LEN($N2039))),(COLUMNS($V2039:W2039)-1)*LEN($N2039)+1,LEN($N2039)))</f>
        <v>hardware</v>
      </c>
      <c r="S2039" s="11">
        <f t="shared" si="126"/>
        <v>41578.210104166668</v>
      </c>
      <c r="T2039" s="11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4.2051249999999998</v>
      </c>
      <c r="P2040" s="6">
        <f t="shared" si="125"/>
        <v>164.90686274509804</v>
      </c>
      <c r="Q2040" t="str">
        <f>TRIM(MID(SUBSTITUTE($N2040,"/",REPT(" ",LEN($N2040))),(COLUMNS($V2040:V2040)-1)*LEN($N2040)+1,LEN($N2040)))</f>
        <v>technology</v>
      </c>
      <c r="R2040" t="str">
        <f>TRIM(MID(SUBSTITUTE($N2040,"/",REPT(" ",LEN($N2040))),(COLUMNS($V2040:W2040)-1)*LEN($N2040)+1,LEN($N2040)))</f>
        <v>hardware</v>
      </c>
      <c r="S2040" s="11">
        <f t="shared" si="126"/>
        <v>41424.27107638889</v>
      </c>
      <c r="T2040" s="11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1.362168</v>
      </c>
      <c r="P2041" s="6">
        <f t="shared" si="125"/>
        <v>449.26385224274406</v>
      </c>
      <c r="Q2041" t="str">
        <f>TRIM(MID(SUBSTITUTE($N2041,"/",REPT(" ",LEN($N2041))),(COLUMNS($V2041:V2041)-1)*LEN($N2041)+1,LEN($N2041)))</f>
        <v>technology</v>
      </c>
      <c r="R2041" t="str">
        <f>TRIM(MID(SUBSTITUTE($N2041,"/",REPT(" ",LEN($N2041))),(COLUMNS($V2041:W2041)-1)*LEN($N2041)+1,LEN($N2041)))</f>
        <v>hardware</v>
      </c>
      <c r="S2041" s="11">
        <f t="shared" si="126"/>
        <v>42675.438946759255</v>
      </c>
      <c r="T2041" s="11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2.4817133333333334</v>
      </c>
      <c r="P2042" s="6">
        <f t="shared" si="125"/>
        <v>27.472841328413285</v>
      </c>
      <c r="Q2042" t="str">
        <f>TRIM(MID(SUBSTITUTE($N2042,"/",REPT(" ",LEN($N2042))),(COLUMNS($V2042:V2042)-1)*LEN($N2042)+1,LEN($N2042)))</f>
        <v>technology</v>
      </c>
      <c r="R2042" t="str">
        <f>TRIM(MID(SUBSTITUTE($N2042,"/",REPT(" ",LEN($N2042))),(COLUMNS($V2042:W2042)-1)*LEN($N2042)+1,LEN($N2042)))</f>
        <v>hardware</v>
      </c>
      <c r="S2042" s="11">
        <f t="shared" si="126"/>
        <v>41578.927118055559</v>
      </c>
      <c r="T2042" s="11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1.8186315789473684</v>
      </c>
      <c r="P2043" s="6">
        <f t="shared" si="125"/>
        <v>143.97499999999999</v>
      </c>
      <c r="Q2043" t="str">
        <f>TRIM(MID(SUBSTITUTE($N2043,"/",REPT(" ",LEN($N2043))),(COLUMNS($V2043:V2043)-1)*LEN($N2043)+1,LEN($N2043)))</f>
        <v>technology</v>
      </c>
      <c r="R2043" t="str">
        <f>TRIM(MID(SUBSTITUTE($N2043,"/",REPT(" ",LEN($N2043))),(COLUMNS($V2043:W2043)-1)*LEN($N2043)+1,LEN($N2043)))</f>
        <v>hardware</v>
      </c>
      <c r="S2043" s="11">
        <f t="shared" si="126"/>
        <v>42654.525775462964</v>
      </c>
      <c r="T2043" s="11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1.2353000000000001</v>
      </c>
      <c r="P2044" s="6">
        <f t="shared" si="125"/>
        <v>88.23571428571428</v>
      </c>
      <c r="Q2044" t="str">
        <f>TRIM(MID(SUBSTITUTE($N2044,"/",REPT(" ",LEN($N2044))),(COLUMNS($V2044:V2044)-1)*LEN($N2044)+1,LEN($N2044)))</f>
        <v>technology</v>
      </c>
      <c r="R2044" t="str">
        <f>TRIM(MID(SUBSTITUTE($N2044,"/",REPT(" ",LEN($N2044))),(COLUMNS($V2044:W2044)-1)*LEN($N2044)+1,LEN($N2044)))</f>
        <v>hardware</v>
      </c>
      <c r="S2044" s="11">
        <f t="shared" si="126"/>
        <v>42331.708032407405</v>
      </c>
      <c r="T2044" s="11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5.0620938628158845</v>
      </c>
      <c r="P2045" s="6">
        <f t="shared" si="125"/>
        <v>36.326424870466319</v>
      </c>
      <c r="Q2045" t="str">
        <f>TRIM(MID(SUBSTITUTE($N2045,"/",REPT(" ",LEN($N2045))),(COLUMNS($V2045:V2045)-1)*LEN($N2045)+1,LEN($N2045)))</f>
        <v>technology</v>
      </c>
      <c r="R2045" t="str">
        <f>TRIM(MID(SUBSTITUTE($N2045,"/",REPT(" ",LEN($N2045))),(COLUMNS($V2045:W2045)-1)*LEN($N2045)+1,LEN($N2045)))</f>
        <v>hardware</v>
      </c>
      <c r="S2045" s="11">
        <f t="shared" si="126"/>
        <v>42661.176817129628</v>
      </c>
      <c r="T2045" s="11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1.0821333333333334</v>
      </c>
      <c r="P2046" s="6">
        <f t="shared" si="125"/>
        <v>90.177777777777777</v>
      </c>
      <c r="Q2046" t="str">
        <f>TRIM(MID(SUBSTITUTE($N2046,"/",REPT(" ",LEN($N2046))),(COLUMNS($V2046:V2046)-1)*LEN($N2046)+1,LEN($N2046)))</f>
        <v>technology</v>
      </c>
      <c r="R2046" t="str">
        <f>TRIM(MID(SUBSTITUTE($N2046,"/",REPT(" ",LEN($N2046))),(COLUMNS($V2046:W2046)-1)*LEN($N2046)+1,LEN($N2046)))</f>
        <v>hardware</v>
      </c>
      <c r="S2046" s="11">
        <f t="shared" si="126"/>
        <v>42138.684189814812</v>
      </c>
      <c r="T2046" s="11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8.1918387755102042</v>
      </c>
      <c r="P2047" s="6">
        <f t="shared" si="125"/>
        <v>152.62361216730039</v>
      </c>
      <c r="Q2047" t="str">
        <f>TRIM(MID(SUBSTITUTE($N2047,"/",REPT(" ",LEN($N2047))),(COLUMNS($V2047:V2047)-1)*LEN($N2047)+1,LEN($N2047)))</f>
        <v>technology</v>
      </c>
      <c r="R2047" t="str">
        <f>TRIM(MID(SUBSTITUTE($N2047,"/",REPT(" ",LEN($N2047))),(COLUMNS($V2047:W2047)-1)*LEN($N2047)+1,LEN($N2047)))</f>
        <v>hardware</v>
      </c>
      <c r="S2047" s="11">
        <f t="shared" si="126"/>
        <v>41069.088506944441</v>
      </c>
      <c r="T2047" s="11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1.2110000000000001</v>
      </c>
      <c r="P2048" s="6">
        <f t="shared" si="125"/>
        <v>55.806451612903224</v>
      </c>
      <c r="Q2048" t="str">
        <f>TRIM(MID(SUBSTITUTE($N2048,"/",REPT(" ",LEN($N2048))),(COLUMNS($V2048:V2048)-1)*LEN($N2048)+1,LEN($N2048)))</f>
        <v>technology</v>
      </c>
      <c r="R2048" t="str">
        <f>TRIM(MID(SUBSTITUTE($N2048,"/",REPT(" ",LEN($N2048))),(COLUMNS($V2048:W2048)-1)*LEN($N2048)+1,LEN($N2048)))</f>
        <v>hardware</v>
      </c>
      <c r="S2048" s="11">
        <f t="shared" si="126"/>
        <v>41387.171805555554</v>
      </c>
      <c r="T2048" s="11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1.0299897959183673</v>
      </c>
      <c r="P2049" s="6">
        <f t="shared" si="125"/>
        <v>227.85327313769753</v>
      </c>
      <c r="Q2049" t="str">
        <f>TRIM(MID(SUBSTITUTE($N2049,"/",REPT(" ",LEN($N2049))),(COLUMNS($V2049:V2049)-1)*LEN($N2049)+1,LEN($N2049)))</f>
        <v>technology</v>
      </c>
      <c r="R2049" t="str">
        <f>TRIM(MID(SUBSTITUTE($N2049,"/",REPT(" ",LEN($N2049))),(COLUMNS($V2049:W2049)-1)*LEN($N2049)+1,LEN($N2049)))</f>
        <v>hardware</v>
      </c>
      <c r="S2049" s="11">
        <f t="shared" si="126"/>
        <v>42081.903587962966</v>
      </c>
      <c r="T2049" s="11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1.4833229411764706</v>
      </c>
      <c r="P2050" s="6">
        <f t="shared" si="125"/>
        <v>91.82989803350327</v>
      </c>
      <c r="Q2050" t="str">
        <f>TRIM(MID(SUBSTITUTE($N2050,"/",REPT(" ",LEN($N2050))),(COLUMNS($V2050:V2050)-1)*LEN($N2050)+1,LEN($N2050)))</f>
        <v>technology</v>
      </c>
      <c r="R2050" t="str">
        <f>TRIM(MID(SUBSTITUTE($N2050,"/",REPT(" ",LEN($N2050))),(COLUMNS($V2050:W2050)-1)*LEN($N2050)+1,LEN($N2050)))</f>
        <v>hardware</v>
      </c>
      <c r="S2050" s="11">
        <f t="shared" si="126"/>
        <v>41387.651516203703</v>
      </c>
      <c r="T2050" s="11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</f>
        <v>1.2019070000000001</v>
      </c>
      <c r="P2051" s="6">
        <f t="shared" ref="P2051:P2114" si="129">AVERAGE(E2051/L2051)</f>
        <v>80.991037735849048</v>
      </c>
      <c r="Q2051" t="str">
        <f>TRIM(MID(SUBSTITUTE($N2051,"/",REPT(" ",LEN($N2051))),(COLUMNS($V2051:V2051)-1)*LEN($N2051)+1,LEN($N2051)))</f>
        <v>technology</v>
      </c>
      <c r="R2051" t="str">
        <f>TRIM(MID(SUBSTITUTE($N2051,"/",REPT(" ",LEN($N2051))),(COLUMNS($V2051:W2051)-1)*LEN($N2051)+1,LEN($N2051)))</f>
        <v>hardware</v>
      </c>
      <c r="S2051" s="11">
        <f t="shared" ref="S2051:S2114" si="130">(((J2051/60/60)/24)+DATE(1970,1,1))</f>
        <v>41575.527349537035</v>
      </c>
      <c r="T2051" s="11">
        <f t="shared" ref="T2051:T2114" si="131">(((I2051/60/60)/24)+DATE(1970,1,1))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4.7327000000000004</v>
      </c>
      <c r="P2052" s="6">
        <f t="shared" si="129"/>
        <v>278.39411764705881</v>
      </c>
      <c r="Q2052" t="str">
        <f>TRIM(MID(SUBSTITUTE($N2052,"/",REPT(" ",LEN($N2052))),(COLUMNS($V2052:V2052)-1)*LEN($N2052)+1,LEN($N2052)))</f>
        <v>technology</v>
      </c>
      <c r="R2052" t="str">
        <f>TRIM(MID(SUBSTITUTE($N2052,"/",REPT(" ",LEN($N2052))),(COLUMNS($V2052:W2052)-1)*LEN($N2052)+1,LEN($N2052)))</f>
        <v>hardware</v>
      </c>
      <c r="S2052" s="11">
        <f t="shared" si="130"/>
        <v>42115.071504629625</v>
      </c>
      <c r="T2052" s="11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1.303625</v>
      </c>
      <c r="P2053" s="6">
        <f t="shared" si="129"/>
        <v>43.095041322314053</v>
      </c>
      <c r="Q2053" t="str">
        <f>TRIM(MID(SUBSTITUTE($N2053,"/",REPT(" ",LEN($N2053))),(COLUMNS($V2053:V2053)-1)*LEN($N2053)+1,LEN($N2053)))</f>
        <v>technology</v>
      </c>
      <c r="R2053" t="str">
        <f>TRIM(MID(SUBSTITUTE($N2053,"/",REPT(" ",LEN($N2053))),(COLUMNS($V2053:W2053)-1)*LEN($N2053)+1,LEN($N2053)))</f>
        <v>hardware</v>
      </c>
      <c r="S2053" s="11">
        <f t="shared" si="130"/>
        <v>41604.022418981483</v>
      </c>
      <c r="T2053" s="11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3.5304799999999998</v>
      </c>
      <c r="P2054" s="6">
        <f t="shared" si="129"/>
        <v>326.29205175600737</v>
      </c>
      <c r="Q2054" t="str">
        <f>TRIM(MID(SUBSTITUTE($N2054,"/",REPT(" ",LEN($N2054))),(COLUMNS($V2054:V2054)-1)*LEN($N2054)+1,LEN($N2054)))</f>
        <v>technology</v>
      </c>
      <c r="R2054" t="str">
        <f>TRIM(MID(SUBSTITUTE($N2054,"/",REPT(" ",LEN($N2054))),(COLUMNS($V2054:W2054)-1)*LEN($N2054)+1,LEN($N2054)))</f>
        <v>hardware</v>
      </c>
      <c r="S2054" s="11">
        <f t="shared" si="130"/>
        <v>42375.08394675926</v>
      </c>
      <c r="T2054" s="11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1.0102</v>
      </c>
      <c r="P2055" s="6">
        <f t="shared" si="129"/>
        <v>41.743801652892564</v>
      </c>
      <c r="Q2055" t="str">
        <f>TRIM(MID(SUBSTITUTE($N2055,"/",REPT(" ",LEN($N2055))),(COLUMNS($V2055:V2055)-1)*LEN($N2055)+1,LEN($N2055)))</f>
        <v>technology</v>
      </c>
      <c r="R2055" t="str">
        <f>TRIM(MID(SUBSTITUTE($N2055,"/",REPT(" ",LEN($N2055))),(COLUMNS($V2055:W2055)-1)*LEN($N2055)+1,LEN($N2055)))</f>
        <v>hardware</v>
      </c>
      <c r="S2055" s="11">
        <f t="shared" si="130"/>
        <v>42303.617488425924</v>
      </c>
      <c r="T2055" s="11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1.1359142857142857</v>
      </c>
      <c r="P2056" s="6">
        <f t="shared" si="129"/>
        <v>64.020933977455712</v>
      </c>
      <c r="Q2056" t="str">
        <f>TRIM(MID(SUBSTITUTE($N2056,"/",REPT(" ",LEN($N2056))),(COLUMNS($V2056:V2056)-1)*LEN($N2056)+1,LEN($N2056)))</f>
        <v>technology</v>
      </c>
      <c r="R2056" t="str">
        <f>TRIM(MID(SUBSTITUTE($N2056,"/",REPT(" ",LEN($N2056))),(COLUMNS($V2056:W2056)-1)*LEN($N2056)+1,LEN($N2056)))</f>
        <v>hardware</v>
      </c>
      <c r="S2056" s="11">
        <f t="shared" si="130"/>
        <v>41731.520949074074</v>
      </c>
      <c r="T2056" s="11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1.6741666666666666</v>
      </c>
      <c r="P2057" s="6">
        <f t="shared" si="129"/>
        <v>99.455445544554451</v>
      </c>
      <c r="Q2057" t="str">
        <f>TRIM(MID(SUBSTITUTE($N2057,"/",REPT(" ",LEN($N2057))),(COLUMNS($V2057:V2057)-1)*LEN($N2057)+1,LEN($N2057)))</f>
        <v>technology</v>
      </c>
      <c r="R2057" t="str">
        <f>TRIM(MID(SUBSTITUTE($N2057,"/",REPT(" ",LEN($N2057))),(COLUMNS($V2057:W2057)-1)*LEN($N2057)+1,LEN($N2057)))</f>
        <v>hardware</v>
      </c>
      <c r="S2057" s="11">
        <f t="shared" si="130"/>
        <v>41946.674108796295</v>
      </c>
      <c r="T2057" s="11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1.5345200000000001</v>
      </c>
      <c r="P2058" s="6">
        <f t="shared" si="129"/>
        <v>138.49458483754512</v>
      </c>
      <c r="Q2058" t="str">
        <f>TRIM(MID(SUBSTITUTE($N2058,"/",REPT(" ",LEN($N2058))),(COLUMNS($V2058:V2058)-1)*LEN($N2058)+1,LEN($N2058)))</f>
        <v>technology</v>
      </c>
      <c r="R2058" t="str">
        <f>TRIM(MID(SUBSTITUTE($N2058,"/",REPT(" ",LEN($N2058))),(COLUMNS($V2058:W2058)-1)*LEN($N2058)+1,LEN($N2058)))</f>
        <v>hardware</v>
      </c>
      <c r="S2058" s="11">
        <f t="shared" si="130"/>
        <v>41351.76090277778</v>
      </c>
      <c r="T2058" s="11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2.022322</v>
      </c>
      <c r="P2059" s="6">
        <f t="shared" si="129"/>
        <v>45.547792792792798</v>
      </c>
      <c r="Q2059" t="str">
        <f>TRIM(MID(SUBSTITUTE($N2059,"/",REPT(" ",LEN($N2059))),(COLUMNS($V2059:V2059)-1)*LEN($N2059)+1,LEN($N2059)))</f>
        <v>technology</v>
      </c>
      <c r="R2059" t="str">
        <f>TRIM(MID(SUBSTITUTE($N2059,"/",REPT(" ",LEN($N2059))),(COLUMNS($V2059:W2059)-1)*LEN($N2059)+1,LEN($N2059)))</f>
        <v>hardware</v>
      </c>
      <c r="S2059" s="11">
        <f t="shared" si="130"/>
        <v>42396.494583333333</v>
      </c>
      <c r="T2059" s="11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1.6828125</v>
      </c>
      <c r="P2060" s="6">
        <f t="shared" si="129"/>
        <v>10.507317073170732</v>
      </c>
      <c r="Q2060" t="str">
        <f>TRIM(MID(SUBSTITUTE($N2060,"/",REPT(" ",LEN($N2060))),(COLUMNS($V2060:V2060)-1)*LEN($N2060)+1,LEN($N2060)))</f>
        <v>technology</v>
      </c>
      <c r="R2060" t="str">
        <f>TRIM(MID(SUBSTITUTE($N2060,"/",REPT(" ",LEN($N2060))),(COLUMNS($V2060:W2060)-1)*LEN($N2060)+1,LEN($N2060)))</f>
        <v>hardware</v>
      </c>
      <c r="S2060" s="11">
        <f t="shared" si="130"/>
        <v>42026.370717592596</v>
      </c>
      <c r="T2060" s="11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1.4345666666666668</v>
      </c>
      <c r="P2061" s="6">
        <f t="shared" si="129"/>
        <v>114.76533333333333</v>
      </c>
      <c r="Q2061" t="str">
        <f>TRIM(MID(SUBSTITUTE($N2061,"/",REPT(" ",LEN($N2061))),(COLUMNS($V2061:V2061)-1)*LEN($N2061)+1,LEN($N2061)))</f>
        <v>technology</v>
      </c>
      <c r="R2061" t="str">
        <f>TRIM(MID(SUBSTITUTE($N2061,"/",REPT(" ",LEN($N2061))),(COLUMNS($V2061:W2061)-1)*LEN($N2061)+1,LEN($N2061)))</f>
        <v>hardware</v>
      </c>
      <c r="S2061" s="11">
        <f t="shared" si="130"/>
        <v>42361.602476851855</v>
      </c>
      <c r="T2061" s="11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1.964</v>
      </c>
      <c r="P2062" s="6">
        <f t="shared" si="129"/>
        <v>35.997067448680355</v>
      </c>
      <c r="Q2062" t="str">
        <f>TRIM(MID(SUBSTITUTE($N2062,"/",REPT(" ",LEN($N2062))),(COLUMNS($V2062:V2062)-1)*LEN($N2062)+1,LEN($N2062)))</f>
        <v>technology</v>
      </c>
      <c r="R2062" t="str">
        <f>TRIM(MID(SUBSTITUTE($N2062,"/",REPT(" ",LEN($N2062))),(COLUMNS($V2062:W2062)-1)*LEN($N2062)+1,LEN($N2062)))</f>
        <v>hardware</v>
      </c>
      <c r="S2062" s="11">
        <f t="shared" si="130"/>
        <v>41783.642939814818</v>
      </c>
      <c r="T2062" s="11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1.0791999999999999</v>
      </c>
      <c r="P2063" s="6">
        <f t="shared" si="129"/>
        <v>154.17142857142858</v>
      </c>
      <c r="Q2063" t="str">
        <f>TRIM(MID(SUBSTITUTE($N2063,"/",REPT(" ",LEN($N2063))),(COLUMNS($V2063:V2063)-1)*LEN($N2063)+1,LEN($N2063)))</f>
        <v>technology</v>
      </c>
      <c r="R2063" t="str">
        <f>TRIM(MID(SUBSTITUTE($N2063,"/",REPT(" ",LEN($N2063))),(COLUMNS($V2063:W2063)-1)*LEN($N2063)+1,LEN($N2063)))</f>
        <v>hardware</v>
      </c>
      <c r="S2063" s="11">
        <f t="shared" si="130"/>
        <v>42705.764513888891</v>
      </c>
      <c r="T2063" s="11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1.14977</v>
      </c>
      <c r="P2064" s="6">
        <f t="shared" si="129"/>
        <v>566.38916256157631</v>
      </c>
      <c r="Q2064" t="str">
        <f>TRIM(MID(SUBSTITUTE($N2064,"/",REPT(" ",LEN($N2064))),(COLUMNS($V2064:V2064)-1)*LEN($N2064)+1,LEN($N2064)))</f>
        <v>technology</v>
      </c>
      <c r="R2064" t="str">
        <f>TRIM(MID(SUBSTITUTE($N2064,"/",REPT(" ",LEN($N2064))),(COLUMNS($V2064:W2064)-1)*LEN($N2064)+1,LEN($N2064)))</f>
        <v>hardware</v>
      </c>
      <c r="S2064" s="11">
        <f t="shared" si="130"/>
        <v>42423.3830787037</v>
      </c>
      <c r="T2064" s="11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1.4804999999999999</v>
      </c>
      <c r="P2065" s="6">
        <f t="shared" si="129"/>
        <v>120.85714285714286</v>
      </c>
      <c r="Q2065" t="str">
        <f>TRIM(MID(SUBSTITUTE($N2065,"/",REPT(" ",LEN($N2065))),(COLUMNS($V2065:V2065)-1)*LEN($N2065)+1,LEN($N2065)))</f>
        <v>technology</v>
      </c>
      <c r="R2065" t="str">
        <f>TRIM(MID(SUBSTITUTE($N2065,"/",REPT(" ",LEN($N2065))),(COLUMNS($V2065:W2065)-1)*LEN($N2065)+1,LEN($N2065)))</f>
        <v>hardware</v>
      </c>
      <c r="S2065" s="11">
        <f t="shared" si="130"/>
        <v>42472.73265046296</v>
      </c>
      <c r="T2065" s="11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1.9116676082790633</v>
      </c>
      <c r="P2066" s="6">
        <f t="shared" si="129"/>
        <v>86.163845492085343</v>
      </c>
      <c r="Q2066" t="str">
        <f>TRIM(MID(SUBSTITUTE($N2066,"/",REPT(" ",LEN($N2066))),(COLUMNS($V2066:V2066)-1)*LEN($N2066)+1,LEN($N2066)))</f>
        <v>technology</v>
      </c>
      <c r="R2066" t="str">
        <f>TRIM(MID(SUBSTITUTE($N2066,"/",REPT(" ",LEN($N2066))),(COLUMNS($V2066:W2066)-1)*LEN($N2066)+1,LEN($N2066)))</f>
        <v>hardware</v>
      </c>
      <c r="S2066" s="11">
        <f t="shared" si="130"/>
        <v>41389.364849537036</v>
      </c>
      <c r="T2066" s="11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1.99215125</v>
      </c>
      <c r="P2067" s="6">
        <f t="shared" si="129"/>
        <v>51.212114395886893</v>
      </c>
      <c r="Q2067" t="str">
        <f>TRIM(MID(SUBSTITUTE($N2067,"/",REPT(" ",LEN($N2067))),(COLUMNS($V2067:V2067)-1)*LEN($N2067)+1,LEN($N2067)))</f>
        <v>technology</v>
      </c>
      <c r="R2067" t="str">
        <f>TRIM(MID(SUBSTITUTE($N2067,"/",REPT(" ",LEN($N2067))),(COLUMNS($V2067:W2067)-1)*LEN($N2067)+1,LEN($N2067)))</f>
        <v>hardware</v>
      </c>
      <c r="S2067" s="11">
        <f t="shared" si="130"/>
        <v>41603.333668981482</v>
      </c>
      <c r="T2067" s="11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2.1859999999999999</v>
      </c>
      <c r="P2068" s="6">
        <f t="shared" si="129"/>
        <v>67.261538461538464</v>
      </c>
      <c r="Q2068" t="str">
        <f>TRIM(MID(SUBSTITUTE($N2068,"/",REPT(" ",LEN($N2068))),(COLUMNS($V2068:V2068)-1)*LEN($N2068)+1,LEN($N2068)))</f>
        <v>technology</v>
      </c>
      <c r="R2068" t="str">
        <f>TRIM(MID(SUBSTITUTE($N2068,"/",REPT(" ",LEN($N2068))),(COLUMNS($V2068:W2068)-1)*LEN($N2068)+1,LEN($N2068)))</f>
        <v>hardware</v>
      </c>
      <c r="S2068" s="11">
        <f t="shared" si="130"/>
        <v>41844.771793981483</v>
      </c>
      <c r="T2068" s="11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1.2686868686868686</v>
      </c>
      <c r="P2069" s="6">
        <f t="shared" si="129"/>
        <v>62.8</v>
      </c>
      <c r="Q2069" t="str">
        <f>TRIM(MID(SUBSTITUTE($N2069,"/",REPT(" ",LEN($N2069))),(COLUMNS($V2069:V2069)-1)*LEN($N2069)+1,LEN($N2069)))</f>
        <v>technology</v>
      </c>
      <c r="R2069" t="str">
        <f>TRIM(MID(SUBSTITUTE($N2069,"/",REPT(" ",LEN($N2069))),(COLUMNS($V2069:W2069)-1)*LEN($N2069)+1,LEN($N2069)))</f>
        <v>hardware</v>
      </c>
      <c r="S2069" s="11">
        <f t="shared" si="130"/>
        <v>42115.853888888887</v>
      </c>
      <c r="T2069" s="11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1.0522388</v>
      </c>
      <c r="P2070" s="6">
        <f t="shared" si="129"/>
        <v>346.13118421052633</v>
      </c>
      <c r="Q2070" t="str">
        <f>TRIM(MID(SUBSTITUTE($N2070,"/",REPT(" ",LEN($N2070))),(COLUMNS($V2070:V2070)-1)*LEN($N2070)+1,LEN($N2070)))</f>
        <v>technology</v>
      </c>
      <c r="R2070" t="str">
        <f>TRIM(MID(SUBSTITUTE($N2070,"/",REPT(" ",LEN($N2070))),(COLUMNS($V2070:W2070)-1)*LEN($N2070)+1,LEN($N2070)))</f>
        <v>hardware</v>
      </c>
      <c r="S2070" s="11">
        <f t="shared" si="130"/>
        <v>42633.841608796298</v>
      </c>
      <c r="T2070" s="11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1.2840666000000001</v>
      </c>
      <c r="P2071" s="6">
        <f t="shared" si="129"/>
        <v>244.11912547528519</v>
      </c>
      <c r="Q2071" t="str">
        <f>TRIM(MID(SUBSTITUTE($N2071,"/",REPT(" ",LEN($N2071))),(COLUMNS($V2071:V2071)-1)*LEN($N2071)+1,LEN($N2071)))</f>
        <v>technology</v>
      </c>
      <c r="R2071" t="str">
        <f>TRIM(MID(SUBSTITUTE($N2071,"/",REPT(" ",LEN($N2071))),(COLUMNS($V2071:W2071)-1)*LEN($N2071)+1,LEN($N2071)))</f>
        <v>hardware</v>
      </c>
      <c r="S2071" s="11">
        <f t="shared" si="130"/>
        <v>42340.972118055557</v>
      </c>
      <c r="T2071" s="11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3.1732719999999999</v>
      </c>
      <c r="P2072" s="6">
        <f t="shared" si="129"/>
        <v>259.25424836601309</v>
      </c>
      <c r="Q2072" t="str">
        <f>TRIM(MID(SUBSTITUTE($N2072,"/",REPT(" ",LEN($N2072))),(COLUMNS($V2072:V2072)-1)*LEN($N2072)+1,LEN($N2072)))</f>
        <v>technology</v>
      </c>
      <c r="R2072" t="str">
        <f>TRIM(MID(SUBSTITUTE($N2072,"/",REPT(" ",LEN($N2072))),(COLUMNS($V2072:W2072)-1)*LEN($N2072)+1,LEN($N2072)))</f>
        <v>hardware</v>
      </c>
      <c r="S2072" s="11">
        <f t="shared" si="130"/>
        <v>42519.6565162037</v>
      </c>
      <c r="T2072" s="11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2.8073000000000001</v>
      </c>
      <c r="P2073" s="6">
        <f t="shared" si="129"/>
        <v>201.96402877697841</v>
      </c>
      <c r="Q2073" t="str">
        <f>TRIM(MID(SUBSTITUTE($N2073,"/",REPT(" ",LEN($N2073))),(COLUMNS($V2073:V2073)-1)*LEN($N2073)+1,LEN($N2073)))</f>
        <v>technology</v>
      </c>
      <c r="R2073" t="str">
        <f>TRIM(MID(SUBSTITUTE($N2073,"/",REPT(" ",LEN($N2073))),(COLUMNS($V2073:W2073)-1)*LEN($N2073)+1,LEN($N2073)))</f>
        <v>hardware</v>
      </c>
      <c r="S2073" s="11">
        <f t="shared" si="130"/>
        <v>42600.278749999998</v>
      </c>
      <c r="T2073" s="11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1.1073146853146854</v>
      </c>
      <c r="P2074" s="6">
        <f t="shared" si="129"/>
        <v>226.20857142857142</v>
      </c>
      <c r="Q2074" t="str">
        <f>TRIM(MID(SUBSTITUTE($N2074,"/",REPT(" ",LEN($N2074))),(COLUMNS($V2074:V2074)-1)*LEN($N2074)+1,LEN($N2074)))</f>
        <v>technology</v>
      </c>
      <c r="R2074" t="str">
        <f>TRIM(MID(SUBSTITUTE($N2074,"/",REPT(" ",LEN($N2074))),(COLUMNS($V2074:W2074)-1)*LEN($N2074)+1,LEN($N2074)))</f>
        <v>hardware</v>
      </c>
      <c r="S2074" s="11">
        <f t="shared" si="130"/>
        <v>42467.581388888888</v>
      </c>
      <c r="T2074" s="11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1.5260429999999998</v>
      </c>
      <c r="P2075" s="6">
        <f t="shared" si="129"/>
        <v>324.69</v>
      </c>
      <c r="Q2075" t="str">
        <f>TRIM(MID(SUBSTITUTE($N2075,"/",REPT(" ",LEN($N2075))),(COLUMNS($V2075:V2075)-1)*LEN($N2075)+1,LEN($N2075)))</f>
        <v>technology</v>
      </c>
      <c r="R2075" t="str">
        <f>TRIM(MID(SUBSTITUTE($N2075,"/",REPT(" ",LEN($N2075))),(COLUMNS($V2075:W2075)-1)*LEN($N2075)+1,LEN($N2075)))</f>
        <v>hardware</v>
      </c>
      <c r="S2075" s="11">
        <f t="shared" si="130"/>
        <v>42087.668032407411</v>
      </c>
      <c r="T2075" s="11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1.0249999999999999</v>
      </c>
      <c r="P2076" s="6">
        <f t="shared" si="129"/>
        <v>205</v>
      </c>
      <c r="Q2076" t="str">
        <f>TRIM(MID(SUBSTITUTE($N2076,"/",REPT(" ",LEN($N2076))),(COLUMNS($V2076:V2076)-1)*LEN($N2076)+1,LEN($N2076)))</f>
        <v>technology</v>
      </c>
      <c r="R2076" t="str">
        <f>TRIM(MID(SUBSTITUTE($N2076,"/",REPT(" ",LEN($N2076))),(COLUMNS($V2076:W2076)-1)*LEN($N2076)+1,LEN($N2076)))</f>
        <v>hardware</v>
      </c>
      <c r="S2076" s="11">
        <f t="shared" si="130"/>
        <v>42466.826180555552</v>
      </c>
      <c r="T2076" s="11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16.783738373837384</v>
      </c>
      <c r="P2077" s="6">
        <f t="shared" si="129"/>
        <v>20.465926829268295</v>
      </c>
      <c r="Q2077" t="str">
        <f>TRIM(MID(SUBSTITUTE($N2077,"/",REPT(" ",LEN($N2077))),(COLUMNS($V2077:V2077)-1)*LEN($N2077)+1,LEN($N2077)))</f>
        <v>technology</v>
      </c>
      <c r="R2077" t="str">
        <f>TRIM(MID(SUBSTITUTE($N2077,"/",REPT(" ",LEN($N2077))),(COLUMNS($V2077:W2077)-1)*LEN($N2077)+1,LEN($N2077)))</f>
        <v>hardware</v>
      </c>
      <c r="S2077" s="11">
        <f t="shared" si="130"/>
        <v>41450.681574074071</v>
      </c>
      <c r="T2077" s="11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5.4334915642458101</v>
      </c>
      <c r="P2078" s="6">
        <f t="shared" si="129"/>
        <v>116.35303146309367</v>
      </c>
      <c r="Q2078" t="str">
        <f>TRIM(MID(SUBSTITUTE($N2078,"/",REPT(" ",LEN($N2078))),(COLUMNS($V2078:V2078)-1)*LEN($N2078)+1,LEN($N2078)))</f>
        <v>technology</v>
      </c>
      <c r="R2078" t="str">
        <f>TRIM(MID(SUBSTITUTE($N2078,"/",REPT(" ",LEN($N2078))),(COLUMNS($V2078:W2078)-1)*LEN($N2078)+1,LEN($N2078)))</f>
        <v>hardware</v>
      </c>
      <c r="S2078" s="11">
        <f t="shared" si="130"/>
        <v>41803.880659722221</v>
      </c>
      <c r="T2078" s="11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1.1550800000000001</v>
      </c>
      <c r="P2079" s="6">
        <f t="shared" si="129"/>
        <v>307.20212765957444</v>
      </c>
      <c r="Q2079" t="str">
        <f>TRIM(MID(SUBSTITUTE($N2079,"/",REPT(" ",LEN($N2079))),(COLUMNS($V2079:V2079)-1)*LEN($N2079)+1,LEN($N2079)))</f>
        <v>technology</v>
      </c>
      <c r="R2079" t="str">
        <f>TRIM(MID(SUBSTITUTE($N2079,"/",REPT(" ",LEN($N2079))),(COLUMNS($V2079:W2079)-1)*LEN($N2079)+1,LEN($N2079)))</f>
        <v>hardware</v>
      </c>
      <c r="S2079" s="11">
        <f t="shared" si="130"/>
        <v>42103.042546296296</v>
      </c>
      <c r="T2079" s="11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1.3120499999999999</v>
      </c>
      <c r="P2080" s="6">
        <f t="shared" si="129"/>
        <v>546.6875</v>
      </c>
      <c r="Q2080" t="str">
        <f>TRIM(MID(SUBSTITUTE($N2080,"/",REPT(" ",LEN($N2080))),(COLUMNS($V2080:V2080)-1)*LEN($N2080)+1,LEN($N2080)))</f>
        <v>technology</v>
      </c>
      <c r="R2080" t="str">
        <f>TRIM(MID(SUBSTITUTE($N2080,"/",REPT(" ",LEN($N2080))),(COLUMNS($V2080:W2080)-1)*LEN($N2080)+1,LEN($N2080)))</f>
        <v>hardware</v>
      </c>
      <c r="S2080" s="11">
        <f t="shared" si="130"/>
        <v>42692.771493055552</v>
      </c>
      <c r="T2080" s="11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2.8816999999999999</v>
      </c>
      <c r="P2081" s="6">
        <f t="shared" si="129"/>
        <v>47.474464579901152</v>
      </c>
      <c r="Q2081" t="str">
        <f>TRIM(MID(SUBSTITUTE($N2081,"/",REPT(" ",LEN($N2081))),(COLUMNS($V2081:V2081)-1)*LEN($N2081)+1,LEN($N2081)))</f>
        <v>technology</v>
      </c>
      <c r="R2081" t="str">
        <f>TRIM(MID(SUBSTITUTE($N2081,"/",REPT(" ",LEN($N2081))),(COLUMNS($V2081:W2081)-1)*LEN($N2081)+1,LEN($N2081)))</f>
        <v>hardware</v>
      </c>
      <c r="S2081" s="11">
        <f t="shared" si="130"/>
        <v>42150.71056712963</v>
      </c>
      <c r="T2081" s="11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5.0780000000000003</v>
      </c>
      <c r="P2082" s="6">
        <f t="shared" si="129"/>
        <v>101.56</v>
      </c>
      <c r="Q2082" t="str">
        <f>TRIM(MID(SUBSTITUTE($N2082,"/",REPT(" ",LEN($N2082))),(COLUMNS($V2082:V2082)-1)*LEN($N2082)+1,LEN($N2082)))</f>
        <v>technology</v>
      </c>
      <c r="R2082" t="str">
        <f>TRIM(MID(SUBSTITUTE($N2082,"/",REPT(" ",LEN($N2082))),(COLUMNS($V2082:W2082)-1)*LEN($N2082)+1,LEN($N2082)))</f>
        <v>hardware</v>
      </c>
      <c r="S2082" s="11">
        <f t="shared" si="130"/>
        <v>42289.957175925927</v>
      </c>
      <c r="T2082" s="11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1.1457142857142857</v>
      </c>
      <c r="P2083" s="6">
        <f t="shared" si="129"/>
        <v>72.909090909090907</v>
      </c>
      <c r="Q2083" t="str">
        <f>TRIM(MID(SUBSTITUTE($N2083,"/",REPT(" ",LEN($N2083))),(COLUMNS($V2083:V2083)-1)*LEN($N2083)+1,LEN($N2083)))</f>
        <v>music</v>
      </c>
      <c r="R2083" t="str">
        <f>TRIM(MID(SUBSTITUTE($N2083,"/",REPT(" ",LEN($N2083))),(COLUMNS($V2083:W2083)-1)*LEN($N2083)+1,LEN($N2083)))</f>
        <v>indie rock</v>
      </c>
      <c r="S2083" s="11">
        <f t="shared" si="130"/>
        <v>41004.156886574077</v>
      </c>
      <c r="T2083" s="11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1.1073333333333333</v>
      </c>
      <c r="P2084" s="6">
        <f t="shared" si="129"/>
        <v>43.710526315789473</v>
      </c>
      <c r="Q2084" t="str">
        <f>TRIM(MID(SUBSTITUTE($N2084,"/",REPT(" ",LEN($N2084))),(COLUMNS($V2084:V2084)-1)*LEN($N2084)+1,LEN($N2084)))</f>
        <v>music</v>
      </c>
      <c r="R2084" t="str">
        <f>TRIM(MID(SUBSTITUTE($N2084,"/",REPT(" ",LEN($N2084))),(COLUMNS($V2084:W2084)-1)*LEN($N2084)+1,LEN($N2084)))</f>
        <v>indie rock</v>
      </c>
      <c r="S2084" s="11">
        <f t="shared" si="130"/>
        <v>40811.120324074072</v>
      </c>
      <c r="T2084" s="11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1.1333333333333333</v>
      </c>
      <c r="P2085" s="6">
        <f t="shared" si="129"/>
        <v>34</v>
      </c>
      <c r="Q2085" t="str">
        <f>TRIM(MID(SUBSTITUTE($N2085,"/",REPT(" ",LEN($N2085))),(COLUMNS($V2085:V2085)-1)*LEN($N2085)+1,LEN($N2085)))</f>
        <v>music</v>
      </c>
      <c r="R2085" t="str">
        <f>TRIM(MID(SUBSTITUTE($N2085,"/",REPT(" ",LEN($N2085))),(COLUMNS($V2085:W2085)-1)*LEN($N2085)+1,LEN($N2085)))</f>
        <v>indie rock</v>
      </c>
      <c r="S2085" s="11">
        <f t="shared" si="130"/>
        <v>41034.72216435185</v>
      </c>
      <c r="T2085" s="11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1.0833333333333333</v>
      </c>
      <c r="P2086" s="6">
        <f t="shared" si="129"/>
        <v>70.652173913043484</v>
      </c>
      <c r="Q2086" t="str">
        <f>TRIM(MID(SUBSTITUTE($N2086,"/",REPT(" ",LEN($N2086))),(COLUMNS($V2086:V2086)-1)*LEN($N2086)+1,LEN($N2086)))</f>
        <v>music</v>
      </c>
      <c r="R2086" t="str">
        <f>TRIM(MID(SUBSTITUTE($N2086,"/",REPT(" ",LEN($N2086))),(COLUMNS($V2086:W2086)-1)*LEN($N2086)+1,LEN($N2086)))</f>
        <v>indie rock</v>
      </c>
      <c r="S2086" s="11">
        <f t="shared" si="130"/>
        <v>41731.833124999997</v>
      </c>
      <c r="T2086" s="11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1.2353333333333334</v>
      </c>
      <c r="P2087" s="6">
        <f t="shared" si="129"/>
        <v>89.301204819277103</v>
      </c>
      <c r="Q2087" t="str">
        <f>TRIM(MID(SUBSTITUTE($N2087,"/",REPT(" ",LEN($N2087))),(COLUMNS($V2087:V2087)-1)*LEN($N2087)+1,LEN($N2087)))</f>
        <v>music</v>
      </c>
      <c r="R2087" t="str">
        <f>TRIM(MID(SUBSTITUTE($N2087,"/",REPT(" ",LEN($N2087))),(COLUMNS($V2087:W2087)-1)*LEN($N2087)+1,LEN($N2087)))</f>
        <v>indie rock</v>
      </c>
      <c r="S2087" s="11">
        <f t="shared" si="130"/>
        <v>41075.835497685184</v>
      </c>
      <c r="T2087" s="11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1.0069999999999999</v>
      </c>
      <c r="P2088" s="6">
        <f t="shared" si="129"/>
        <v>115.08571428571429</v>
      </c>
      <c r="Q2088" t="str">
        <f>TRIM(MID(SUBSTITUTE($N2088,"/",REPT(" ",LEN($N2088))),(COLUMNS($V2088:V2088)-1)*LEN($N2088)+1,LEN($N2088)))</f>
        <v>music</v>
      </c>
      <c r="R2088" t="str">
        <f>TRIM(MID(SUBSTITUTE($N2088,"/",REPT(" ",LEN($N2088))),(COLUMNS($V2088:W2088)-1)*LEN($N2088)+1,LEN($N2088)))</f>
        <v>indie rock</v>
      </c>
      <c r="S2088" s="11">
        <f t="shared" si="130"/>
        <v>40860.67050925926</v>
      </c>
      <c r="T2088" s="11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1.0353333333333334</v>
      </c>
      <c r="P2089" s="6">
        <f t="shared" si="129"/>
        <v>62.12</v>
      </c>
      <c r="Q2089" t="str">
        <f>TRIM(MID(SUBSTITUTE($N2089,"/",REPT(" ",LEN($N2089))),(COLUMNS($V2089:V2089)-1)*LEN($N2089)+1,LEN($N2089)))</f>
        <v>music</v>
      </c>
      <c r="R2089" t="str">
        <f>TRIM(MID(SUBSTITUTE($N2089,"/",REPT(" ",LEN($N2089))),(COLUMNS($V2089:W2089)-1)*LEN($N2089)+1,LEN($N2089)))</f>
        <v>indie rock</v>
      </c>
      <c r="S2089" s="11">
        <f t="shared" si="130"/>
        <v>40764.204375000001</v>
      </c>
      <c r="T2089" s="11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1.1551066666666667</v>
      </c>
      <c r="P2090" s="6">
        <f t="shared" si="129"/>
        <v>46.204266666666669</v>
      </c>
      <c r="Q2090" t="str">
        <f>TRIM(MID(SUBSTITUTE($N2090,"/",REPT(" ",LEN($N2090))),(COLUMNS($V2090:V2090)-1)*LEN($N2090)+1,LEN($N2090)))</f>
        <v>music</v>
      </c>
      <c r="R2090" t="str">
        <f>TRIM(MID(SUBSTITUTE($N2090,"/",REPT(" ",LEN($N2090))),(COLUMNS($V2090:W2090)-1)*LEN($N2090)+1,LEN($N2090)))</f>
        <v>indie rock</v>
      </c>
      <c r="S2090" s="11">
        <f t="shared" si="130"/>
        <v>40395.714722222219</v>
      </c>
      <c r="T2090" s="11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1.2040040000000001</v>
      </c>
      <c r="P2091" s="6">
        <f t="shared" si="129"/>
        <v>48.54854838709678</v>
      </c>
      <c r="Q2091" t="str">
        <f>TRIM(MID(SUBSTITUTE($N2091,"/",REPT(" ",LEN($N2091))),(COLUMNS($V2091:V2091)-1)*LEN($N2091)+1,LEN($N2091)))</f>
        <v>music</v>
      </c>
      <c r="R2091" t="str">
        <f>TRIM(MID(SUBSTITUTE($N2091,"/",REPT(" ",LEN($N2091))),(COLUMNS($V2091:W2091)-1)*LEN($N2091)+1,LEN($N2091)))</f>
        <v>indie rock</v>
      </c>
      <c r="S2091" s="11">
        <f t="shared" si="130"/>
        <v>41453.076319444444</v>
      </c>
      <c r="T2091" s="11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1.1504037499999999</v>
      </c>
      <c r="P2092" s="6">
        <f t="shared" si="129"/>
        <v>57.520187499999999</v>
      </c>
      <c r="Q2092" t="str">
        <f>TRIM(MID(SUBSTITUTE($N2092,"/",REPT(" ",LEN($N2092))),(COLUMNS($V2092:V2092)-1)*LEN($N2092)+1,LEN($N2092)))</f>
        <v>music</v>
      </c>
      <c r="R2092" t="str">
        <f>TRIM(MID(SUBSTITUTE($N2092,"/",REPT(" ",LEN($N2092))),(COLUMNS($V2092:W2092)-1)*LEN($N2092)+1,LEN($N2092)))</f>
        <v>indie rock</v>
      </c>
      <c r="S2092" s="11">
        <f t="shared" si="130"/>
        <v>41299.381423611114</v>
      </c>
      <c r="T2092" s="11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1.2046777777777777</v>
      </c>
      <c r="P2093" s="6">
        <f t="shared" si="129"/>
        <v>88.147154471544724</v>
      </c>
      <c r="Q2093" t="str">
        <f>TRIM(MID(SUBSTITUTE($N2093,"/",REPT(" ",LEN($N2093))),(COLUMNS($V2093:V2093)-1)*LEN($N2093)+1,LEN($N2093)))</f>
        <v>music</v>
      </c>
      <c r="R2093" t="str">
        <f>TRIM(MID(SUBSTITUTE($N2093,"/",REPT(" ",LEN($N2093))),(COLUMNS($V2093:W2093)-1)*LEN($N2093)+1,LEN($N2093)))</f>
        <v>indie rock</v>
      </c>
      <c r="S2093" s="11">
        <f t="shared" si="130"/>
        <v>40555.322662037033</v>
      </c>
      <c r="T2093" s="11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1.0128333333333333</v>
      </c>
      <c r="P2094" s="6">
        <f t="shared" si="129"/>
        <v>110.49090909090908</v>
      </c>
      <c r="Q2094" t="str">
        <f>TRIM(MID(SUBSTITUTE($N2094,"/",REPT(" ",LEN($N2094))),(COLUMNS($V2094:V2094)-1)*LEN($N2094)+1,LEN($N2094)))</f>
        <v>music</v>
      </c>
      <c r="R2094" t="str">
        <f>TRIM(MID(SUBSTITUTE($N2094,"/",REPT(" ",LEN($N2094))),(COLUMNS($V2094:W2094)-1)*LEN($N2094)+1,LEN($N2094)))</f>
        <v>indie rock</v>
      </c>
      <c r="S2094" s="11">
        <f t="shared" si="130"/>
        <v>40763.707546296297</v>
      </c>
      <c r="T2094" s="11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1.0246666666666666</v>
      </c>
      <c r="P2095" s="6">
        <f t="shared" si="129"/>
        <v>66.826086956521735</v>
      </c>
      <c r="Q2095" t="str">
        <f>TRIM(MID(SUBSTITUTE($N2095,"/",REPT(" ",LEN($N2095))),(COLUMNS($V2095:V2095)-1)*LEN($N2095)+1,LEN($N2095)))</f>
        <v>music</v>
      </c>
      <c r="R2095" t="str">
        <f>TRIM(MID(SUBSTITUTE($N2095,"/",REPT(" ",LEN($N2095))),(COLUMNS($V2095:W2095)-1)*LEN($N2095)+1,LEN($N2095)))</f>
        <v>indie rock</v>
      </c>
      <c r="S2095" s="11">
        <f t="shared" si="130"/>
        <v>41205.854537037041</v>
      </c>
      <c r="T2095" s="11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1.2054285714285715</v>
      </c>
      <c r="P2096" s="6">
        <f t="shared" si="129"/>
        <v>58.597222222222221</v>
      </c>
      <c r="Q2096" t="str">
        <f>TRIM(MID(SUBSTITUTE($N2096,"/",REPT(" ",LEN($N2096))),(COLUMNS($V2096:V2096)-1)*LEN($N2096)+1,LEN($N2096)))</f>
        <v>music</v>
      </c>
      <c r="R2096" t="str">
        <f>TRIM(MID(SUBSTITUTE($N2096,"/",REPT(" ",LEN($N2096))),(COLUMNS($V2096:W2096)-1)*LEN($N2096)+1,LEN($N2096)))</f>
        <v>indie rock</v>
      </c>
      <c r="S2096" s="11">
        <f t="shared" si="130"/>
        <v>40939.02002314815</v>
      </c>
      <c r="T2096" s="11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</v>
      </c>
      <c r="P2097" s="6">
        <f t="shared" si="129"/>
        <v>113.63636363636364</v>
      </c>
      <c r="Q2097" t="str">
        <f>TRIM(MID(SUBSTITUTE($N2097,"/",REPT(" ",LEN($N2097))),(COLUMNS($V2097:V2097)-1)*LEN($N2097)+1,LEN($N2097)))</f>
        <v>music</v>
      </c>
      <c r="R2097" t="str">
        <f>TRIM(MID(SUBSTITUTE($N2097,"/",REPT(" ",LEN($N2097))),(COLUMNS($V2097:W2097)-1)*LEN($N2097)+1,LEN($N2097)))</f>
        <v>indie rock</v>
      </c>
      <c r="S2097" s="11">
        <f t="shared" si="130"/>
        <v>40758.733483796292</v>
      </c>
      <c r="T2097" s="11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1.0166666666666666</v>
      </c>
      <c r="P2098" s="6">
        <f t="shared" si="129"/>
        <v>43.571428571428569</v>
      </c>
      <c r="Q2098" t="str">
        <f>TRIM(MID(SUBSTITUTE($N2098,"/",REPT(" ",LEN($N2098))),(COLUMNS($V2098:V2098)-1)*LEN($N2098)+1,LEN($N2098)))</f>
        <v>music</v>
      </c>
      <c r="R2098" t="str">
        <f>TRIM(MID(SUBSTITUTE($N2098,"/",REPT(" ",LEN($N2098))),(COLUMNS($V2098:W2098)-1)*LEN($N2098)+1,LEN($N2098)))</f>
        <v>indie rock</v>
      </c>
      <c r="S2098" s="11">
        <f t="shared" si="130"/>
        <v>41192.758506944447</v>
      </c>
      <c r="T2098" s="11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</v>
      </c>
      <c r="P2099" s="6">
        <f t="shared" si="129"/>
        <v>78.94736842105263</v>
      </c>
      <c r="Q2099" t="str">
        <f>TRIM(MID(SUBSTITUTE($N2099,"/",REPT(" ",LEN($N2099))),(COLUMNS($V2099:V2099)-1)*LEN($N2099)+1,LEN($N2099)))</f>
        <v>music</v>
      </c>
      <c r="R2099" t="str">
        <f>TRIM(MID(SUBSTITUTE($N2099,"/",REPT(" ",LEN($N2099))),(COLUMNS($V2099:W2099)-1)*LEN($N2099)+1,LEN($N2099)))</f>
        <v>indie rock</v>
      </c>
      <c r="S2099" s="11">
        <f t="shared" si="130"/>
        <v>40818.58489583333</v>
      </c>
      <c r="T2099" s="11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1.0033333333333334</v>
      </c>
      <c r="P2100" s="6">
        <f t="shared" si="129"/>
        <v>188.125</v>
      </c>
      <c r="Q2100" t="str">
        <f>TRIM(MID(SUBSTITUTE($N2100,"/",REPT(" ",LEN($N2100))),(COLUMNS($V2100:V2100)-1)*LEN($N2100)+1,LEN($N2100)))</f>
        <v>music</v>
      </c>
      <c r="R2100" t="str">
        <f>TRIM(MID(SUBSTITUTE($N2100,"/",REPT(" ",LEN($N2100))),(COLUMNS($V2100:W2100)-1)*LEN($N2100)+1,LEN($N2100)))</f>
        <v>indie rock</v>
      </c>
      <c r="S2100" s="11">
        <f t="shared" si="130"/>
        <v>40946.11383101852</v>
      </c>
      <c r="T2100" s="11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1.3236666666666668</v>
      </c>
      <c r="P2101" s="6">
        <f t="shared" si="129"/>
        <v>63.031746031746032</v>
      </c>
      <c r="Q2101" t="str">
        <f>TRIM(MID(SUBSTITUTE($N2101,"/",REPT(" ",LEN($N2101))),(COLUMNS($V2101:V2101)-1)*LEN($N2101)+1,LEN($N2101)))</f>
        <v>music</v>
      </c>
      <c r="R2101" t="str">
        <f>TRIM(MID(SUBSTITUTE($N2101,"/",REPT(" ",LEN($N2101))),(COLUMNS($V2101:W2101)-1)*LEN($N2101)+1,LEN($N2101)))</f>
        <v>indie rock</v>
      </c>
      <c r="S2101" s="11">
        <f t="shared" si="130"/>
        <v>42173.746342592596</v>
      </c>
      <c r="T2101" s="11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1.3666666666666667</v>
      </c>
      <c r="P2102" s="6">
        <f t="shared" si="129"/>
        <v>30.37037037037037</v>
      </c>
      <c r="Q2102" t="str">
        <f>TRIM(MID(SUBSTITUTE($N2102,"/",REPT(" ",LEN($N2102))),(COLUMNS($V2102:V2102)-1)*LEN($N2102)+1,LEN($N2102)))</f>
        <v>music</v>
      </c>
      <c r="R2102" t="str">
        <f>TRIM(MID(SUBSTITUTE($N2102,"/",REPT(" ",LEN($N2102))),(COLUMNS($V2102:W2102)-1)*LEN($N2102)+1,LEN($N2102)))</f>
        <v>indie rock</v>
      </c>
      <c r="S2102" s="11">
        <f t="shared" si="130"/>
        <v>41074.834965277776</v>
      </c>
      <c r="T2102" s="11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1.1325000000000001</v>
      </c>
      <c r="P2103" s="6">
        <f t="shared" si="129"/>
        <v>51.477272727272727</v>
      </c>
      <c r="Q2103" t="str">
        <f>TRIM(MID(SUBSTITUTE($N2103,"/",REPT(" ",LEN($N2103))),(COLUMNS($V2103:V2103)-1)*LEN($N2103)+1,LEN($N2103)))</f>
        <v>music</v>
      </c>
      <c r="R2103" t="str">
        <f>TRIM(MID(SUBSTITUTE($N2103,"/",REPT(" ",LEN($N2103))),(COLUMNS($V2103:W2103)-1)*LEN($N2103)+1,LEN($N2103)))</f>
        <v>indie rock</v>
      </c>
      <c r="S2103" s="11">
        <f t="shared" si="130"/>
        <v>40892.149467592593</v>
      </c>
      <c r="T2103" s="11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1.36</v>
      </c>
      <c r="P2104" s="6">
        <f t="shared" si="129"/>
        <v>35.789473684210527</v>
      </c>
      <c r="Q2104" t="str">
        <f>TRIM(MID(SUBSTITUTE($N2104,"/",REPT(" ",LEN($N2104))),(COLUMNS($V2104:V2104)-1)*LEN($N2104)+1,LEN($N2104)))</f>
        <v>music</v>
      </c>
      <c r="R2104" t="str">
        <f>TRIM(MID(SUBSTITUTE($N2104,"/",REPT(" ",LEN($N2104))),(COLUMNS($V2104:W2104)-1)*LEN($N2104)+1,LEN($N2104)))</f>
        <v>indie rock</v>
      </c>
      <c r="S2104" s="11">
        <f t="shared" si="130"/>
        <v>40638.868611111109</v>
      </c>
      <c r="T2104" s="11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1.4612318374694613</v>
      </c>
      <c r="P2105" s="6">
        <f t="shared" si="129"/>
        <v>98.817391304347822</v>
      </c>
      <c r="Q2105" t="str">
        <f>TRIM(MID(SUBSTITUTE($N2105,"/",REPT(" ",LEN($N2105))),(COLUMNS($V2105:V2105)-1)*LEN($N2105)+1,LEN($N2105)))</f>
        <v>music</v>
      </c>
      <c r="R2105" t="str">
        <f>TRIM(MID(SUBSTITUTE($N2105,"/",REPT(" ",LEN($N2105))),(COLUMNS($V2105:W2105)-1)*LEN($N2105)+1,LEN($N2105)))</f>
        <v>indie rock</v>
      </c>
      <c r="S2105" s="11">
        <f t="shared" si="130"/>
        <v>41192.754942129628</v>
      </c>
      <c r="T2105" s="11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1.2949999999999999</v>
      </c>
      <c r="P2106" s="6">
        <f t="shared" si="129"/>
        <v>28</v>
      </c>
      <c r="Q2106" t="str">
        <f>TRIM(MID(SUBSTITUTE($N2106,"/",REPT(" ",LEN($N2106))),(COLUMNS($V2106:V2106)-1)*LEN($N2106)+1,LEN($N2106)))</f>
        <v>music</v>
      </c>
      <c r="R2106" t="str">
        <f>TRIM(MID(SUBSTITUTE($N2106,"/",REPT(" ",LEN($N2106))),(COLUMNS($V2106:W2106)-1)*LEN($N2106)+1,LEN($N2106)))</f>
        <v>indie rock</v>
      </c>
      <c r="S2106" s="11">
        <f t="shared" si="130"/>
        <v>41394.074467592596</v>
      </c>
      <c r="T2106" s="11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2.54</v>
      </c>
      <c r="P2107" s="6">
        <f t="shared" si="129"/>
        <v>51.313131313131315</v>
      </c>
      <c r="Q2107" t="str">
        <f>TRIM(MID(SUBSTITUTE($N2107,"/",REPT(" ",LEN($N2107))),(COLUMNS($V2107:V2107)-1)*LEN($N2107)+1,LEN($N2107)))</f>
        <v>music</v>
      </c>
      <c r="R2107" t="str">
        <f>TRIM(MID(SUBSTITUTE($N2107,"/",REPT(" ",LEN($N2107))),(COLUMNS($V2107:W2107)-1)*LEN($N2107)+1,LEN($N2107)))</f>
        <v>indie rock</v>
      </c>
      <c r="S2107" s="11">
        <f t="shared" si="130"/>
        <v>41951.788807870369</v>
      </c>
      <c r="T2107" s="11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1.0704545454545455</v>
      </c>
      <c r="P2108" s="6">
        <f t="shared" si="129"/>
        <v>53.522727272727273</v>
      </c>
      <c r="Q2108" t="str">
        <f>TRIM(MID(SUBSTITUTE($N2108,"/",REPT(" ",LEN($N2108))),(COLUMNS($V2108:V2108)-1)*LEN($N2108)+1,LEN($N2108)))</f>
        <v>music</v>
      </c>
      <c r="R2108" t="str">
        <f>TRIM(MID(SUBSTITUTE($N2108,"/",REPT(" ",LEN($N2108))),(COLUMNS($V2108:W2108)-1)*LEN($N2108)+1,LEN($N2108)))</f>
        <v>indie rock</v>
      </c>
      <c r="S2108" s="11">
        <f t="shared" si="130"/>
        <v>41270.21497685185</v>
      </c>
      <c r="T2108" s="11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1.0773299999999999</v>
      </c>
      <c r="P2109" s="6">
        <f t="shared" si="129"/>
        <v>37.149310344827583</v>
      </c>
      <c r="Q2109" t="str">
        <f>TRIM(MID(SUBSTITUTE($N2109,"/",REPT(" ",LEN($N2109))),(COLUMNS($V2109:V2109)-1)*LEN($N2109)+1,LEN($N2109)))</f>
        <v>music</v>
      </c>
      <c r="R2109" t="str">
        <f>TRIM(MID(SUBSTITUTE($N2109,"/",REPT(" ",LEN($N2109))),(COLUMNS($V2109:W2109)-1)*LEN($N2109)+1,LEN($N2109)))</f>
        <v>indie rock</v>
      </c>
      <c r="S2109" s="11">
        <f t="shared" si="130"/>
        <v>41934.71056712963</v>
      </c>
      <c r="T2109" s="11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1.0731250000000001</v>
      </c>
      <c r="P2110" s="6">
        <f t="shared" si="129"/>
        <v>89.895287958115176</v>
      </c>
      <c r="Q2110" t="str">
        <f>TRIM(MID(SUBSTITUTE($N2110,"/",REPT(" ",LEN($N2110))),(COLUMNS($V2110:V2110)-1)*LEN($N2110)+1,LEN($N2110)))</f>
        <v>music</v>
      </c>
      <c r="R2110" t="str">
        <f>TRIM(MID(SUBSTITUTE($N2110,"/",REPT(" ",LEN($N2110))),(COLUMNS($V2110:W2110)-1)*LEN($N2110)+1,LEN($N2110)))</f>
        <v>indie rock</v>
      </c>
      <c r="S2110" s="11">
        <f t="shared" si="130"/>
        <v>41135.175694444442</v>
      </c>
      <c r="T2110" s="11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1.06525</v>
      </c>
      <c r="P2111" s="6">
        <f t="shared" si="129"/>
        <v>106.52500000000001</v>
      </c>
      <c r="Q2111" t="str">
        <f>TRIM(MID(SUBSTITUTE($N2111,"/",REPT(" ",LEN($N2111))),(COLUMNS($V2111:V2111)-1)*LEN($N2111)+1,LEN($N2111)))</f>
        <v>music</v>
      </c>
      <c r="R2111" t="str">
        <f>TRIM(MID(SUBSTITUTE($N2111,"/",REPT(" ",LEN($N2111))),(COLUMNS($V2111:W2111)-1)*LEN($N2111)+1,LEN($N2111)))</f>
        <v>indie rock</v>
      </c>
      <c r="S2111" s="11">
        <f t="shared" si="130"/>
        <v>42160.708530092597</v>
      </c>
      <c r="T2111" s="11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1.0035000000000001</v>
      </c>
      <c r="P2112" s="6">
        <f t="shared" si="129"/>
        <v>52.815789473684212</v>
      </c>
      <c r="Q2112" t="str">
        <f>TRIM(MID(SUBSTITUTE($N2112,"/",REPT(" ",LEN($N2112))),(COLUMNS($V2112:V2112)-1)*LEN($N2112)+1,LEN($N2112)))</f>
        <v>music</v>
      </c>
      <c r="R2112" t="str">
        <f>TRIM(MID(SUBSTITUTE($N2112,"/",REPT(" ",LEN($N2112))),(COLUMNS($V2112:W2112)-1)*LEN($N2112)+1,LEN($N2112)))</f>
        <v>indie rock</v>
      </c>
      <c r="S2112" s="11">
        <f t="shared" si="130"/>
        <v>41759.670937499999</v>
      </c>
      <c r="T2112" s="11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1.0649999999999999</v>
      </c>
      <c r="P2113" s="6">
        <f t="shared" si="129"/>
        <v>54.615384615384613</v>
      </c>
      <c r="Q2113" t="str">
        <f>TRIM(MID(SUBSTITUTE($N2113,"/",REPT(" ",LEN($N2113))),(COLUMNS($V2113:V2113)-1)*LEN($N2113)+1,LEN($N2113)))</f>
        <v>music</v>
      </c>
      <c r="R2113" t="str">
        <f>TRIM(MID(SUBSTITUTE($N2113,"/",REPT(" ",LEN($N2113))),(COLUMNS($V2113:W2113)-1)*LEN($N2113)+1,LEN($N2113)))</f>
        <v>indie rock</v>
      </c>
      <c r="S2113" s="11">
        <f t="shared" si="130"/>
        <v>40703.197048611109</v>
      </c>
      <c r="T2113" s="11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</v>
      </c>
      <c r="P2114" s="6">
        <f t="shared" si="129"/>
        <v>27.272727272727273</v>
      </c>
      <c r="Q2114" t="str">
        <f>TRIM(MID(SUBSTITUTE($N2114,"/",REPT(" ",LEN($N2114))),(COLUMNS($V2114:V2114)-1)*LEN($N2114)+1,LEN($N2114)))</f>
        <v>music</v>
      </c>
      <c r="R2114" t="str">
        <f>TRIM(MID(SUBSTITUTE($N2114,"/",REPT(" ",LEN($N2114))),(COLUMNS($V2114:W2114)-1)*LEN($N2114)+1,LEN($N2114)))</f>
        <v>indie rock</v>
      </c>
      <c r="S2114" s="11">
        <f t="shared" si="130"/>
        <v>41365.928159722222</v>
      </c>
      <c r="T2114" s="11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</f>
        <v>1.0485714285714285</v>
      </c>
      <c r="P2115" s="6">
        <f t="shared" ref="P2115:P2178" si="133">AVERAGE(E2115/L2115)</f>
        <v>68.598130841121488</v>
      </c>
      <c r="Q2115" t="str">
        <f>TRIM(MID(SUBSTITUTE($N2115,"/",REPT(" ",LEN($N2115))),(COLUMNS($V2115:V2115)-1)*LEN($N2115)+1,LEN($N2115)))</f>
        <v>music</v>
      </c>
      <c r="R2115" t="str">
        <f>TRIM(MID(SUBSTITUTE($N2115,"/",REPT(" ",LEN($N2115))),(COLUMNS($V2115:W2115)-1)*LEN($N2115)+1,LEN($N2115)))</f>
        <v>indie rock</v>
      </c>
      <c r="S2115" s="11">
        <f t="shared" ref="S2115:S2178" si="134">(((J2115/60/60)/24)+DATE(1970,1,1))</f>
        <v>41870.86546296296</v>
      </c>
      <c r="T2115" s="11">
        <f t="shared" ref="T2115:T2178" si="135">(((I2115/60/60)/24)+DATE(1970,1,1))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1.0469999999999999</v>
      </c>
      <c r="P2116" s="6">
        <f t="shared" si="133"/>
        <v>35.612244897959187</v>
      </c>
      <c r="Q2116" t="str">
        <f>TRIM(MID(SUBSTITUTE($N2116,"/",REPT(" ",LEN($N2116))),(COLUMNS($V2116:V2116)-1)*LEN($N2116)+1,LEN($N2116)))</f>
        <v>music</v>
      </c>
      <c r="R2116" t="str">
        <f>TRIM(MID(SUBSTITUTE($N2116,"/",REPT(" ",LEN($N2116))),(COLUMNS($V2116:W2116)-1)*LEN($N2116)+1,LEN($N2116)))</f>
        <v>indie rock</v>
      </c>
      <c r="S2116" s="11">
        <f t="shared" si="134"/>
        <v>40458.815625000003</v>
      </c>
      <c r="T2116" s="11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2.2566666666666668</v>
      </c>
      <c r="P2117" s="6">
        <f t="shared" si="133"/>
        <v>94.027777777777771</v>
      </c>
      <c r="Q2117" t="str">
        <f>TRIM(MID(SUBSTITUTE($N2117,"/",REPT(" ",LEN($N2117))),(COLUMNS($V2117:V2117)-1)*LEN($N2117)+1,LEN($N2117)))</f>
        <v>music</v>
      </c>
      <c r="R2117" t="str">
        <f>TRIM(MID(SUBSTITUTE($N2117,"/",REPT(" ",LEN($N2117))),(COLUMNS($V2117:W2117)-1)*LEN($N2117)+1,LEN($N2117)))</f>
        <v>indie rock</v>
      </c>
      <c r="S2117" s="11">
        <f t="shared" si="134"/>
        <v>40564.081030092595</v>
      </c>
      <c r="T2117" s="11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1.0090416666666666</v>
      </c>
      <c r="P2118" s="6">
        <f t="shared" si="133"/>
        <v>526.45652173913038</v>
      </c>
      <c r="Q2118" t="str">
        <f>TRIM(MID(SUBSTITUTE($N2118,"/",REPT(" ",LEN($N2118))),(COLUMNS($V2118:V2118)-1)*LEN($N2118)+1,LEN($N2118)))</f>
        <v>music</v>
      </c>
      <c r="R2118" t="str">
        <f>TRIM(MID(SUBSTITUTE($N2118,"/",REPT(" ",LEN($N2118))),(COLUMNS($V2118:W2118)-1)*LEN($N2118)+1,LEN($N2118)))</f>
        <v>indie rock</v>
      </c>
      <c r="S2118" s="11">
        <f t="shared" si="134"/>
        <v>41136.777812500004</v>
      </c>
      <c r="T2118" s="11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1.4775</v>
      </c>
      <c r="P2119" s="6">
        <f t="shared" si="133"/>
        <v>50.657142857142858</v>
      </c>
      <c r="Q2119" t="str">
        <f>TRIM(MID(SUBSTITUTE($N2119,"/",REPT(" ",LEN($N2119))),(COLUMNS($V2119:V2119)-1)*LEN($N2119)+1,LEN($N2119)))</f>
        <v>music</v>
      </c>
      <c r="R2119" t="str">
        <f>TRIM(MID(SUBSTITUTE($N2119,"/",REPT(" ",LEN($N2119))),(COLUMNS($V2119:W2119)-1)*LEN($N2119)+1,LEN($N2119)))</f>
        <v>indie rock</v>
      </c>
      <c r="S2119" s="11">
        <f t="shared" si="134"/>
        <v>42290.059594907405</v>
      </c>
      <c r="T2119" s="11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1.3461099999999999</v>
      </c>
      <c r="P2120" s="6">
        <f t="shared" si="133"/>
        <v>79.182941176470578</v>
      </c>
      <c r="Q2120" t="str">
        <f>TRIM(MID(SUBSTITUTE($N2120,"/",REPT(" ",LEN($N2120))),(COLUMNS($V2120:V2120)-1)*LEN($N2120)+1,LEN($N2120)))</f>
        <v>music</v>
      </c>
      <c r="R2120" t="str">
        <f>TRIM(MID(SUBSTITUTE($N2120,"/",REPT(" ",LEN($N2120))),(COLUMNS($V2120:W2120)-1)*LEN($N2120)+1,LEN($N2120)))</f>
        <v>indie rock</v>
      </c>
      <c r="S2120" s="11">
        <f t="shared" si="134"/>
        <v>40718.839537037034</v>
      </c>
      <c r="T2120" s="11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1.0075000000000001</v>
      </c>
      <c r="P2121" s="6">
        <f t="shared" si="133"/>
        <v>91.590909090909093</v>
      </c>
      <c r="Q2121" t="str">
        <f>TRIM(MID(SUBSTITUTE($N2121,"/",REPT(" ",LEN($N2121))),(COLUMNS($V2121:V2121)-1)*LEN($N2121)+1,LEN($N2121)))</f>
        <v>music</v>
      </c>
      <c r="R2121" t="str">
        <f>TRIM(MID(SUBSTITUTE($N2121,"/",REPT(" ",LEN($N2121))),(COLUMNS($V2121:W2121)-1)*LEN($N2121)+1,LEN($N2121)))</f>
        <v>indie rock</v>
      </c>
      <c r="S2121" s="11">
        <f t="shared" si="134"/>
        <v>41107.130150462966</v>
      </c>
      <c r="T2121" s="11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1.00880375</v>
      </c>
      <c r="P2122" s="6">
        <f t="shared" si="133"/>
        <v>116.96275362318841</v>
      </c>
      <c r="Q2122" t="str">
        <f>TRIM(MID(SUBSTITUTE($N2122,"/",REPT(" ",LEN($N2122))),(COLUMNS($V2122:V2122)-1)*LEN($N2122)+1,LEN($N2122)))</f>
        <v>music</v>
      </c>
      <c r="R2122" t="str">
        <f>TRIM(MID(SUBSTITUTE($N2122,"/",REPT(" ",LEN($N2122))),(COLUMNS($V2122:W2122)-1)*LEN($N2122)+1,LEN($N2122)))</f>
        <v>indie rock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5.6800000000000002E-3</v>
      </c>
      <c r="P2123" s="6">
        <f t="shared" si="133"/>
        <v>28.4</v>
      </c>
      <c r="Q2123" t="str">
        <f>TRIM(MID(SUBSTITUTE($N2123,"/",REPT(" ",LEN($N2123))),(COLUMNS($V2123:V2123)-1)*LEN($N2123)+1,LEN($N2123)))</f>
        <v>games</v>
      </c>
      <c r="R2123" t="str">
        <f>TRIM(MID(SUBSTITUTE($N2123,"/",REPT(" ",LEN($N2123))),(COLUMNS($V2123:W2123)-1)*LEN($N2123)+1,LEN($N2123)))</f>
        <v>video games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3.875E-3</v>
      </c>
      <c r="P2124" s="6">
        <f t="shared" si="133"/>
        <v>103.33333333333333</v>
      </c>
      <c r="Q2124" t="str">
        <f>TRIM(MID(SUBSTITUTE($N2124,"/",REPT(" ",LEN($N2124))),(COLUMNS($V2124:V2124)-1)*LEN($N2124)+1,LEN($N2124)))</f>
        <v>games</v>
      </c>
      <c r="R2124" t="str">
        <f>TRIM(MID(SUBSTITUTE($N2124,"/",REPT(" ",LEN($N2124))),(COLUMNS($V2124:W2124)-1)*LEN($N2124)+1,LEN($N2124)))</f>
        <v>video games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0.1</v>
      </c>
      <c r="P2125" s="6">
        <f t="shared" si="133"/>
        <v>10</v>
      </c>
      <c r="Q2125" t="str">
        <f>TRIM(MID(SUBSTITUTE($N2125,"/",REPT(" ",LEN($N2125))),(COLUMNS($V2125:V2125)-1)*LEN($N2125)+1,LEN($N2125)))</f>
        <v>games</v>
      </c>
      <c r="R2125" t="str">
        <f>TRIM(MID(SUBSTITUTE($N2125,"/",REPT(" ",LEN($N2125))),(COLUMNS($V2125:W2125)-1)*LEN($N2125)+1,LEN($N2125)))</f>
        <v>video games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0.10454545454545454</v>
      </c>
      <c r="P2126" s="6">
        <f t="shared" si="133"/>
        <v>23</v>
      </c>
      <c r="Q2126" t="str">
        <f>TRIM(MID(SUBSTITUTE($N2126,"/",REPT(" ",LEN($N2126))),(COLUMNS($V2126:V2126)-1)*LEN($N2126)+1,LEN($N2126)))</f>
        <v>games</v>
      </c>
      <c r="R2126" t="str">
        <f>TRIM(MID(SUBSTITUTE($N2126,"/",REPT(" ",LEN($N2126))),(COLUMNS($V2126:W2126)-1)*LEN($N2126)+1,LEN($N2126)))</f>
        <v>video games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1.4200000000000001E-2</v>
      </c>
      <c r="P2127" s="6">
        <f t="shared" si="133"/>
        <v>31.555555555555557</v>
      </c>
      <c r="Q2127" t="str">
        <f>TRIM(MID(SUBSTITUTE($N2127,"/",REPT(" ",LEN($N2127))),(COLUMNS($V2127:V2127)-1)*LEN($N2127)+1,LEN($N2127)))</f>
        <v>games</v>
      </c>
      <c r="R2127" t="str">
        <f>TRIM(MID(SUBSTITUTE($N2127,"/",REPT(" ",LEN($N2127))),(COLUMNS($V2127:W2127)-1)*LEN($N2127)+1,LEN($N2127)))</f>
        <v>video games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5.0000000000000001E-4</v>
      </c>
      <c r="P2128" s="6">
        <f t="shared" si="133"/>
        <v>5</v>
      </c>
      <c r="Q2128" t="str">
        <f>TRIM(MID(SUBSTITUTE($N2128,"/",REPT(" ",LEN($N2128))),(COLUMNS($V2128:V2128)-1)*LEN($N2128)+1,LEN($N2128)))</f>
        <v>games</v>
      </c>
      <c r="R2128" t="str">
        <f>TRIM(MID(SUBSTITUTE($N2128,"/",REPT(" ",LEN($N2128))),(COLUMNS($V2128:W2128)-1)*LEN($N2128)+1,LEN($N2128)))</f>
        <v>video games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0.28842857142857142</v>
      </c>
      <c r="P2129" s="6">
        <f t="shared" si="133"/>
        <v>34.220338983050844</v>
      </c>
      <c r="Q2129" t="str">
        <f>TRIM(MID(SUBSTITUTE($N2129,"/",REPT(" ",LEN($N2129))),(COLUMNS($V2129:V2129)-1)*LEN($N2129)+1,LEN($N2129)))</f>
        <v>games</v>
      </c>
      <c r="R2129" t="str">
        <f>TRIM(MID(SUBSTITUTE($N2129,"/",REPT(" ",LEN($N2129))),(COLUMNS($V2129:W2129)-1)*LEN($N2129)+1,LEN($N2129)))</f>
        <v>video games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1.6666666666666668E-3</v>
      </c>
      <c r="P2130" s="6">
        <f t="shared" si="133"/>
        <v>25</v>
      </c>
      <c r="Q2130" t="str">
        <f>TRIM(MID(SUBSTITUTE($N2130,"/",REPT(" ",LEN($N2130))),(COLUMNS($V2130:V2130)-1)*LEN($N2130)+1,LEN($N2130)))</f>
        <v>games</v>
      </c>
      <c r="R2130" t="str">
        <f>TRIM(MID(SUBSTITUTE($N2130,"/",REPT(" ",LEN($N2130))),(COLUMNS($V2130:W2130)-1)*LEN($N2130)+1,LEN($N2130)))</f>
        <v>video games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0.11799999999999999</v>
      </c>
      <c r="P2131" s="6">
        <f t="shared" si="133"/>
        <v>19.666666666666668</v>
      </c>
      <c r="Q2131" t="str">
        <f>TRIM(MID(SUBSTITUTE($N2131,"/",REPT(" ",LEN($N2131))),(COLUMNS($V2131:V2131)-1)*LEN($N2131)+1,LEN($N2131)))</f>
        <v>games</v>
      </c>
      <c r="R2131" t="str">
        <f>TRIM(MID(SUBSTITUTE($N2131,"/",REPT(" ",LEN($N2131))),(COLUMNS($V2131:W2131)-1)*LEN($N2131)+1,LEN($N2131)))</f>
        <v>video games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2.0238095238095236E-3</v>
      </c>
      <c r="P2132" s="6">
        <f t="shared" si="133"/>
        <v>21.25</v>
      </c>
      <c r="Q2132" t="str">
        <f>TRIM(MID(SUBSTITUTE($N2132,"/",REPT(" ",LEN($N2132))),(COLUMNS($V2132:V2132)-1)*LEN($N2132)+1,LEN($N2132)))</f>
        <v>games</v>
      </c>
      <c r="R2132" t="str">
        <f>TRIM(MID(SUBSTITUTE($N2132,"/",REPT(" ",LEN($N2132))),(COLUMNS($V2132:W2132)-1)*LEN($N2132)+1,LEN($N2132)))</f>
        <v>video games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0.05</v>
      </c>
      <c r="P2133" s="6">
        <f t="shared" si="133"/>
        <v>8.3333333333333339</v>
      </c>
      <c r="Q2133" t="str">
        <f>TRIM(MID(SUBSTITUTE($N2133,"/",REPT(" ",LEN($N2133))),(COLUMNS($V2133:V2133)-1)*LEN($N2133)+1,LEN($N2133)))</f>
        <v>games</v>
      </c>
      <c r="R2133" t="str">
        <f>TRIM(MID(SUBSTITUTE($N2133,"/",REPT(" ",LEN($N2133))),(COLUMNS($V2133:W2133)-1)*LEN($N2133)+1,LEN($N2133)))</f>
        <v>video games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2.1129899999999997E-2</v>
      </c>
      <c r="P2134" s="6">
        <f t="shared" si="133"/>
        <v>21.34333333333333</v>
      </c>
      <c r="Q2134" t="str">
        <f>TRIM(MID(SUBSTITUTE($N2134,"/",REPT(" ",LEN($N2134))),(COLUMNS($V2134:V2134)-1)*LEN($N2134)+1,LEN($N2134)))</f>
        <v>games</v>
      </c>
      <c r="R2134" t="str">
        <f>TRIM(MID(SUBSTITUTE($N2134,"/",REPT(" ",LEN($N2134))),(COLUMNS($V2134:W2134)-1)*LEN($N2134)+1,LEN($N2134)))</f>
        <v>video games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1.6E-2</v>
      </c>
      <c r="P2135" s="6">
        <f t="shared" si="133"/>
        <v>5.333333333333333</v>
      </c>
      <c r="Q2135" t="str">
        <f>TRIM(MID(SUBSTITUTE($N2135,"/",REPT(" ",LEN($N2135))),(COLUMNS($V2135:V2135)-1)*LEN($N2135)+1,LEN($N2135)))</f>
        <v>games</v>
      </c>
      <c r="R2135" t="str">
        <f>TRIM(MID(SUBSTITUTE($N2135,"/",REPT(" ",LEN($N2135))),(COLUMNS($V2135:W2135)-1)*LEN($N2135)+1,LEN($N2135)))</f>
        <v>video games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1.7333333333333333E-2</v>
      </c>
      <c r="P2136" s="6">
        <f t="shared" si="133"/>
        <v>34.666666666666664</v>
      </c>
      <c r="Q2136" t="str">
        <f>TRIM(MID(SUBSTITUTE($N2136,"/",REPT(" ",LEN($N2136))),(COLUMNS($V2136:V2136)-1)*LEN($N2136)+1,LEN($N2136)))</f>
        <v>games</v>
      </c>
      <c r="R2136" t="str">
        <f>TRIM(MID(SUBSTITUTE($N2136,"/",REPT(" ",LEN($N2136))),(COLUMNS($V2136:W2136)-1)*LEN($N2136)+1,LEN($N2136)))</f>
        <v>video games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9.5600000000000004E-2</v>
      </c>
      <c r="P2137" s="6">
        <f t="shared" si="133"/>
        <v>21.727272727272727</v>
      </c>
      <c r="Q2137" t="str">
        <f>TRIM(MID(SUBSTITUTE($N2137,"/",REPT(" ",LEN($N2137))),(COLUMNS($V2137:V2137)-1)*LEN($N2137)+1,LEN($N2137)))</f>
        <v>games</v>
      </c>
      <c r="R2137" t="str">
        <f>TRIM(MID(SUBSTITUTE($N2137,"/",REPT(" ",LEN($N2137))),(COLUMNS($V2137:W2137)-1)*LEN($N2137)+1,LEN($N2137)))</f>
        <v>video games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5.9612499999999998E-4</v>
      </c>
      <c r="P2138" s="6">
        <f t="shared" si="133"/>
        <v>11.922499999999999</v>
      </c>
      <c r="Q2138" t="str">
        <f>TRIM(MID(SUBSTITUTE($N2138,"/",REPT(" ",LEN($N2138))),(COLUMNS($V2138:V2138)-1)*LEN($N2138)+1,LEN($N2138)))</f>
        <v>games</v>
      </c>
      <c r="R2138" t="str">
        <f>TRIM(MID(SUBSTITUTE($N2138,"/",REPT(" ",LEN($N2138))),(COLUMNS($V2138:W2138)-1)*LEN($N2138)+1,LEN($N2138)))</f>
        <v>video games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0.28405999999999998</v>
      </c>
      <c r="P2139" s="6">
        <f t="shared" si="133"/>
        <v>26.59737827715356</v>
      </c>
      <c r="Q2139" t="str">
        <f>TRIM(MID(SUBSTITUTE($N2139,"/",REPT(" ",LEN($N2139))),(COLUMNS($V2139:V2139)-1)*LEN($N2139)+1,LEN($N2139)))</f>
        <v>games</v>
      </c>
      <c r="R2139" t="str">
        <f>TRIM(MID(SUBSTITUTE($N2139,"/",REPT(" ",LEN($N2139))),(COLUMNS($V2139:W2139)-1)*LEN($N2139)+1,LEN($N2139)))</f>
        <v>video games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0.128</v>
      </c>
      <c r="P2140" s="6">
        <f t="shared" si="133"/>
        <v>10.666666666666666</v>
      </c>
      <c r="Q2140" t="str">
        <f>TRIM(MID(SUBSTITUTE($N2140,"/",REPT(" ",LEN($N2140))),(COLUMNS($V2140:V2140)-1)*LEN($N2140)+1,LEN($N2140)))</f>
        <v>games</v>
      </c>
      <c r="R2140" t="str">
        <f>TRIM(MID(SUBSTITUTE($N2140,"/",REPT(" ",LEN($N2140))),(COLUMNS($V2140:W2140)-1)*LEN($N2140)+1,LEN($N2140)))</f>
        <v>video games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5.4199999999999998E-2</v>
      </c>
      <c r="P2141" s="6">
        <f t="shared" si="133"/>
        <v>29.035714285714285</v>
      </c>
      <c r="Q2141" t="str">
        <f>TRIM(MID(SUBSTITUTE($N2141,"/",REPT(" ",LEN($N2141))),(COLUMNS($V2141:V2141)-1)*LEN($N2141)+1,LEN($N2141)))</f>
        <v>games</v>
      </c>
      <c r="R2141" t="str">
        <f>TRIM(MID(SUBSTITUTE($N2141,"/",REPT(" ",LEN($N2141))),(COLUMNS($V2141:W2141)-1)*LEN($N2141)+1,LEN($N2141)))</f>
        <v>video games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1.1199999999999999E-3</v>
      </c>
      <c r="P2142" s="6">
        <f t="shared" si="133"/>
        <v>50.909090909090907</v>
      </c>
      <c r="Q2142" t="str">
        <f>TRIM(MID(SUBSTITUTE($N2142,"/",REPT(" ",LEN($N2142))),(COLUMNS($V2142:V2142)-1)*LEN($N2142)+1,LEN($N2142)))</f>
        <v>games</v>
      </c>
      <c r="R2142" t="str">
        <f>TRIM(MID(SUBSTITUTE($N2142,"/",REPT(" ",LEN($N2142))),(COLUMNS($V2142:W2142)-1)*LEN($N2142)+1,LEN($N2142)))</f>
        <v>video games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6" t="e">
        <f t="shared" si="133"/>
        <v>#DIV/0!</v>
      </c>
      <c r="Q2143" t="str">
        <f>TRIM(MID(SUBSTITUTE($N2143,"/",REPT(" ",LEN($N2143))),(COLUMNS($V2143:V2143)-1)*LEN($N2143)+1,LEN($N2143)))</f>
        <v>games</v>
      </c>
      <c r="R2143" t="str">
        <f>TRIM(MID(SUBSTITUTE($N2143,"/",REPT(" ",LEN($N2143))),(COLUMNS($V2143:W2143)-1)*LEN($N2143)+1,LEN($N2143)))</f>
        <v>video games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5.7238095238095241E-2</v>
      </c>
      <c r="P2144" s="6">
        <f t="shared" si="133"/>
        <v>50.083333333333336</v>
      </c>
      <c r="Q2144" t="str">
        <f>TRIM(MID(SUBSTITUTE($N2144,"/",REPT(" ",LEN($N2144))),(COLUMNS($V2144:V2144)-1)*LEN($N2144)+1,LEN($N2144)))</f>
        <v>games</v>
      </c>
      <c r="R2144" t="str">
        <f>TRIM(MID(SUBSTITUTE($N2144,"/",REPT(" ",LEN($N2144))),(COLUMNS($V2144:W2144)-1)*LEN($N2144)+1,LEN($N2144)))</f>
        <v>video games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0.1125</v>
      </c>
      <c r="P2145" s="6">
        <f t="shared" si="133"/>
        <v>45</v>
      </c>
      <c r="Q2145" t="str">
        <f>TRIM(MID(SUBSTITUTE($N2145,"/",REPT(" ",LEN($N2145))),(COLUMNS($V2145:V2145)-1)*LEN($N2145)+1,LEN($N2145)))</f>
        <v>games</v>
      </c>
      <c r="R2145" t="str">
        <f>TRIM(MID(SUBSTITUTE($N2145,"/",REPT(" ",LEN($N2145))),(COLUMNS($V2145:W2145)-1)*LEN($N2145)+1,LEN($N2145)))</f>
        <v>video games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1.7098591549295775E-2</v>
      </c>
      <c r="P2146" s="6">
        <f t="shared" si="133"/>
        <v>25.291666666666668</v>
      </c>
      <c r="Q2146" t="str">
        <f>TRIM(MID(SUBSTITUTE($N2146,"/",REPT(" ",LEN($N2146))),(COLUMNS($V2146:V2146)-1)*LEN($N2146)+1,LEN($N2146)))</f>
        <v>games</v>
      </c>
      <c r="R2146" t="str">
        <f>TRIM(MID(SUBSTITUTE($N2146,"/",REPT(" ",LEN($N2146))),(COLUMNS($V2146:W2146)-1)*LEN($N2146)+1,LEN($N2146)))</f>
        <v>video games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0.30433333333333334</v>
      </c>
      <c r="P2147" s="6">
        <f t="shared" si="133"/>
        <v>51.292134831460672</v>
      </c>
      <c r="Q2147" t="str">
        <f>TRIM(MID(SUBSTITUTE($N2147,"/",REPT(" ",LEN($N2147))),(COLUMNS($V2147:V2147)-1)*LEN($N2147)+1,LEN($N2147)))</f>
        <v>games</v>
      </c>
      <c r="R2147" t="str">
        <f>TRIM(MID(SUBSTITUTE($N2147,"/",REPT(" ",LEN($N2147))),(COLUMNS($V2147:W2147)-1)*LEN($N2147)+1,LEN($N2147)))</f>
        <v>video games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2.0000000000000001E-4</v>
      </c>
      <c r="P2148" s="6">
        <f t="shared" si="133"/>
        <v>1</v>
      </c>
      <c r="Q2148" t="str">
        <f>TRIM(MID(SUBSTITUTE($N2148,"/",REPT(" ",LEN($N2148))),(COLUMNS($V2148:V2148)-1)*LEN($N2148)+1,LEN($N2148)))</f>
        <v>games</v>
      </c>
      <c r="R2148" t="str">
        <f>TRIM(MID(SUBSTITUTE($N2148,"/",REPT(" ",LEN($N2148))),(COLUMNS($V2148:W2148)-1)*LEN($N2148)+1,LEN($N2148)))</f>
        <v>video games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6.9641025641025639E-3</v>
      </c>
      <c r="P2149" s="6">
        <f t="shared" si="133"/>
        <v>49.381818181818183</v>
      </c>
      <c r="Q2149" t="str">
        <f>TRIM(MID(SUBSTITUTE($N2149,"/",REPT(" ",LEN($N2149))),(COLUMNS($V2149:V2149)-1)*LEN($N2149)+1,LEN($N2149)))</f>
        <v>games</v>
      </c>
      <c r="R2149" t="str">
        <f>TRIM(MID(SUBSTITUTE($N2149,"/",REPT(" ",LEN($N2149))),(COLUMNS($V2149:W2149)-1)*LEN($N2149)+1,LEN($N2149)))</f>
        <v>video games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0.02</v>
      </c>
      <c r="P2150" s="6">
        <f t="shared" si="133"/>
        <v>1</v>
      </c>
      <c r="Q2150" t="str">
        <f>TRIM(MID(SUBSTITUTE($N2150,"/",REPT(" ",LEN($N2150))),(COLUMNS($V2150:V2150)-1)*LEN($N2150)+1,LEN($N2150)))</f>
        <v>games</v>
      </c>
      <c r="R2150" t="str">
        <f>TRIM(MID(SUBSTITUTE($N2150,"/",REPT(" ",LEN($N2150))),(COLUMNS($V2150:W2150)-1)*LEN($N2150)+1,LEN($N2150)))</f>
        <v>video games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6" t="e">
        <f t="shared" si="133"/>
        <v>#DIV/0!</v>
      </c>
      <c r="Q2151" t="str">
        <f>TRIM(MID(SUBSTITUTE($N2151,"/",REPT(" ",LEN($N2151))),(COLUMNS($V2151:V2151)-1)*LEN($N2151)+1,LEN($N2151)))</f>
        <v>games</v>
      </c>
      <c r="R2151" t="str">
        <f>TRIM(MID(SUBSTITUTE($N2151,"/",REPT(" ",LEN($N2151))),(COLUMNS($V2151:W2151)-1)*LEN($N2151)+1,LEN($N2151)))</f>
        <v>video games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8.0999999999999996E-3</v>
      </c>
      <c r="P2152" s="6">
        <f t="shared" si="133"/>
        <v>101.25</v>
      </c>
      <c r="Q2152" t="str">
        <f>TRIM(MID(SUBSTITUTE($N2152,"/",REPT(" ",LEN($N2152))),(COLUMNS($V2152:V2152)-1)*LEN($N2152)+1,LEN($N2152)))</f>
        <v>games</v>
      </c>
      <c r="R2152" t="str">
        <f>TRIM(MID(SUBSTITUTE($N2152,"/",REPT(" ",LEN($N2152))),(COLUMNS($V2152:W2152)-1)*LEN($N2152)+1,LEN($N2152)))</f>
        <v>video games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2.6222222222222224E-3</v>
      </c>
      <c r="P2153" s="6">
        <f t="shared" si="133"/>
        <v>19.666666666666668</v>
      </c>
      <c r="Q2153" t="str">
        <f>TRIM(MID(SUBSTITUTE($N2153,"/",REPT(" ",LEN($N2153))),(COLUMNS($V2153:V2153)-1)*LEN($N2153)+1,LEN($N2153)))</f>
        <v>games</v>
      </c>
      <c r="R2153" t="str">
        <f>TRIM(MID(SUBSTITUTE($N2153,"/",REPT(" ",LEN($N2153))),(COLUMNS($V2153:W2153)-1)*LEN($N2153)+1,LEN($N2153)))</f>
        <v>video games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1.6666666666666668E-3</v>
      </c>
      <c r="P2154" s="6">
        <f t="shared" si="133"/>
        <v>12.5</v>
      </c>
      <c r="Q2154" t="str">
        <f>TRIM(MID(SUBSTITUTE($N2154,"/",REPT(" ",LEN($N2154))),(COLUMNS($V2154:V2154)-1)*LEN($N2154)+1,LEN($N2154)))</f>
        <v>games</v>
      </c>
      <c r="R2154" t="str">
        <f>TRIM(MID(SUBSTITUTE($N2154,"/",REPT(" ",LEN($N2154))),(COLUMNS($V2154:W2154)-1)*LEN($N2154)+1,LEN($N2154)))</f>
        <v>video games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9.1244548809124457E-5</v>
      </c>
      <c r="P2155" s="6">
        <f t="shared" si="133"/>
        <v>8.5</v>
      </c>
      <c r="Q2155" t="str">
        <f>TRIM(MID(SUBSTITUTE($N2155,"/",REPT(" ",LEN($N2155))),(COLUMNS($V2155:V2155)-1)*LEN($N2155)+1,LEN($N2155)))</f>
        <v>games</v>
      </c>
      <c r="R2155" t="str">
        <f>TRIM(MID(SUBSTITUTE($N2155,"/",REPT(" ",LEN($N2155))),(COLUMNS($V2155:W2155)-1)*LEN($N2155)+1,LEN($N2155)))</f>
        <v>video games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8.0000000000000002E-3</v>
      </c>
      <c r="P2156" s="6">
        <f t="shared" si="133"/>
        <v>1</v>
      </c>
      <c r="Q2156" t="str">
        <f>TRIM(MID(SUBSTITUTE($N2156,"/",REPT(" ",LEN($N2156))),(COLUMNS($V2156:V2156)-1)*LEN($N2156)+1,LEN($N2156)))</f>
        <v>games</v>
      </c>
      <c r="R2156" t="str">
        <f>TRIM(MID(SUBSTITUTE($N2156,"/",REPT(" ",LEN($N2156))),(COLUMNS($V2156:W2156)-1)*LEN($N2156)+1,LEN($N2156)))</f>
        <v>video games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2.3E-2</v>
      </c>
      <c r="P2157" s="6">
        <f t="shared" si="133"/>
        <v>23</v>
      </c>
      <c r="Q2157" t="str">
        <f>TRIM(MID(SUBSTITUTE($N2157,"/",REPT(" ",LEN($N2157))),(COLUMNS($V2157:V2157)-1)*LEN($N2157)+1,LEN($N2157)))</f>
        <v>games</v>
      </c>
      <c r="R2157" t="str">
        <f>TRIM(MID(SUBSTITUTE($N2157,"/",REPT(" ",LEN($N2157))),(COLUMNS($V2157:W2157)-1)*LEN($N2157)+1,LEN($N2157)))</f>
        <v>video games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2.6660714285714284E-2</v>
      </c>
      <c r="P2158" s="6">
        <f t="shared" si="133"/>
        <v>17.987951807228917</v>
      </c>
      <c r="Q2158" t="str">
        <f>TRIM(MID(SUBSTITUTE($N2158,"/",REPT(" ",LEN($N2158))),(COLUMNS($V2158:V2158)-1)*LEN($N2158)+1,LEN($N2158)))</f>
        <v>games</v>
      </c>
      <c r="R2158" t="str">
        <f>TRIM(MID(SUBSTITUTE($N2158,"/",REPT(" ",LEN($N2158))),(COLUMNS($V2158:W2158)-1)*LEN($N2158)+1,LEN($N2158)))</f>
        <v>video games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0.28192</v>
      </c>
      <c r="P2159" s="6">
        <f t="shared" si="133"/>
        <v>370.94736842105266</v>
      </c>
      <c r="Q2159" t="str">
        <f>TRIM(MID(SUBSTITUTE($N2159,"/",REPT(" ",LEN($N2159))),(COLUMNS($V2159:V2159)-1)*LEN($N2159)+1,LEN($N2159)))</f>
        <v>games</v>
      </c>
      <c r="R2159" t="str">
        <f>TRIM(MID(SUBSTITUTE($N2159,"/",REPT(" ",LEN($N2159))),(COLUMNS($V2159:W2159)-1)*LEN($N2159)+1,LEN($N2159)))</f>
        <v>video games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6.5900366666666668E-2</v>
      </c>
      <c r="P2160" s="6">
        <f t="shared" si="133"/>
        <v>63.569485530546629</v>
      </c>
      <c r="Q2160" t="str">
        <f>TRIM(MID(SUBSTITUTE($N2160,"/",REPT(" ",LEN($N2160))),(COLUMNS($V2160:V2160)-1)*LEN($N2160)+1,LEN($N2160)))</f>
        <v>games</v>
      </c>
      <c r="R2160" t="str">
        <f>TRIM(MID(SUBSTITUTE($N2160,"/",REPT(" ",LEN($N2160))),(COLUMNS($V2160:W2160)-1)*LEN($N2160)+1,LEN($N2160)))</f>
        <v>video games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7.2222222222222219E-3</v>
      </c>
      <c r="P2161" s="6">
        <f t="shared" si="133"/>
        <v>13</v>
      </c>
      <c r="Q2161" t="str">
        <f>TRIM(MID(SUBSTITUTE($N2161,"/",REPT(" ",LEN($N2161))),(COLUMNS($V2161:V2161)-1)*LEN($N2161)+1,LEN($N2161)))</f>
        <v>games</v>
      </c>
      <c r="R2161" t="str">
        <f>TRIM(MID(SUBSTITUTE($N2161,"/",REPT(" ",LEN($N2161))),(COLUMNS($V2161:W2161)-1)*LEN($N2161)+1,LEN($N2161)))</f>
        <v>video games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8.5000000000000006E-3</v>
      </c>
      <c r="P2162" s="6">
        <f t="shared" si="133"/>
        <v>5.3125</v>
      </c>
      <c r="Q2162" t="str">
        <f>TRIM(MID(SUBSTITUTE($N2162,"/",REPT(" ",LEN($N2162))),(COLUMNS($V2162:V2162)-1)*LEN($N2162)+1,LEN($N2162)))</f>
        <v>games</v>
      </c>
      <c r="R2162" t="str">
        <f>TRIM(MID(SUBSTITUTE($N2162,"/",REPT(" ",LEN($N2162))),(COLUMNS($V2162:W2162)-1)*LEN($N2162)+1,LEN($N2162)))</f>
        <v>video games</v>
      </c>
      <c r="S2162" s="11">
        <f t="shared" si="134"/>
        <v>41018.711863425924</v>
      </c>
      <c r="T2162" s="11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1.1575</v>
      </c>
      <c r="P2163" s="6">
        <f t="shared" si="133"/>
        <v>35.615384615384613</v>
      </c>
      <c r="Q2163" t="str">
        <f>TRIM(MID(SUBSTITUTE($N2163,"/",REPT(" ",LEN($N2163))),(COLUMNS($V2163:V2163)-1)*LEN($N2163)+1,LEN($N2163)))</f>
        <v>music</v>
      </c>
      <c r="R2163" t="str">
        <f>TRIM(MID(SUBSTITUTE($N2163,"/",REPT(" ",LEN($N2163))),(COLUMNS($V2163:W2163)-1)*LEN($N2163)+1,LEN($N2163)))</f>
        <v>rock</v>
      </c>
      <c r="S2163" s="11">
        <f t="shared" si="134"/>
        <v>42240.852534722217</v>
      </c>
      <c r="T2163" s="11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1.1226666666666667</v>
      </c>
      <c r="P2164" s="6">
        <f t="shared" si="133"/>
        <v>87.103448275862064</v>
      </c>
      <c r="Q2164" t="str">
        <f>TRIM(MID(SUBSTITUTE($N2164,"/",REPT(" ",LEN($N2164))),(COLUMNS($V2164:V2164)-1)*LEN($N2164)+1,LEN($N2164)))</f>
        <v>music</v>
      </c>
      <c r="R2164" t="str">
        <f>TRIM(MID(SUBSTITUTE($N2164,"/",REPT(" ",LEN($N2164))),(COLUMNS($V2164:W2164)-1)*LEN($N2164)+1,LEN($N2164)))</f>
        <v>rock</v>
      </c>
      <c r="S2164" s="11">
        <f t="shared" si="134"/>
        <v>41813.766099537039</v>
      </c>
      <c r="T2164" s="11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1.3220000000000001</v>
      </c>
      <c r="P2165" s="6">
        <f t="shared" si="133"/>
        <v>75.11363636363636</v>
      </c>
      <c r="Q2165" t="str">
        <f>TRIM(MID(SUBSTITUTE($N2165,"/",REPT(" ",LEN($N2165))),(COLUMNS($V2165:V2165)-1)*LEN($N2165)+1,LEN($N2165)))</f>
        <v>music</v>
      </c>
      <c r="R2165" t="str">
        <f>TRIM(MID(SUBSTITUTE($N2165,"/",REPT(" ",LEN($N2165))),(COLUMNS($V2165:W2165)-1)*LEN($N2165)+1,LEN($N2165)))</f>
        <v>rock</v>
      </c>
      <c r="S2165" s="11">
        <f t="shared" si="134"/>
        <v>42111.899537037039</v>
      </c>
      <c r="T2165" s="11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1.0263636363636364</v>
      </c>
      <c r="P2166" s="6">
        <f t="shared" si="133"/>
        <v>68.01204819277109</v>
      </c>
      <c r="Q2166" t="str">
        <f>TRIM(MID(SUBSTITUTE($N2166,"/",REPT(" ",LEN($N2166))),(COLUMNS($V2166:V2166)-1)*LEN($N2166)+1,LEN($N2166)))</f>
        <v>music</v>
      </c>
      <c r="R2166" t="str">
        <f>TRIM(MID(SUBSTITUTE($N2166,"/",REPT(" ",LEN($N2166))),(COLUMNS($V2166:W2166)-1)*LEN($N2166)+1,LEN($N2166)))</f>
        <v>rock</v>
      </c>
      <c r="S2166" s="11">
        <f t="shared" si="134"/>
        <v>42515.71775462963</v>
      </c>
      <c r="T2166" s="11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1.3864000000000001</v>
      </c>
      <c r="P2167" s="6">
        <f t="shared" si="133"/>
        <v>29.623931623931625</v>
      </c>
      <c r="Q2167" t="str">
        <f>TRIM(MID(SUBSTITUTE($N2167,"/",REPT(" ",LEN($N2167))),(COLUMNS($V2167:V2167)-1)*LEN($N2167)+1,LEN($N2167)))</f>
        <v>music</v>
      </c>
      <c r="R2167" t="str">
        <f>TRIM(MID(SUBSTITUTE($N2167,"/",REPT(" ",LEN($N2167))),(COLUMNS($V2167:W2167)-1)*LEN($N2167)+1,LEN($N2167)))</f>
        <v>rock</v>
      </c>
      <c r="S2167" s="11">
        <f t="shared" si="134"/>
        <v>42438.667071759264</v>
      </c>
      <c r="T2167" s="11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1.466</v>
      </c>
      <c r="P2168" s="6">
        <f t="shared" si="133"/>
        <v>91.625</v>
      </c>
      <c r="Q2168" t="str">
        <f>TRIM(MID(SUBSTITUTE($N2168,"/",REPT(" ",LEN($N2168))),(COLUMNS($V2168:V2168)-1)*LEN($N2168)+1,LEN($N2168)))</f>
        <v>music</v>
      </c>
      <c r="R2168" t="str">
        <f>TRIM(MID(SUBSTITUTE($N2168,"/",REPT(" ",LEN($N2168))),(COLUMNS($V2168:W2168)-1)*LEN($N2168)+1,LEN($N2168)))</f>
        <v>rock</v>
      </c>
      <c r="S2168" s="11">
        <f t="shared" si="134"/>
        <v>41933.838171296295</v>
      </c>
      <c r="T2168" s="11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1.2</v>
      </c>
      <c r="P2169" s="6">
        <f t="shared" si="133"/>
        <v>22.5</v>
      </c>
      <c r="Q2169" t="str">
        <f>TRIM(MID(SUBSTITUTE($N2169,"/",REPT(" ",LEN($N2169))),(COLUMNS($V2169:V2169)-1)*LEN($N2169)+1,LEN($N2169)))</f>
        <v>music</v>
      </c>
      <c r="R2169" t="str">
        <f>TRIM(MID(SUBSTITUTE($N2169,"/",REPT(" ",LEN($N2169))),(COLUMNS($V2169:W2169)-1)*LEN($N2169)+1,LEN($N2169)))</f>
        <v>rock</v>
      </c>
      <c r="S2169" s="11">
        <f t="shared" si="134"/>
        <v>41153.066400462965</v>
      </c>
      <c r="T2169" s="11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1.215816111111111</v>
      </c>
      <c r="P2170" s="6">
        <f t="shared" si="133"/>
        <v>64.366735294117646</v>
      </c>
      <c r="Q2170" t="str">
        <f>TRIM(MID(SUBSTITUTE($N2170,"/",REPT(" ",LEN($N2170))),(COLUMNS($V2170:V2170)-1)*LEN($N2170)+1,LEN($N2170)))</f>
        <v>music</v>
      </c>
      <c r="R2170" t="str">
        <f>TRIM(MID(SUBSTITUTE($N2170,"/",REPT(" ",LEN($N2170))),(COLUMNS($V2170:W2170)-1)*LEN($N2170)+1,LEN($N2170)))</f>
        <v>rock</v>
      </c>
      <c r="S2170" s="11">
        <f t="shared" si="134"/>
        <v>42745.600243055553</v>
      </c>
      <c r="T2170" s="11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</v>
      </c>
      <c r="P2171" s="6">
        <f t="shared" si="133"/>
        <v>21.857142857142858</v>
      </c>
      <c r="Q2171" t="str">
        <f>TRIM(MID(SUBSTITUTE($N2171,"/",REPT(" ",LEN($N2171))),(COLUMNS($V2171:V2171)-1)*LEN($N2171)+1,LEN($N2171)))</f>
        <v>music</v>
      </c>
      <c r="R2171" t="str">
        <f>TRIM(MID(SUBSTITUTE($N2171,"/",REPT(" ",LEN($N2171))),(COLUMNS($V2171:W2171)-1)*LEN($N2171)+1,LEN($N2171)))</f>
        <v>rock</v>
      </c>
      <c r="S2171" s="11">
        <f t="shared" si="134"/>
        <v>42793.700821759259</v>
      </c>
      <c r="T2171" s="11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1.8085714285714285</v>
      </c>
      <c r="P2172" s="6">
        <f t="shared" si="133"/>
        <v>33.315789473684212</v>
      </c>
      <c r="Q2172" t="str">
        <f>TRIM(MID(SUBSTITUTE($N2172,"/",REPT(" ",LEN($N2172))),(COLUMNS($V2172:V2172)-1)*LEN($N2172)+1,LEN($N2172)))</f>
        <v>music</v>
      </c>
      <c r="R2172" t="str">
        <f>TRIM(MID(SUBSTITUTE($N2172,"/",REPT(" ",LEN($N2172))),(COLUMNS($V2172:W2172)-1)*LEN($N2172)+1,LEN($N2172)))</f>
        <v>rock</v>
      </c>
      <c r="S2172" s="11">
        <f t="shared" si="134"/>
        <v>42198.750254629631</v>
      </c>
      <c r="T2172" s="11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1.0607500000000001</v>
      </c>
      <c r="P2173" s="6">
        <f t="shared" si="133"/>
        <v>90.276595744680847</v>
      </c>
      <c r="Q2173" t="str">
        <f>TRIM(MID(SUBSTITUTE($N2173,"/",REPT(" ",LEN($N2173))),(COLUMNS($V2173:V2173)-1)*LEN($N2173)+1,LEN($N2173)))</f>
        <v>music</v>
      </c>
      <c r="R2173" t="str">
        <f>TRIM(MID(SUBSTITUTE($N2173,"/",REPT(" ",LEN($N2173))),(COLUMNS($V2173:W2173)-1)*LEN($N2173)+1,LEN($N2173)))</f>
        <v>rock</v>
      </c>
      <c r="S2173" s="11">
        <f t="shared" si="134"/>
        <v>42141.95711805555</v>
      </c>
      <c r="T2173" s="11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</v>
      </c>
      <c r="P2174" s="6">
        <f t="shared" si="133"/>
        <v>76.92307692307692</v>
      </c>
      <c r="Q2174" t="str">
        <f>TRIM(MID(SUBSTITUTE($N2174,"/",REPT(" ",LEN($N2174))),(COLUMNS($V2174:V2174)-1)*LEN($N2174)+1,LEN($N2174)))</f>
        <v>music</v>
      </c>
      <c r="R2174" t="str">
        <f>TRIM(MID(SUBSTITUTE($N2174,"/",REPT(" ",LEN($N2174))),(COLUMNS($V2174:W2174)-1)*LEN($N2174)+1,LEN($N2174)))</f>
        <v>rock</v>
      </c>
      <c r="S2174" s="11">
        <f t="shared" si="134"/>
        <v>42082.580092592587</v>
      </c>
      <c r="T2174" s="11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1.2692857142857144</v>
      </c>
      <c r="P2175" s="6">
        <f t="shared" si="133"/>
        <v>59.233333333333334</v>
      </c>
      <c r="Q2175" t="str">
        <f>TRIM(MID(SUBSTITUTE($N2175,"/",REPT(" ",LEN($N2175))),(COLUMNS($V2175:V2175)-1)*LEN($N2175)+1,LEN($N2175)))</f>
        <v>music</v>
      </c>
      <c r="R2175" t="str">
        <f>TRIM(MID(SUBSTITUTE($N2175,"/",REPT(" ",LEN($N2175))),(COLUMNS($V2175:W2175)-1)*LEN($N2175)+1,LEN($N2175)))</f>
        <v>rock</v>
      </c>
      <c r="S2175" s="11">
        <f t="shared" si="134"/>
        <v>41495.692627314813</v>
      </c>
      <c r="T2175" s="11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1.0297499999999999</v>
      </c>
      <c r="P2176" s="6">
        <f t="shared" si="133"/>
        <v>65.38095238095238</v>
      </c>
      <c r="Q2176" t="str">
        <f>TRIM(MID(SUBSTITUTE($N2176,"/",REPT(" ",LEN($N2176))),(COLUMNS($V2176:V2176)-1)*LEN($N2176)+1,LEN($N2176)))</f>
        <v>music</v>
      </c>
      <c r="R2176" t="str">
        <f>TRIM(MID(SUBSTITUTE($N2176,"/",REPT(" ",LEN($N2176))),(COLUMNS($V2176:W2176)-1)*LEN($N2176)+1,LEN($N2176)))</f>
        <v>rock</v>
      </c>
      <c r="S2176" s="11">
        <f t="shared" si="134"/>
        <v>42465.542905092589</v>
      </c>
      <c r="T2176" s="11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2.5</v>
      </c>
      <c r="P2177" s="6">
        <f t="shared" si="133"/>
        <v>67.307692307692307</v>
      </c>
      <c r="Q2177" t="str">
        <f>TRIM(MID(SUBSTITUTE($N2177,"/",REPT(" ",LEN($N2177))),(COLUMNS($V2177:V2177)-1)*LEN($N2177)+1,LEN($N2177)))</f>
        <v>music</v>
      </c>
      <c r="R2177" t="str">
        <f>TRIM(MID(SUBSTITUTE($N2177,"/",REPT(" ",LEN($N2177))),(COLUMNS($V2177:W2177)-1)*LEN($N2177)+1,LEN($N2177)))</f>
        <v>rock</v>
      </c>
      <c r="S2177" s="11">
        <f t="shared" si="134"/>
        <v>42565.009097222224</v>
      </c>
      <c r="T2177" s="11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1.2602</v>
      </c>
      <c r="P2178" s="6">
        <f t="shared" si="133"/>
        <v>88.74647887323944</v>
      </c>
      <c r="Q2178" t="str">
        <f>TRIM(MID(SUBSTITUTE($N2178,"/",REPT(" ",LEN($N2178))),(COLUMNS($V2178:V2178)-1)*LEN($N2178)+1,LEN($N2178)))</f>
        <v>music</v>
      </c>
      <c r="R2178" t="str">
        <f>TRIM(MID(SUBSTITUTE($N2178,"/",REPT(" ",LEN($N2178))),(COLUMNS($V2178:W2178)-1)*LEN($N2178)+1,LEN($N2178)))</f>
        <v>rock</v>
      </c>
      <c r="S2178" s="11">
        <f t="shared" si="134"/>
        <v>42096.633206018523</v>
      </c>
      <c r="T2178" s="11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</f>
        <v>1.0012000000000001</v>
      </c>
      <c r="P2179" s="6">
        <f t="shared" ref="P2179:P2242" si="137">AVERAGE(E2179/L2179)</f>
        <v>65.868421052631575</v>
      </c>
      <c r="Q2179" t="str">
        <f>TRIM(MID(SUBSTITUTE($N2179,"/",REPT(" ",LEN($N2179))),(COLUMNS($V2179:V2179)-1)*LEN($N2179)+1,LEN($N2179)))</f>
        <v>music</v>
      </c>
      <c r="R2179" t="str">
        <f>TRIM(MID(SUBSTITUTE($N2179,"/",REPT(" ",LEN($N2179))),(COLUMNS($V2179:W2179)-1)*LEN($N2179)+1,LEN($N2179)))</f>
        <v>rock</v>
      </c>
      <c r="S2179" s="11">
        <f t="shared" ref="S2179:S2242" si="138">(((J2179/60/60)/24)+DATE(1970,1,1))</f>
        <v>42502.250775462962</v>
      </c>
      <c r="T2179" s="11">
        <f t="shared" ref="T2179:T2242" si="139">(((I2179/60/60)/24)+DATE(1970,1,1))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1.3864000000000001</v>
      </c>
      <c r="P2180" s="6">
        <f t="shared" si="137"/>
        <v>40.349243306169967</v>
      </c>
      <c r="Q2180" t="str">
        <f>TRIM(MID(SUBSTITUTE($N2180,"/",REPT(" ",LEN($N2180))),(COLUMNS($V2180:V2180)-1)*LEN($N2180)+1,LEN($N2180)))</f>
        <v>music</v>
      </c>
      <c r="R2180" t="str">
        <f>TRIM(MID(SUBSTITUTE($N2180,"/",REPT(" ",LEN($N2180))),(COLUMNS($V2180:W2180)-1)*LEN($N2180)+1,LEN($N2180)))</f>
        <v>rock</v>
      </c>
      <c r="S2180" s="11">
        <f t="shared" si="138"/>
        <v>42723.63653935185</v>
      </c>
      <c r="T2180" s="11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1.6140000000000001</v>
      </c>
      <c r="P2181" s="6">
        <f t="shared" si="137"/>
        <v>76.857142857142861</v>
      </c>
      <c r="Q2181" t="str">
        <f>TRIM(MID(SUBSTITUTE($N2181,"/",REPT(" ",LEN($N2181))),(COLUMNS($V2181:V2181)-1)*LEN($N2181)+1,LEN($N2181)))</f>
        <v>music</v>
      </c>
      <c r="R2181" t="str">
        <f>TRIM(MID(SUBSTITUTE($N2181,"/",REPT(" ",LEN($N2181))),(COLUMNS($V2181:W2181)-1)*LEN($N2181)+1,LEN($N2181)))</f>
        <v>rock</v>
      </c>
      <c r="S2181" s="11">
        <f t="shared" si="138"/>
        <v>42075.171203703707</v>
      </c>
      <c r="T2181" s="11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1.071842</v>
      </c>
      <c r="P2182" s="6">
        <f t="shared" si="137"/>
        <v>68.707820512820518</v>
      </c>
      <c r="Q2182" t="str">
        <f>TRIM(MID(SUBSTITUTE($N2182,"/",REPT(" ",LEN($N2182))),(COLUMNS($V2182:V2182)-1)*LEN($N2182)+1,LEN($N2182)))</f>
        <v>music</v>
      </c>
      <c r="R2182" t="str">
        <f>TRIM(MID(SUBSTITUTE($N2182,"/",REPT(" ",LEN($N2182))),(COLUMNS($V2182:W2182)-1)*LEN($N2182)+1,LEN($N2182)))</f>
        <v>rock</v>
      </c>
      <c r="S2182" s="11">
        <f t="shared" si="138"/>
        <v>42279.669768518521</v>
      </c>
      <c r="T2182" s="11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1.5309999999999999</v>
      </c>
      <c r="P2183" s="6">
        <f t="shared" si="137"/>
        <v>57.773584905660378</v>
      </c>
      <c r="Q2183" t="str">
        <f>TRIM(MID(SUBSTITUTE($N2183,"/",REPT(" ",LEN($N2183))),(COLUMNS($V2183:V2183)-1)*LEN($N2183)+1,LEN($N2183)))</f>
        <v>games</v>
      </c>
      <c r="R2183" t="str">
        <f>TRIM(MID(SUBSTITUTE($N2183,"/",REPT(" ",LEN($N2183))),(COLUMNS($V2183:W2183)-1)*LEN($N2183)+1,LEN($N2183)))</f>
        <v>tabletop games</v>
      </c>
      <c r="S2183" s="11">
        <f t="shared" si="138"/>
        <v>42773.005243055552</v>
      </c>
      <c r="T2183" s="11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5.2416666666666663</v>
      </c>
      <c r="P2184" s="6">
        <f t="shared" si="137"/>
        <v>44.171348314606739</v>
      </c>
      <c r="Q2184" t="str">
        <f>TRIM(MID(SUBSTITUTE($N2184,"/",REPT(" ",LEN($N2184))),(COLUMNS($V2184:V2184)-1)*LEN($N2184)+1,LEN($N2184)))</f>
        <v>games</v>
      </c>
      <c r="R2184" t="str">
        <f>TRIM(MID(SUBSTITUTE($N2184,"/",REPT(" ",LEN($N2184))),(COLUMNS($V2184:W2184)-1)*LEN($N2184)+1,LEN($N2184)))</f>
        <v>tabletop games</v>
      </c>
      <c r="S2184" s="11">
        <f t="shared" si="138"/>
        <v>41879.900752314818</v>
      </c>
      <c r="T2184" s="11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4.8927777777777779</v>
      </c>
      <c r="P2185" s="6">
        <f t="shared" si="137"/>
        <v>31.566308243727597</v>
      </c>
      <c r="Q2185" t="str">
        <f>TRIM(MID(SUBSTITUTE($N2185,"/",REPT(" ",LEN($N2185))),(COLUMNS($V2185:V2185)-1)*LEN($N2185)+1,LEN($N2185)))</f>
        <v>games</v>
      </c>
      <c r="R2185" t="str">
        <f>TRIM(MID(SUBSTITUTE($N2185,"/",REPT(" ",LEN($N2185))),(COLUMNS($V2185:W2185)-1)*LEN($N2185)+1,LEN($N2185)))</f>
        <v>tabletop games</v>
      </c>
      <c r="S2185" s="11">
        <f t="shared" si="138"/>
        <v>42745.365474537044</v>
      </c>
      <c r="T2185" s="11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2.8473999999999999</v>
      </c>
      <c r="P2186" s="6">
        <f t="shared" si="137"/>
        <v>107.04511278195488</v>
      </c>
      <c r="Q2186" t="str">
        <f>TRIM(MID(SUBSTITUTE($N2186,"/",REPT(" ",LEN($N2186))),(COLUMNS($V2186:V2186)-1)*LEN($N2186)+1,LEN($N2186)))</f>
        <v>games</v>
      </c>
      <c r="R2186" t="str">
        <f>TRIM(MID(SUBSTITUTE($N2186,"/",REPT(" ",LEN($N2186))),(COLUMNS($V2186:W2186)-1)*LEN($N2186)+1,LEN($N2186)))</f>
        <v>tabletop games</v>
      </c>
      <c r="S2186" s="11">
        <f t="shared" si="138"/>
        <v>42380.690289351856</v>
      </c>
      <c r="T2186" s="11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18.569700000000001</v>
      </c>
      <c r="P2187" s="6">
        <f t="shared" si="137"/>
        <v>149.03451043338683</v>
      </c>
      <c r="Q2187" t="str">
        <f>TRIM(MID(SUBSTITUTE($N2187,"/",REPT(" ",LEN($N2187))),(COLUMNS($V2187:V2187)-1)*LEN($N2187)+1,LEN($N2187)))</f>
        <v>games</v>
      </c>
      <c r="R2187" t="str">
        <f>TRIM(MID(SUBSTITUTE($N2187,"/",REPT(" ",LEN($N2187))),(COLUMNS($V2187:W2187)-1)*LEN($N2187)+1,LEN($N2187)))</f>
        <v>tabletop games</v>
      </c>
      <c r="S2187" s="11">
        <f t="shared" si="138"/>
        <v>41319.349988425929</v>
      </c>
      <c r="T2187" s="11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1.0967499999999999</v>
      </c>
      <c r="P2188" s="6">
        <f t="shared" si="137"/>
        <v>55.956632653061227</v>
      </c>
      <c r="Q2188" t="str">
        <f>TRIM(MID(SUBSTITUTE($N2188,"/",REPT(" ",LEN($N2188))),(COLUMNS($V2188:V2188)-1)*LEN($N2188)+1,LEN($N2188)))</f>
        <v>games</v>
      </c>
      <c r="R2188" t="str">
        <f>TRIM(MID(SUBSTITUTE($N2188,"/",REPT(" ",LEN($N2188))),(COLUMNS($V2188:W2188)-1)*LEN($N2188)+1,LEN($N2188)))</f>
        <v>tabletop games</v>
      </c>
      <c r="S2188" s="11">
        <f t="shared" si="138"/>
        <v>42583.615081018521</v>
      </c>
      <c r="T2188" s="11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10.146425000000001</v>
      </c>
      <c r="P2189" s="6">
        <f t="shared" si="137"/>
        <v>56.970381807973048</v>
      </c>
      <c r="Q2189" t="str">
        <f>TRIM(MID(SUBSTITUTE($N2189,"/",REPT(" ",LEN($N2189))),(COLUMNS($V2189:V2189)-1)*LEN($N2189)+1,LEN($N2189)))</f>
        <v>games</v>
      </c>
      <c r="R2189" t="str">
        <f>TRIM(MID(SUBSTITUTE($N2189,"/",REPT(" ",LEN($N2189))),(COLUMNS($V2189:W2189)-1)*LEN($N2189)+1,LEN($N2189)))</f>
        <v>tabletop games</v>
      </c>
      <c r="S2189" s="11">
        <f t="shared" si="138"/>
        <v>42068.209097222221</v>
      </c>
      <c r="T2189" s="11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4.1217692027666546</v>
      </c>
      <c r="P2190" s="6">
        <f t="shared" si="137"/>
        <v>44.056420233463037</v>
      </c>
      <c r="Q2190" t="str">
        <f>TRIM(MID(SUBSTITUTE($N2190,"/",REPT(" ",LEN($N2190))),(COLUMNS($V2190:V2190)-1)*LEN($N2190)+1,LEN($N2190)))</f>
        <v>games</v>
      </c>
      <c r="R2190" t="str">
        <f>TRIM(MID(SUBSTITUTE($N2190,"/",REPT(" ",LEN($N2190))),(COLUMNS($V2190:W2190)-1)*LEN($N2190)+1,LEN($N2190)))</f>
        <v>tabletop games</v>
      </c>
      <c r="S2190" s="11">
        <f t="shared" si="138"/>
        <v>42633.586122685185</v>
      </c>
      <c r="T2190" s="11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5.0324999999999998</v>
      </c>
      <c r="P2191" s="6">
        <f t="shared" si="137"/>
        <v>68.625</v>
      </c>
      <c r="Q2191" t="str">
        <f>TRIM(MID(SUBSTITUTE($N2191,"/",REPT(" ",LEN($N2191))),(COLUMNS($V2191:V2191)-1)*LEN($N2191)+1,LEN($N2191)))</f>
        <v>games</v>
      </c>
      <c r="R2191" t="str">
        <f>TRIM(MID(SUBSTITUTE($N2191,"/",REPT(" ",LEN($N2191))),(COLUMNS($V2191:W2191)-1)*LEN($N2191)+1,LEN($N2191)))</f>
        <v>tabletop games</v>
      </c>
      <c r="S2191" s="11">
        <f t="shared" si="138"/>
        <v>42467.788194444445</v>
      </c>
      <c r="T2191" s="11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1.8461052631578947</v>
      </c>
      <c r="P2192" s="6">
        <f t="shared" si="137"/>
        <v>65.318435754189949</v>
      </c>
      <c r="Q2192" t="str">
        <f>TRIM(MID(SUBSTITUTE($N2192,"/",REPT(" ",LEN($N2192))),(COLUMNS($V2192:V2192)-1)*LEN($N2192)+1,LEN($N2192)))</f>
        <v>games</v>
      </c>
      <c r="R2192" t="str">
        <f>TRIM(MID(SUBSTITUTE($N2192,"/",REPT(" ",LEN($N2192))),(COLUMNS($V2192:W2192)-1)*LEN($N2192)+1,LEN($N2192)))</f>
        <v>tabletop games</v>
      </c>
      <c r="S2192" s="11">
        <f t="shared" si="138"/>
        <v>42417.625046296293</v>
      </c>
      <c r="T2192" s="11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1.1973333333333334</v>
      </c>
      <c r="P2193" s="6">
        <f t="shared" si="137"/>
        <v>35.92</v>
      </c>
      <c r="Q2193" t="str">
        <f>TRIM(MID(SUBSTITUTE($N2193,"/",REPT(" ",LEN($N2193))),(COLUMNS($V2193:V2193)-1)*LEN($N2193)+1,LEN($N2193)))</f>
        <v>games</v>
      </c>
      <c r="R2193" t="str">
        <f>TRIM(MID(SUBSTITUTE($N2193,"/",REPT(" ",LEN($N2193))),(COLUMNS($V2193:W2193)-1)*LEN($N2193)+1,LEN($N2193)))</f>
        <v>tabletop games</v>
      </c>
      <c r="S2193" s="11">
        <f t="shared" si="138"/>
        <v>42768.833645833336</v>
      </c>
      <c r="T2193" s="11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10.812401666666668</v>
      </c>
      <c r="P2194" s="6">
        <f t="shared" si="137"/>
        <v>40.070667078443485</v>
      </c>
      <c r="Q2194" t="str">
        <f>TRIM(MID(SUBSTITUTE($N2194,"/",REPT(" ",LEN($N2194))),(COLUMNS($V2194:V2194)-1)*LEN($N2194)+1,LEN($N2194)))</f>
        <v>games</v>
      </c>
      <c r="R2194" t="str">
        <f>TRIM(MID(SUBSTITUTE($N2194,"/",REPT(" ",LEN($N2194))),(COLUMNS($V2194:W2194)-1)*LEN($N2194)+1,LEN($N2194)))</f>
        <v>tabletop games</v>
      </c>
      <c r="S2194" s="11">
        <f t="shared" si="138"/>
        <v>42691.8512037037</v>
      </c>
      <c r="T2194" s="11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4.5237333333333334</v>
      </c>
      <c r="P2195" s="6">
        <f t="shared" si="137"/>
        <v>75.647714604236342</v>
      </c>
      <c r="Q2195" t="str">
        <f>TRIM(MID(SUBSTITUTE($N2195,"/",REPT(" ",LEN($N2195))),(COLUMNS($V2195:V2195)-1)*LEN($N2195)+1,LEN($N2195)))</f>
        <v>games</v>
      </c>
      <c r="R2195" t="str">
        <f>TRIM(MID(SUBSTITUTE($N2195,"/",REPT(" ",LEN($N2195))),(COLUMNS($V2195:W2195)-1)*LEN($N2195)+1,LEN($N2195)))</f>
        <v>tabletop games</v>
      </c>
      <c r="S2195" s="11">
        <f t="shared" si="138"/>
        <v>42664.405925925923</v>
      </c>
      <c r="T2195" s="11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5.3737000000000004</v>
      </c>
      <c r="P2196" s="6">
        <f t="shared" si="137"/>
        <v>61.203872437357631</v>
      </c>
      <c r="Q2196" t="str">
        <f>TRIM(MID(SUBSTITUTE($N2196,"/",REPT(" ",LEN($N2196))),(COLUMNS($V2196:V2196)-1)*LEN($N2196)+1,LEN($N2196)))</f>
        <v>games</v>
      </c>
      <c r="R2196" t="str">
        <f>TRIM(MID(SUBSTITUTE($N2196,"/",REPT(" ",LEN($N2196))),(COLUMNS($V2196:W2196)-1)*LEN($N2196)+1,LEN($N2196)))</f>
        <v>tabletop games</v>
      </c>
      <c r="S2196" s="11">
        <f t="shared" si="138"/>
        <v>42425.757986111115</v>
      </c>
      <c r="T2196" s="11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1.2032608695652174</v>
      </c>
      <c r="P2197" s="6">
        <f t="shared" si="137"/>
        <v>48.130434782608695</v>
      </c>
      <c r="Q2197" t="str">
        <f>TRIM(MID(SUBSTITUTE($N2197,"/",REPT(" ",LEN($N2197))),(COLUMNS($V2197:V2197)-1)*LEN($N2197)+1,LEN($N2197)))</f>
        <v>games</v>
      </c>
      <c r="R2197" t="str">
        <f>TRIM(MID(SUBSTITUTE($N2197,"/",REPT(" ",LEN($N2197))),(COLUMNS($V2197:W2197)-1)*LEN($N2197)+1,LEN($N2197)))</f>
        <v>tabletop games</v>
      </c>
      <c r="S2197" s="11">
        <f t="shared" si="138"/>
        <v>42197.771990740745</v>
      </c>
      <c r="T2197" s="11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1.1383571428571428</v>
      </c>
      <c r="P2198" s="6">
        <f t="shared" si="137"/>
        <v>68.106837606837601</v>
      </c>
      <c r="Q2198" t="str">
        <f>TRIM(MID(SUBSTITUTE($N2198,"/",REPT(" ",LEN($N2198))),(COLUMNS($V2198:V2198)-1)*LEN($N2198)+1,LEN($N2198)))</f>
        <v>games</v>
      </c>
      <c r="R2198" t="str">
        <f>TRIM(MID(SUBSTITUTE($N2198,"/",REPT(" ",LEN($N2198))),(COLUMNS($V2198:W2198)-1)*LEN($N2198)+1,LEN($N2198)))</f>
        <v>tabletop games</v>
      </c>
      <c r="S2198" s="11">
        <f t="shared" si="138"/>
        <v>42675.487291666665</v>
      </c>
      <c r="T2198" s="11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9.5103109999999997</v>
      </c>
      <c r="P2199" s="6">
        <f t="shared" si="137"/>
        <v>65.891300230946882</v>
      </c>
      <c r="Q2199" t="str">
        <f>TRIM(MID(SUBSTITUTE($N2199,"/",REPT(" ",LEN($N2199))),(COLUMNS($V2199:V2199)-1)*LEN($N2199)+1,LEN($N2199)))</f>
        <v>games</v>
      </c>
      <c r="R2199" t="str">
        <f>TRIM(MID(SUBSTITUTE($N2199,"/",REPT(" ",LEN($N2199))),(COLUMNS($V2199:W2199)-1)*LEN($N2199)+1,LEN($N2199)))</f>
        <v>tabletop games</v>
      </c>
      <c r="S2199" s="11">
        <f t="shared" si="138"/>
        <v>42033.584016203706</v>
      </c>
      <c r="T2199" s="11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1.3289249999999999</v>
      </c>
      <c r="P2200" s="6">
        <f t="shared" si="137"/>
        <v>81.654377880184327</v>
      </c>
      <c r="Q2200" t="str">
        <f>TRIM(MID(SUBSTITUTE($N2200,"/",REPT(" ",LEN($N2200))),(COLUMNS($V2200:V2200)-1)*LEN($N2200)+1,LEN($N2200)))</f>
        <v>games</v>
      </c>
      <c r="R2200" t="str">
        <f>TRIM(MID(SUBSTITUTE($N2200,"/",REPT(" ",LEN($N2200))),(COLUMNS($V2200:W2200)-1)*LEN($N2200)+1,LEN($N2200)))</f>
        <v>tabletop games</v>
      </c>
      <c r="S2200" s="11">
        <f t="shared" si="138"/>
        <v>42292.513888888891</v>
      </c>
      <c r="T2200" s="11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1.4697777777777778</v>
      </c>
      <c r="P2201" s="6">
        <f t="shared" si="137"/>
        <v>52.701195219123505</v>
      </c>
      <c r="Q2201" t="str">
        <f>TRIM(MID(SUBSTITUTE($N2201,"/",REPT(" ",LEN($N2201))),(COLUMNS($V2201:V2201)-1)*LEN($N2201)+1,LEN($N2201)))</f>
        <v>games</v>
      </c>
      <c r="R2201" t="str">
        <f>TRIM(MID(SUBSTITUTE($N2201,"/",REPT(" ",LEN($N2201))),(COLUMNS($V2201:W2201)-1)*LEN($N2201)+1,LEN($N2201)))</f>
        <v>tabletop games</v>
      </c>
      <c r="S2201" s="11">
        <f t="shared" si="138"/>
        <v>42262.416643518518</v>
      </c>
      <c r="T2201" s="11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5.4215</v>
      </c>
      <c r="P2202" s="6">
        <f t="shared" si="137"/>
        <v>41.228136882129277</v>
      </c>
      <c r="Q2202" t="str">
        <f>TRIM(MID(SUBSTITUTE($N2202,"/",REPT(" ",LEN($N2202))),(COLUMNS($V2202:V2202)-1)*LEN($N2202)+1,LEN($N2202)))</f>
        <v>games</v>
      </c>
      <c r="R2202" t="str">
        <f>TRIM(MID(SUBSTITUTE($N2202,"/",REPT(" ",LEN($N2202))),(COLUMNS($V2202:W2202)-1)*LEN($N2202)+1,LEN($N2202)))</f>
        <v>tabletop games</v>
      </c>
      <c r="S2202" s="11">
        <f t="shared" si="138"/>
        <v>42163.625787037032</v>
      </c>
      <c r="T2202" s="11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3.8271818181818182</v>
      </c>
      <c r="P2203" s="6">
        <f t="shared" si="137"/>
        <v>15.035357142857142</v>
      </c>
      <c r="Q2203" t="str">
        <f>TRIM(MID(SUBSTITUTE($N2203,"/",REPT(" ",LEN($N2203))),(COLUMNS($V2203:V2203)-1)*LEN($N2203)+1,LEN($N2203)))</f>
        <v>music</v>
      </c>
      <c r="R2203" t="str">
        <f>TRIM(MID(SUBSTITUTE($N2203,"/",REPT(" ",LEN($N2203))),(COLUMNS($V2203:W2203)-1)*LEN($N2203)+1,LEN($N2203)))</f>
        <v>electronic music</v>
      </c>
      <c r="S2203" s="11">
        <f t="shared" si="138"/>
        <v>41276.846817129634</v>
      </c>
      <c r="T2203" s="11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7.0418124999999998</v>
      </c>
      <c r="P2204" s="6">
        <f t="shared" si="137"/>
        <v>39.066920943134534</v>
      </c>
      <c r="Q2204" t="str">
        <f>TRIM(MID(SUBSTITUTE($N2204,"/",REPT(" ",LEN($N2204))),(COLUMNS($V2204:V2204)-1)*LEN($N2204)+1,LEN($N2204)))</f>
        <v>music</v>
      </c>
      <c r="R2204" t="str">
        <f>TRIM(MID(SUBSTITUTE($N2204,"/",REPT(" ",LEN($N2204))),(COLUMNS($V2204:W2204)-1)*LEN($N2204)+1,LEN($N2204)))</f>
        <v>electronic music</v>
      </c>
      <c r="S2204" s="11">
        <f t="shared" si="138"/>
        <v>41184.849166666667</v>
      </c>
      <c r="T2204" s="11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1.0954999999999999</v>
      </c>
      <c r="P2205" s="6">
        <f t="shared" si="137"/>
        <v>43.82</v>
      </c>
      <c r="Q2205" t="str">
        <f>TRIM(MID(SUBSTITUTE($N2205,"/",REPT(" ",LEN($N2205))),(COLUMNS($V2205:V2205)-1)*LEN($N2205)+1,LEN($N2205)))</f>
        <v>music</v>
      </c>
      <c r="R2205" t="str">
        <f>TRIM(MID(SUBSTITUTE($N2205,"/",REPT(" ",LEN($N2205))),(COLUMNS($V2205:W2205)-1)*LEN($N2205)+1,LEN($N2205)))</f>
        <v>electronic music</v>
      </c>
      <c r="S2205" s="11">
        <f t="shared" si="138"/>
        <v>42241.85974537037</v>
      </c>
      <c r="T2205" s="11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1.3286666666666667</v>
      </c>
      <c r="P2206" s="6">
        <f t="shared" si="137"/>
        <v>27.301369863013697</v>
      </c>
      <c r="Q2206" t="str">
        <f>TRIM(MID(SUBSTITUTE($N2206,"/",REPT(" ",LEN($N2206))),(COLUMNS($V2206:V2206)-1)*LEN($N2206)+1,LEN($N2206)))</f>
        <v>music</v>
      </c>
      <c r="R2206" t="str">
        <f>TRIM(MID(SUBSTITUTE($N2206,"/",REPT(" ",LEN($N2206))),(COLUMNS($V2206:W2206)-1)*LEN($N2206)+1,LEN($N2206)))</f>
        <v>electronic music</v>
      </c>
      <c r="S2206" s="11">
        <f t="shared" si="138"/>
        <v>41312.311562499999</v>
      </c>
      <c r="T2206" s="11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1.52</v>
      </c>
      <c r="P2207" s="6">
        <f t="shared" si="137"/>
        <v>42.222222222222221</v>
      </c>
      <c r="Q2207" t="str">
        <f>TRIM(MID(SUBSTITUTE($N2207,"/",REPT(" ",LEN($N2207))),(COLUMNS($V2207:V2207)-1)*LEN($N2207)+1,LEN($N2207)))</f>
        <v>music</v>
      </c>
      <c r="R2207" t="str">
        <f>TRIM(MID(SUBSTITUTE($N2207,"/",REPT(" ",LEN($N2207))),(COLUMNS($V2207:W2207)-1)*LEN($N2207)+1,LEN($N2207)))</f>
        <v>electronic music</v>
      </c>
      <c r="S2207" s="11">
        <f t="shared" si="138"/>
        <v>41031.82163194444</v>
      </c>
      <c r="T2207" s="11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1.0272727272727273</v>
      </c>
      <c r="P2208" s="6">
        <f t="shared" si="137"/>
        <v>33.235294117647058</v>
      </c>
      <c r="Q2208" t="str">
        <f>TRIM(MID(SUBSTITUTE($N2208,"/",REPT(" ",LEN($N2208))),(COLUMNS($V2208:V2208)-1)*LEN($N2208)+1,LEN($N2208)))</f>
        <v>music</v>
      </c>
      <c r="R2208" t="str">
        <f>TRIM(MID(SUBSTITUTE($N2208,"/",REPT(" ",LEN($N2208))),(COLUMNS($V2208:W2208)-1)*LEN($N2208)+1,LEN($N2208)))</f>
        <v>electronic music</v>
      </c>
      <c r="S2208" s="11">
        <f t="shared" si="138"/>
        <v>40997.257222222222</v>
      </c>
      <c r="T2208" s="11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</v>
      </c>
      <c r="P2209" s="6">
        <f t="shared" si="137"/>
        <v>285.71428571428572</v>
      </c>
      <c r="Q2209" t="str">
        <f>TRIM(MID(SUBSTITUTE($N2209,"/",REPT(" ",LEN($N2209))),(COLUMNS($V2209:V2209)-1)*LEN($N2209)+1,LEN($N2209)))</f>
        <v>music</v>
      </c>
      <c r="R2209" t="str">
        <f>TRIM(MID(SUBSTITUTE($N2209,"/",REPT(" ",LEN($N2209))),(COLUMNS($V2209:W2209)-1)*LEN($N2209)+1,LEN($N2209)))</f>
        <v>electronic music</v>
      </c>
      <c r="S2209" s="11">
        <f t="shared" si="138"/>
        <v>41564.194131944445</v>
      </c>
      <c r="T2209" s="11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1.016</v>
      </c>
      <c r="P2210" s="6">
        <f t="shared" si="137"/>
        <v>42.333333333333336</v>
      </c>
      <c r="Q2210" t="str">
        <f>TRIM(MID(SUBSTITUTE($N2210,"/",REPT(" ",LEN($N2210))),(COLUMNS($V2210:V2210)-1)*LEN($N2210)+1,LEN($N2210)))</f>
        <v>music</v>
      </c>
      <c r="R2210" t="str">
        <f>TRIM(MID(SUBSTITUTE($N2210,"/",REPT(" ",LEN($N2210))),(COLUMNS($V2210:W2210)-1)*LEN($N2210)+1,LEN($N2210)))</f>
        <v>electronic music</v>
      </c>
      <c r="S2210" s="11">
        <f t="shared" si="138"/>
        <v>40946.882245370369</v>
      </c>
      <c r="T2210" s="11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1.508</v>
      </c>
      <c r="P2211" s="6">
        <f t="shared" si="137"/>
        <v>50.266666666666666</v>
      </c>
      <c r="Q2211" t="str">
        <f>TRIM(MID(SUBSTITUTE($N2211,"/",REPT(" ",LEN($N2211))),(COLUMNS($V2211:V2211)-1)*LEN($N2211)+1,LEN($N2211)))</f>
        <v>music</v>
      </c>
      <c r="R2211" t="str">
        <f>TRIM(MID(SUBSTITUTE($N2211,"/",REPT(" ",LEN($N2211))),(COLUMNS($V2211:W2211)-1)*LEN($N2211)+1,LEN($N2211)))</f>
        <v>electronic music</v>
      </c>
      <c r="S2211" s="11">
        <f t="shared" si="138"/>
        <v>41732.479675925926</v>
      </c>
      <c r="T2211" s="11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1.11425</v>
      </c>
      <c r="P2212" s="6">
        <f t="shared" si="137"/>
        <v>61.902777777777779</v>
      </c>
      <c r="Q2212" t="str">
        <f>TRIM(MID(SUBSTITUTE($N2212,"/",REPT(" ",LEN($N2212))),(COLUMNS($V2212:V2212)-1)*LEN($N2212)+1,LEN($N2212)))</f>
        <v>music</v>
      </c>
      <c r="R2212" t="str">
        <f>TRIM(MID(SUBSTITUTE($N2212,"/",REPT(" ",LEN($N2212))),(COLUMNS($V2212:W2212)-1)*LEN($N2212)+1,LEN($N2212)))</f>
        <v>electronic music</v>
      </c>
      <c r="S2212" s="11">
        <f t="shared" si="138"/>
        <v>40956.066087962965</v>
      </c>
      <c r="T2212" s="11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1.956</v>
      </c>
      <c r="P2213" s="6">
        <f t="shared" si="137"/>
        <v>40.75</v>
      </c>
      <c r="Q2213" t="str">
        <f>TRIM(MID(SUBSTITUTE($N2213,"/",REPT(" ",LEN($N2213))),(COLUMNS($V2213:V2213)-1)*LEN($N2213)+1,LEN($N2213)))</f>
        <v>music</v>
      </c>
      <c r="R2213" t="str">
        <f>TRIM(MID(SUBSTITUTE($N2213,"/",REPT(" ",LEN($N2213))),(COLUMNS($V2213:W2213)-1)*LEN($N2213)+1,LEN($N2213)))</f>
        <v>electronic music</v>
      </c>
      <c r="S2213" s="11">
        <f t="shared" si="138"/>
        <v>41716.785011574073</v>
      </c>
      <c r="T2213" s="11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1.1438333333333333</v>
      </c>
      <c r="P2214" s="6">
        <f t="shared" si="137"/>
        <v>55.796747967479675</v>
      </c>
      <c r="Q2214" t="str">
        <f>TRIM(MID(SUBSTITUTE($N2214,"/",REPT(" ",LEN($N2214))),(COLUMNS($V2214:V2214)-1)*LEN($N2214)+1,LEN($N2214)))</f>
        <v>music</v>
      </c>
      <c r="R2214" t="str">
        <f>TRIM(MID(SUBSTITUTE($N2214,"/",REPT(" ",LEN($N2214))),(COLUMNS($V2214:W2214)-1)*LEN($N2214)+1,LEN($N2214)))</f>
        <v>electronic music</v>
      </c>
      <c r="S2214" s="11">
        <f t="shared" si="138"/>
        <v>41548.747418981482</v>
      </c>
      <c r="T2214" s="11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</v>
      </c>
      <c r="P2215" s="6">
        <f t="shared" si="137"/>
        <v>10</v>
      </c>
      <c r="Q2215" t="str">
        <f>TRIM(MID(SUBSTITUTE($N2215,"/",REPT(" ",LEN($N2215))),(COLUMNS($V2215:V2215)-1)*LEN($N2215)+1,LEN($N2215)))</f>
        <v>music</v>
      </c>
      <c r="R2215" t="str">
        <f>TRIM(MID(SUBSTITUTE($N2215,"/",REPT(" ",LEN($N2215))),(COLUMNS($V2215:W2215)-1)*LEN($N2215)+1,LEN($N2215)))</f>
        <v>electronic music</v>
      </c>
      <c r="S2215" s="11">
        <f t="shared" si="138"/>
        <v>42109.826145833329</v>
      </c>
      <c r="T2215" s="11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2.9250166666666666</v>
      </c>
      <c r="P2216" s="6">
        <f t="shared" si="137"/>
        <v>73.125416666666666</v>
      </c>
      <c r="Q2216" t="str">
        <f>TRIM(MID(SUBSTITUTE($N2216,"/",REPT(" ",LEN($N2216))),(COLUMNS($V2216:V2216)-1)*LEN($N2216)+1,LEN($N2216)))</f>
        <v>music</v>
      </c>
      <c r="R2216" t="str">
        <f>TRIM(MID(SUBSTITUTE($N2216,"/",REPT(" ",LEN($N2216))),(COLUMNS($V2216:W2216)-1)*LEN($N2216)+1,LEN($N2216)))</f>
        <v>electronic music</v>
      </c>
      <c r="S2216" s="11">
        <f t="shared" si="138"/>
        <v>41646.792222222226</v>
      </c>
      <c r="T2216" s="11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1.5636363636363637</v>
      </c>
      <c r="P2217" s="6">
        <f t="shared" si="137"/>
        <v>26.060606060606062</v>
      </c>
      <c r="Q2217" t="str">
        <f>TRIM(MID(SUBSTITUTE($N2217,"/",REPT(" ",LEN($N2217))),(COLUMNS($V2217:V2217)-1)*LEN($N2217)+1,LEN($N2217)))</f>
        <v>music</v>
      </c>
      <c r="R2217" t="str">
        <f>TRIM(MID(SUBSTITUTE($N2217,"/",REPT(" ",LEN($N2217))),(COLUMNS($V2217:W2217)-1)*LEN($N2217)+1,LEN($N2217)))</f>
        <v>electronic music</v>
      </c>
      <c r="S2217" s="11">
        <f t="shared" si="138"/>
        <v>40958.717268518521</v>
      </c>
      <c r="T2217" s="11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1.0566666666666666</v>
      </c>
      <c r="P2218" s="6">
        <f t="shared" si="137"/>
        <v>22.642857142857142</v>
      </c>
      <c r="Q2218" t="str">
        <f>TRIM(MID(SUBSTITUTE($N2218,"/",REPT(" ",LEN($N2218))),(COLUMNS($V2218:V2218)-1)*LEN($N2218)+1,LEN($N2218)))</f>
        <v>music</v>
      </c>
      <c r="R2218" t="str">
        <f>TRIM(MID(SUBSTITUTE($N2218,"/",REPT(" ",LEN($N2218))),(COLUMNS($V2218:W2218)-1)*LEN($N2218)+1,LEN($N2218)))</f>
        <v>electronic music</v>
      </c>
      <c r="S2218" s="11">
        <f t="shared" si="138"/>
        <v>42194.751678240747</v>
      </c>
      <c r="T2218" s="11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1.0119047619047619</v>
      </c>
      <c r="P2219" s="6">
        <f t="shared" si="137"/>
        <v>47.222222222222221</v>
      </c>
      <c r="Q2219" t="str">
        <f>TRIM(MID(SUBSTITUTE($N2219,"/",REPT(" ",LEN($N2219))),(COLUMNS($V2219:V2219)-1)*LEN($N2219)+1,LEN($N2219)))</f>
        <v>music</v>
      </c>
      <c r="R2219" t="str">
        <f>TRIM(MID(SUBSTITUTE($N2219,"/",REPT(" ",LEN($N2219))),(COLUMNS($V2219:W2219)-1)*LEN($N2219)+1,LEN($N2219)))</f>
        <v>electronic music</v>
      </c>
      <c r="S2219" s="11">
        <f t="shared" si="138"/>
        <v>42299.776770833334</v>
      </c>
      <c r="T2219" s="11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1.2283299999999999</v>
      </c>
      <c r="P2220" s="6">
        <f t="shared" si="137"/>
        <v>32.324473684210524</v>
      </c>
      <c r="Q2220" t="str">
        <f>TRIM(MID(SUBSTITUTE($N2220,"/",REPT(" ",LEN($N2220))),(COLUMNS($V2220:V2220)-1)*LEN($N2220)+1,LEN($N2220)))</f>
        <v>music</v>
      </c>
      <c r="R2220" t="str">
        <f>TRIM(MID(SUBSTITUTE($N2220,"/",REPT(" ",LEN($N2220))),(COLUMNS($V2220:W2220)-1)*LEN($N2220)+1,LEN($N2220)))</f>
        <v>electronic music</v>
      </c>
      <c r="S2220" s="11">
        <f t="shared" si="138"/>
        <v>41127.812303240738</v>
      </c>
      <c r="T2220" s="11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1.0149999999999999</v>
      </c>
      <c r="P2221" s="6">
        <f t="shared" si="137"/>
        <v>53.421052631578945</v>
      </c>
      <c r="Q2221" t="str">
        <f>TRIM(MID(SUBSTITUTE($N2221,"/",REPT(" ",LEN($N2221))),(COLUMNS($V2221:V2221)-1)*LEN($N2221)+1,LEN($N2221)))</f>
        <v>music</v>
      </c>
      <c r="R2221" t="str">
        <f>TRIM(MID(SUBSTITUTE($N2221,"/",REPT(" ",LEN($N2221))),(COLUMNS($V2221:W2221)-1)*LEN($N2221)+1,LEN($N2221)))</f>
        <v>electronic music</v>
      </c>
      <c r="S2221" s="11">
        <f t="shared" si="138"/>
        <v>42205.718888888892</v>
      </c>
      <c r="T2221" s="11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1.0114285714285713</v>
      </c>
      <c r="P2222" s="6">
        <f t="shared" si="137"/>
        <v>51.304347826086953</v>
      </c>
      <c r="Q2222" t="str">
        <f>TRIM(MID(SUBSTITUTE($N2222,"/",REPT(" ",LEN($N2222))),(COLUMNS($V2222:V2222)-1)*LEN($N2222)+1,LEN($N2222)))</f>
        <v>music</v>
      </c>
      <c r="R2222" t="str">
        <f>TRIM(MID(SUBSTITUTE($N2222,"/",REPT(" ",LEN($N2222))),(COLUMNS($V2222:W2222)-1)*LEN($N2222)+1,LEN($N2222)))</f>
        <v>electronic music</v>
      </c>
      <c r="S2222" s="11">
        <f t="shared" si="138"/>
        <v>41452.060601851852</v>
      </c>
      <c r="T2222" s="11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1.0811999999999999</v>
      </c>
      <c r="P2223" s="6">
        <f t="shared" si="137"/>
        <v>37.197247706422019</v>
      </c>
      <c r="Q2223" t="str">
        <f>TRIM(MID(SUBSTITUTE($N2223,"/",REPT(" ",LEN($N2223))),(COLUMNS($V2223:V2223)-1)*LEN($N2223)+1,LEN($N2223)))</f>
        <v>games</v>
      </c>
      <c r="R2223" t="str">
        <f>TRIM(MID(SUBSTITUTE($N2223,"/",REPT(" ",LEN($N2223))),(COLUMNS($V2223:W2223)-1)*LEN($N2223)+1,LEN($N2223)))</f>
        <v>tabletop games</v>
      </c>
      <c r="S2223" s="11">
        <f t="shared" si="138"/>
        <v>42452.666770833333</v>
      </c>
      <c r="T2223" s="11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1.6259999999999999</v>
      </c>
      <c r="P2224" s="6">
        <f t="shared" si="137"/>
        <v>27.1</v>
      </c>
      <c r="Q2224" t="str">
        <f>TRIM(MID(SUBSTITUTE($N2224,"/",REPT(" ",LEN($N2224))),(COLUMNS($V2224:V2224)-1)*LEN($N2224)+1,LEN($N2224)))</f>
        <v>games</v>
      </c>
      <c r="R2224" t="str">
        <f>TRIM(MID(SUBSTITUTE($N2224,"/",REPT(" ",LEN($N2224))),(COLUMNS($V2224:W2224)-1)*LEN($N2224)+1,LEN($N2224)))</f>
        <v>tabletop games</v>
      </c>
      <c r="S2224" s="11">
        <f t="shared" si="138"/>
        <v>40906.787581018521</v>
      </c>
      <c r="T2224" s="11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1.0580000000000001</v>
      </c>
      <c r="P2225" s="6">
        <f t="shared" si="137"/>
        <v>206.31</v>
      </c>
      <c r="Q2225" t="str">
        <f>TRIM(MID(SUBSTITUTE($N2225,"/",REPT(" ",LEN($N2225))),(COLUMNS($V2225:V2225)-1)*LEN($N2225)+1,LEN($N2225)))</f>
        <v>games</v>
      </c>
      <c r="R2225" t="str">
        <f>TRIM(MID(SUBSTITUTE($N2225,"/",REPT(" ",LEN($N2225))),(COLUMNS($V2225:W2225)-1)*LEN($N2225)+1,LEN($N2225)))</f>
        <v>tabletop games</v>
      </c>
      <c r="S2225" s="11">
        <f t="shared" si="138"/>
        <v>42152.640833333338</v>
      </c>
      <c r="T2225" s="11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2.4315000000000002</v>
      </c>
      <c r="P2226" s="6">
        <f t="shared" si="137"/>
        <v>82.145270270270274</v>
      </c>
      <c r="Q2226" t="str">
        <f>TRIM(MID(SUBSTITUTE($N2226,"/",REPT(" ",LEN($N2226))),(COLUMNS($V2226:V2226)-1)*LEN($N2226)+1,LEN($N2226)))</f>
        <v>games</v>
      </c>
      <c r="R2226" t="str">
        <f>TRIM(MID(SUBSTITUTE($N2226,"/",REPT(" ",LEN($N2226))),(COLUMNS($V2226:W2226)-1)*LEN($N2226)+1,LEN($N2226)))</f>
        <v>tabletop games</v>
      </c>
      <c r="S2226" s="11">
        <f t="shared" si="138"/>
        <v>42644.667534722219</v>
      </c>
      <c r="T2226" s="11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9.4483338095238096</v>
      </c>
      <c r="P2227" s="6">
        <f t="shared" si="137"/>
        <v>164.79651993355483</v>
      </c>
      <c r="Q2227" t="str">
        <f>TRIM(MID(SUBSTITUTE($N2227,"/",REPT(" ",LEN($N2227))),(COLUMNS($V2227:V2227)-1)*LEN($N2227)+1,LEN($N2227)))</f>
        <v>games</v>
      </c>
      <c r="R2227" t="str">
        <f>TRIM(MID(SUBSTITUTE($N2227,"/",REPT(" ",LEN($N2227))),(COLUMNS($V2227:W2227)-1)*LEN($N2227)+1,LEN($N2227)))</f>
        <v>tabletop games</v>
      </c>
      <c r="S2227" s="11">
        <f t="shared" si="138"/>
        <v>41873.79184027778</v>
      </c>
      <c r="T2227" s="11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1.0846283333333333</v>
      </c>
      <c r="P2228" s="6">
        <f t="shared" si="137"/>
        <v>60.820280373831778</v>
      </c>
      <c r="Q2228" t="str">
        <f>TRIM(MID(SUBSTITUTE($N2228,"/",REPT(" ",LEN($N2228))),(COLUMNS($V2228:V2228)-1)*LEN($N2228)+1,LEN($N2228)))</f>
        <v>games</v>
      </c>
      <c r="R2228" t="str">
        <f>TRIM(MID(SUBSTITUTE($N2228,"/",REPT(" ",LEN($N2228))),(COLUMNS($V2228:W2228)-1)*LEN($N2228)+1,LEN($N2228)))</f>
        <v>tabletop games</v>
      </c>
      <c r="S2228" s="11">
        <f t="shared" si="138"/>
        <v>42381.79886574074</v>
      </c>
      <c r="T2228" s="11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1.5737692307692308</v>
      </c>
      <c r="P2229" s="6">
        <f t="shared" si="137"/>
        <v>67.970099667774093</v>
      </c>
      <c r="Q2229" t="str">
        <f>TRIM(MID(SUBSTITUTE($N2229,"/",REPT(" ",LEN($N2229))),(COLUMNS($V2229:V2229)-1)*LEN($N2229)+1,LEN($N2229)))</f>
        <v>games</v>
      </c>
      <c r="R2229" t="str">
        <f>TRIM(MID(SUBSTITUTE($N2229,"/",REPT(" ",LEN($N2229))),(COLUMNS($V2229:W2229)-1)*LEN($N2229)+1,LEN($N2229)))</f>
        <v>tabletop games</v>
      </c>
      <c r="S2229" s="11">
        <f t="shared" si="138"/>
        <v>41561.807349537034</v>
      </c>
      <c r="T2229" s="11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11.744899999999999</v>
      </c>
      <c r="P2230" s="6">
        <f t="shared" si="137"/>
        <v>81.561805555555551</v>
      </c>
      <c r="Q2230" t="str">
        <f>TRIM(MID(SUBSTITUTE($N2230,"/",REPT(" ",LEN($N2230))),(COLUMNS($V2230:V2230)-1)*LEN($N2230)+1,LEN($N2230)))</f>
        <v>games</v>
      </c>
      <c r="R2230" t="str">
        <f>TRIM(MID(SUBSTITUTE($N2230,"/",REPT(" ",LEN($N2230))),(COLUMNS($V2230:W2230)-1)*LEN($N2230)+1,LEN($N2230)))</f>
        <v>tabletop games</v>
      </c>
      <c r="S2230" s="11">
        <f t="shared" si="138"/>
        <v>42202.278194444443</v>
      </c>
      <c r="T2230" s="11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1.7104755366949576</v>
      </c>
      <c r="P2231" s="6">
        <f t="shared" si="137"/>
        <v>25.42547309833024</v>
      </c>
      <c r="Q2231" t="str">
        <f>TRIM(MID(SUBSTITUTE($N2231,"/",REPT(" ",LEN($N2231))),(COLUMNS($V2231:V2231)-1)*LEN($N2231)+1,LEN($N2231)))</f>
        <v>games</v>
      </c>
      <c r="R2231" t="str">
        <f>TRIM(MID(SUBSTITUTE($N2231,"/",REPT(" ",LEN($N2231))),(COLUMNS($V2231:W2231)-1)*LEN($N2231)+1,LEN($N2231)))</f>
        <v>tabletop games</v>
      </c>
      <c r="S2231" s="11">
        <f t="shared" si="138"/>
        <v>41484.664247685185</v>
      </c>
      <c r="T2231" s="11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1.2595294117647058</v>
      </c>
      <c r="P2232" s="6">
        <f t="shared" si="137"/>
        <v>21.497991967871485</v>
      </c>
      <c r="Q2232" t="str">
        <f>TRIM(MID(SUBSTITUTE($N2232,"/",REPT(" ",LEN($N2232))),(COLUMNS($V2232:V2232)-1)*LEN($N2232)+1,LEN($N2232)))</f>
        <v>games</v>
      </c>
      <c r="R2232" t="str">
        <f>TRIM(MID(SUBSTITUTE($N2232,"/",REPT(" ",LEN($N2232))),(COLUMNS($V2232:W2232)-1)*LEN($N2232)+1,LEN($N2232)))</f>
        <v>tabletop games</v>
      </c>
      <c r="S2232" s="11">
        <f t="shared" si="138"/>
        <v>41724.881099537037</v>
      </c>
      <c r="T2232" s="11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12.121296000000001</v>
      </c>
      <c r="P2233" s="6">
        <f t="shared" si="137"/>
        <v>27.226630727762803</v>
      </c>
      <c r="Q2233" t="str">
        <f>TRIM(MID(SUBSTITUTE($N2233,"/",REPT(" ",LEN($N2233))),(COLUMNS($V2233:V2233)-1)*LEN($N2233)+1,LEN($N2233)))</f>
        <v>games</v>
      </c>
      <c r="R2233" t="str">
        <f>TRIM(MID(SUBSTITUTE($N2233,"/",REPT(" ",LEN($N2233))),(COLUMNS($V2233:W2233)-1)*LEN($N2233)+1,LEN($N2233)))</f>
        <v>tabletop games</v>
      </c>
      <c r="S2233" s="11">
        <f t="shared" si="138"/>
        <v>41423.910891203705</v>
      </c>
      <c r="T2233" s="11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4.9580000000000002</v>
      </c>
      <c r="P2234" s="6">
        <f t="shared" si="137"/>
        <v>25.091093117408906</v>
      </c>
      <c r="Q2234" t="str">
        <f>TRIM(MID(SUBSTITUTE($N2234,"/",REPT(" ",LEN($N2234))),(COLUMNS($V2234:V2234)-1)*LEN($N2234)+1,LEN($N2234)))</f>
        <v>games</v>
      </c>
      <c r="R2234" t="str">
        <f>TRIM(MID(SUBSTITUTE($N2234,"/",REPT(" ",LEN($N2234))),(COLUMNS($V2234:W2234)-1)*LEN($N2234)+1,LEN($N2234)))</f>
        <v>tabletop games</v>
      </c>
      <c r="S2234" s="11">
        <f t="shared" si="138"/>
        <v>41806.794074074074</v>
      </c>
      <c r="T2234" s="11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3.3203999999999998</v>
      </c>
      <c r="P2235" s="6">
        <f t="shared" si="137"/>
        <v>21.230179028132991</v>
      </c>
      <c r="Q2235" t="str">
        <f>TRIM(MID(SUBSTITUTE($N2235,"/",REPT(" ",LEN($N2235))),(COLUMNS($V2235:V2235)-1)*LEN($N2235)+1,LEN($N2235)))</f>
        <v>games</v>
      </c>
      <c r="R2235" t="str">
        <f>TRIM(MID(SUBSTITUTE($N2235,"/",REPT(" ",LEN($N2235))),(COLUMNS($V2235:W2235)-1)*LEN($N2235)+1,LEN($N2235)))</f>
        <v>tabletop games</v>
      </c>
      <c r="S2235" s="11">
        <f t="shared" si="138"/>
        <v>42331.378923611104</v>
      </c>
      <c r="T2235" s="11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11.65</v>
      </c>
      <c r="P2236" s="6">
        <f t="shared" si="137"/>
        <v>41.607142857142854</v>
      </c>
      <c r="Q2236" t="str">
        <f>TRIM(MID(SUBSTITUTE($N2236,"/",REPT(" ",LEN($N2236))),(COLUMNS($V2236:V2236)-1)*LEN($N2236)+1,LEN($N2236)))</f>
        <v>games</v>
      </c>
      <c r="R2236" t="str">
        <f>TRIM(MID(SUBSTITUTE($N2236,"/",REPT(" ",LEN($N2236))),(COLUMNS($V2236:W2236)-1)*LEN($N2236)+1,LEN($N2236)))</f>
        <v>tabletop games</v>
      </c>
      <c r="S2236" s="11">
        <f t="shared" si="138"/>
        <v>42710.824618055558</v>
      </c>
      <c r="T2236" s="11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1.5331538461538461</v>
      </c>
      <c r="P2237" s="6">
        <f t="shared" si="137"/>
        <v>135.58503401360545</v>
      </c>
      <c r="Q2237" t="str">
        <f>TRIM(MID(SUBSTITUTE($N2237,"/",REPT(" ",LEN($N2237))),(COLUMNS($V2237:V2237)-1)*LEN($N2237)+1,LEN($N2237)))</f>
        <v>games</v>
      </c>
      <c r="R2237" t="str">
        <f>TRIM(MID(SUBSTITUTE($N2237,"/",REPT(" ",LEN($N2237))),(COLUMNS($V2237:W2237)-1)*LEN($N2237)+1,LEN($N2237)))</f>
        <v>tabletop games</v>
      </c>
      <c r="S2237" s="11">
        <f t="shared" si="138"/>
        <v>42062.022118055553</v>
      </c>
      <c r="T2237" s="11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5.3710714285714287</v>
      </c>
      <c r="P2238" s="6">
        <f t="shared" si="137"/>
        <v>22.116176470588236</v>
      </c>
      <c r="Q2238" t="str">
        <f>TRIM(MID(SUBSTITUTE($N2238,"/",REPT(" ",LEN($N2238))),(COLUMNS($V2238:V2238)-1)*LEN($N2238)+1,LEN($N2238)))</f>
        <v>games</v>
      </c>
      <c r="R2238" t="str">
        <f>TRIM(MID(SUBSTITUTE($N2238,"/",REPT(" ",LEN($N2238))),(COLUMNS($V2238:W2238)-1)*LEN($N2238)+1,LEN($N2238)))</f>
        <v>tabletop games</v>
      </c>
      <c r="S2238" s="11">
        <f t="shared" si="138"/>
        <v>42371.617164351846</v>
      </c>
      <c r="T2238" s="11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3.5292777777777777</v>
      </c>
      <c r="P2239" s="6">
        <f t="shared" si="137"/>
        <v>64.625635808748726</v>
      </c>
      <c r="Q2239" t="str">
        <f>TRIM(MID(SUBSTITUTE($N2239,"/",REPT(" ",LEN($N2239))),(COLUMNS($V2239:V2239)-1)*LEN($N2239)+1,LEN($N2239)))</f>
        <v>games</v>
      </c>
      <c r="R2239" t="str">
        <f>TRIM(MID(SUBSTITUTE($N2239,"/",REPT(" ",LEN($N2239))),(COLUMNS($V2239:W2239)-1)*LEN($N2239)+1,LEN($N2239)))</f>
        <v>tabletop games</v>
      </c>
      <c r="S2239" s="11">
        <f t="shared" si="138"/>
        <v>41915.003275462965</v>
      </c>
      <c r="T2239" s="11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1.3740000000000001</v>
      </c>
      <c r="P2240" s="6">
        <f t="shared" si="137"/>
        <v>69.569620253164558</v>
      </c>
      <c r="Q2240" t="str">
        <f>TRIM(MID(SUBSTITUTE($N2240,"/",REPT(" ",LEN($N2240))),(COLUMNS($V2240:V2240)-1)*LEN($N2240)+1,LEN($N2240)))</f>
        <v>games</v>
      </c>
      <c r="R2240" t="str">
        <f>TRIM(MID(SUBSTITUTE($N2240,"/",REPT(" ",LEN($N2240))),(COLUMNS($V2240:W2240)-1)*LEN($N2240)+1,LEN($N2240)))</f>
        <v>tabletop games</v>
      </c>
      <c r="S2240" s="11">
        <f t="shared" si="138"/>
        <v>42774.621712962966</v>
      </c>
      <c r="T2240" s="11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1.2802667999999999</v>
      </c>
      <c r="P2241" s="6">
        <f t="shared" si="137"/>
        <v>75.133028169014082</v>
      </c>
      <c r="Q2241" t="str">
        <f>TRIM(MID(SUBSTITUTE($N2241,"/",REPT(" ",LEN($N2241))),(COLUMNS($V2241:V2241)-1)*LEN($N2241)+1,LEN($N2241)))</f>
        <v>games</v>
      </c>
      <c r="R2241" t="str">
        <f>TRIM(MID(SUBSTITUTE($N2241,"/",REPT(" ",LEN($N2241))),(COLUMNS($V2241:W2241)-1)*LEN($N2241)+1,LEN($N2241)))</f>
        <v>tabletop games</v>
      </c>
      <c r="S2241" s="11">
        <f t="shared" si="138"/>
        <v>41572.958495370374</v>
      </c>
      <c r="T2241" s="11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2.7067999999999999</v>
      </c>
      <c r="P2242" s="6">
        <f t="shared" si="137"/>
        <v>140.97916666666666</v>
      </c>
      <c r="Q2242" t="str">
        <f>TRIM(MID(SUBSTITUTE($N2242,"/",REPT(" ",LEN($N2242))),(COLUMNS($V2242:V2242)-1)*LEN($N2242)+1,LEN($N2242)))</f>
        <v>games</v>
      </c>
      <c r="R2242" t="str">
        <f>TRIM(MID(SUBSTITUTE($N2242,"/",REPT(" ",LEN($N2242))),(COLUMNS($V2242:W2242)-1)*LEN($N2242)+1,LEN($N2242)))</f>
        <v>tabletop games</v>
      </c>
      <c r="S2242" s="11">
        <f t="shared" si="138"/>
        <v>42452.825740740736</v>
      </c>
      <c r="T2242" s="11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</f>
        <v>8.0640000000000001</v>
      </c>
      <c r="P2243" s="6">
        <f t="shared" ref="P2243:P2306" si="141">AVERAGE(E2243/L2243)</f>
        <v>49.472392638036808</v>
      </c>
      <c r="Q2243" t="str">
        <f>TRIM(MID(SUBSTITUTE($N2243,"/",REPT(" ",LEN($N2243))),(COLUMNS($V2243:V2243)-1)*LEN($N2243)+1,LEN($N2243)))</f>
        <v>games</v>
      </c>
      <c r="R2243" t="str">
        <f>TRIM(MID(SUBSTITUTE($N2243,"/",REPT(" ",LEN($N2243))),(COLUMNS($V2243:W2243)-1)*LEN($N2243)+1,LEN($N2243)))</f>
        <v>tabletop games</v>
      </c>
      <c r="S2243" s="11">
        <f t="shared" ref="S2243:S2306" si="142">(((J2243/60/60)/24)+DATE(1970,1,1))</f>
        <v>42766.827546296292</v>
      </c>
      <c r="T2243" s="11">
        <f t="shared" ref="T2243:T2306" si="143">(((I2243/60/60)/24)+DATE(1970,1,1))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13.600976000000001</v>
      </c>
      <c r="P2244" s="6">
        <f t="shared" si="141"/>
        <v>53.865251485148519</v>
      </c>
      <c r="Q2244" t="str">
        <f>TRIM(MID(SUBSTITUTE($N2244,"/",REPT(" ",LEN($N2244))),(COLUMNS($V2244:V2244)-1)*LEN($N2244)+1,LEN($N2244)))</f>
        <v>games</v>
      </c>
      <c r="R2244" t="str">
        <f>TRIM(MID(SUBSTITUTE($N2244,"/",REPT(" ",LEN($N2244))),(COLUMNS($V2244:W2244)-1)*LEN($N2244)+1,LEN($N2244)))</f>
        <v>tabletop games</v>
      </c>
      <c r="S2244" s="11">
        <f t="shared" si="142"/>
        <v>41569.575613425928</v>
      </c>
      <c r="T2244" s="11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9302.5</v>
      </c>
      <c r="P2245" s="6">
        <f t="shared" si="141"/>
        <v>4.5712530712530715</v>
      </c>
      <c r="Q2245" t="str">
        <f>TRIM(MID(SUBSTITUTE($N2245,"/",REPT(" ",LEN($N2245))),(COLUMNS($V2245:V2245)-1)*LEN($N2245)+1,LEN($N2245)))</f>
        <v>games</v>
      </c>
      <c r="R2245" t="str">
        <f>TRIM(MID(SUBSTITUTE($N2245,"/",REPT(" ",LEN($N2245))),(COLUMNS($V2245:W2245)-1)*LEN($N2245)+1,LEN($N2245)))</f>
        <v>tabletop games</v>
      </c>
      <c r="S2245" s="11">
        <f t="shared" si="142"/>
        <v>42800.751041666663</v>
      </c>
      <c r="T2245" s="11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3.7702</v>
      </c>
      <c r="P2246" s="6">
        <f t="shared" si="141"/>
        <v>65.00344827586207</v>
      </c>
      <c r="Q2246" t="str">
        <f>TRIM(MID(SUBSTITUTE($N2246,"/",REPT(" ",LEN($N2246))),(COLUMNS($V2246:V2246)-1)*LEN($N2246)+1,LEN($N2246)))</f>
        <v>games</v>
      </c>
      <c r="R2246" t="str">
        <f>TRIM(MID(SUBSTITUTE($N2246,"/",REPT(" ",LEN($N2246))),(COLUMNS($V2246:W2246)-1)*LEN($N2246)+1,LEN($N2246)))</f>
        <v>tabletop games</v>
      </c>
      <c r="S2246" s="11">
        <f t="shared" si="142"/>
        <v>42647.818819444445</v>
      </c>
      <c r="T2246" s="11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26.47025</v>
      </c>
      <c r="P2247" s="6">
        <f t="shared" si="141"/>
        <v>53.475252525252522</v>
      </c>
      <c r="Q2247" t="str">
        <f>TRIM(MID(SUBSTITUTE($N2247,"/",REPT(" ",LEN($N2247))),(COLUMNS($V2247:V2247)-1)*LEN($N2247)+1,LEN($N2247)))</f>
        <v>games</v>
      </c>
      <c r="R2247" t="str">
        <f>TRIM(MID(SUBSTITUTE($N2247,"/",REPT(" ",LEN($N2247))),(COLUMNS($V2247:W2247)-1)*LEN($N2247)+1,LEN($N2247)))</f>
        <v>tabletop games</v>
      </c>
      <c r="S2247" s="11">
        <f t="shared" si="142"/>
        <v>41660.708530092597</v>
      </c>
      <c r="T2247" s="11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1.0012000000000001</v>
      </c>
      <c r="P2248" s="6">
        <f t="shared" si="141"/>
        <v>43.912280701754383</v>
      </c>
      <c r="Q2248" t="str">
        <f>TRIM(MID(SUBSTITUTE($N2248,"/",REPT(" ",LEN($N2248))),(COLUMNS($V2248:V2248)-1)*LEN($N2248)+1,LEN($N2248)))</f>
        <v>games</v>
      </c>
      <c r="R2248" t="str">
        <f>TRIM(MID(SUBSTITUTE($N2248,"/",REPT(" ",LEN($N2248))),(COLUMNS($V2248:W2248)-1)*LEN($N2248)+1,LEN($N2248)))</f>
        <v>tabletop games</v>
      </c>
      <c r="S2248" s="11">
        <f t="shared" si="142"/>
        <v>42221.79178240741</v>
      </c>
      <c r="T2248" s="11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1.0445405405405406</v>
      </c>
      <c r="P2249" s="6">
        <f t="shared" si="141"/>
        <v>50.852631578947367</v>
      </c>
      <c r="Q2249" t="str">
        <f>TRIM(MID(SUBSTITUTE($N2249,"/",REPT(" ",LEN($N2249))),(COLUMNS($V2249:V2249)-1)*LEN($N2249)+1,LEN($N2249)))</f>
        <v>games</v>
      </c>
      <c r="R2249" t="str">
        <f>TRIM(MID(SUBSTITUTE($N2249,"/",REPT(" ",LEN($N2249))),(COLUMNS($V2249:W2249)-1)*LEN($N2249)+1,LEN($N2249)))</f>
        <v>tabletop games</v>
      </c>
      <c r="S2249" s="11">
        <f t="shared" si="142"/>
        <v>42200.666261574079</v>
      </c>
      <c r="T2249" s="11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1.0721428571428571</v>
      </c>
      <c r="P2250" s="6">
        <f t="shared" si="141"/>
        <v>58.6328125</v>
      </c>
      <c r="Q2250" t="str">
        <f>TRIM(MID(SUBSTITUTE($N2250,"/",REPT(" ",LEN($N2250))),(COLUMNS($V2250:V2250)-1)*LEN($N2250)+1,LEN($N2250)))</f>
        <v>games</v>
      </c>
      <c r="R2250" t="str">
        <f>TRIM(MID(SUBSTITUTE($N2250,"/",REPT(" ",LEN($N2250))),(COLUMNS($V2250:W2250)-1)*LEN($N2250)+1,LEN($N2250)))</f>
        <v>tabletop games</v>
      </c>
      <c r="S2250" s="11">
        <f t="shared" si="142"/>
        <v>42688.875902777778</v>
      </c>
      <c r="T2250" s="11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1.6877142857142857</v>
      </c>
      <c r="P2251" s="6">
        <f t="shared" si="141"/>
        <v>32.81666666666667</v>
      </c>
      <c r="Q2251" t="str">
        <f>TRIM(MID(SUBSTITUTE($N2251,"/",REPT(" ",LEN($N2251))),(COLUMNS($V2251:V2251)-1)*LEN($N2251)+1,LEN($N2251)))</f>
        <v>games</v>
      </c>
      <c r="R2251" t="str">
        <f>TRIM(MID(SUBSTITUTE($N2251,"/",REPT(" ",LEN($N2251))),(COLUMNS($V2251:W2251)-1)*LEN($N2251)+1,LEN($N2251)))</f>
        <v>tabletop games</v>
      </c>
      <c r="S2251" s="11">
        <f t="shared" si="142"/>
        <v>41336.703298611108</v>
      </c>
      <c r="T2251" s="11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9.7511200000000002</v>
      </c>
      <c r="P2252" s="6">
        <f t="shared" si="141"/>
        <v>426.93169877408059</v>
      </c>
      <c r="Q2252" t="str">
        <f>TRIM(MID(SUBSTITUTE($N2252,"/",REPT(" ",LEN($N2252))),(COLUMNS($V2252:V2252)-1)*LEN($N2252)+1,LEN($N2252)))</f>
        <v>games</v>
      </c>
      <c r="R2252" t="str">
        <f>TRIM(MID(SUBSTITUTE($N2252,"/",REPT(" ",LEN($N2252))),(COLUMNS($V2252:W2252)-1)*LEN($N2252)+1,LEN($N2252)))</f>
        <v>tabletop games</v>
      </c>
      <c r="S2252" s="11">
        <f t="shared" si="142"/>
        <v>42677.005474537036</v>
      </c>
      <c r="T2252" s="11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1.3444929411764706</v>
      </c>
      <c r="P2253" s="6">
        <f t="shared" si="141"/>
        <v>23.808729166666669</v>
      </c>
      <c r="Q2253" t="str">
        <f>TRIM(MID(SUBSTITUTE($N2253,"/",REPT(" ",LEN($N2253))),(COLUMNS($V2253:V2253)-1)*LEN($N2253)+1,LEN($N2253)))</f>
        <v>games</v>
      </c>
      <c r="R2253" t="str">
        <f>TRIM(MID(SUBSTITUTE($N2253,"/",REPT(" ",LEN($N2253))),(COLUMNS($V2253:W2253)-1)*LEN($N2253)+1,LEN($N2253)))</f>
        <v>tabletop games</v>
      </c>
      <c r="S2253" s="11">
        <f t="shared" si="142"/>
        <v>41846.34579861111</v>
      </c>
      <c r="T2253" s="11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2.722777777777778</v>
      </c>
      <c r="P2254" s="6">
        <f t="shared" si="141"/>
        <v>98.413654618473899</v>
      </c>
      <c r="Q2254" t="str">
        <f>TRIM(MID(SUBSTITUTE($N2254,"/",REPT(" ",LEN($N2254))),(COLUMNS($V2254:V2254)-1)*LEN($N2254)+1,LEN($N2254)))</f>
        <v>games</v>
      </c>
      <c r="R2254" t="str">
        <f>TRIM(MID(SUBSTITUTE($N2254,"/",REPT(" ",LEN($N2254))),(COLUMNS($V2254:W2254)-1)*LEN($N2254)+1,LEN($N2254)))</f>
        <v>tabletop games</v>
      </c>
      <c r="S2254" s="11">
        <f t="shared" si="142"/>
        <v>42573.327986111108</v>
      </c>
      <c r="T2254" s="11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1.1268750000000001</v>
      </c>
      <c r="P2255" s="6">
        <f t="shared" si="141"/>
        <v>107.32142857142857</v>
      </c>
      <c r="Q2255" t="str">
        <f>TRIM(MID(SUBSTITUTE($N2255,"/",REPT(" ",LEN($N2255))),(COLUMNS($V2255:V2255)-1)*LEN($N2255)+1,LEN($N2255)))</f>
        <v>games</v>
      </c>
      <c r="R2255" t="str">
        <f>TRIM(MID(SUBSTITUTE($N2255,"/",REPT(" ",LEN($N2255))),(COLUMNS($V2255:W2255)-1)*LEN($N2255)+1,LEN($N2255)))</f>
        <v>tabletop games</v>
      </c>
      <c r="S2255" s="11">
        <f t="shared" si="142"/>
        <v>42296.631331018521</v>
      </c>
      <c r="T2255" s="11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4.5979999999999999</v>
      </c>
      <c r="P2256" s="6">
        <f t="shared" si="141"/>
        <v>11.67005076142132</v>
      </c>
      <c r="Q2256" t="str">
        <f>TRIM(MID(SUBSTITUTE($N2256,"/",REPT(" ",LEN($N2256))),(COLUMNS($V2256:V2256)-1)*LEN($N2256)+1,LEN($N2256)))</f>
        <v>games</v>
      </c>
      <c r="R2256" t="str">
        <f>TRIM(MID(SUBSTITUTE($N2256,"/",REPT(" ",LEN($N2256))),(COLUMNS($V2256:W2256)-1)*LEN($N2256)+1,LEN($N2256)))</f>
        <v>tabletop games</v>
      </c>
      <c r="S2256" s="11">
        <f t="shared" si="142"/>
        <v>42752.647777777776</v>
      </c>
      <c r="T2256" s="11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2.8665822784810127</v>
      </c>
      <c r="P2257" s="6">
        <f t="shared" si="141"/>
        <v>41.782287822878232</v>
      </c>
      <c r="Q2257" t="str">
        <f>TRIM(MID(SUBSTITUTE($N2257,"/",REPT(" ",LEN($N2257))),(COLUMNS($V2257:V2257)-1)*LEN($N2257)+1,LEN($N2257)))</f>
        <v>games</v>
      </c>
      <c r="R2257" t="str">
        <f>TRIM(MID(SUBSTITUTE($N2257,"/",REPT(" ",LEN($N2257))),(COLUMNS($V2257:W2257)-1)*LEN($N2257)+1,LEN($N2257)))</f>
        <v>tabletop games</v>
      </c>
      <c r="S2257" s="11">
        <f t="shared" si="142"/>
        <v>42467.951979166668</v>
      </c>
      <c r="T2257" s="11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2.2270833333333333</v>
      </c>
      <c r="P2258" s="6">
        <f t="shared" si="141"/>
        <v>21.38</v>
      </c>
      <c r="Q2258" t="str">
        <f>TRIM(MID(SUBSTITUTE($N2258,"/",REPT(" ",LEN($N2258))),(COLUMNS($V2258:V2258)-1)*LEN($N2258)+1,LEN($N2258)))</f>
        <v>games</v>
      </c>
      <c r="R2258" t="str">
        <f>TRIM(MID(SUBSTITUTE($N2258,"/",REPT(" ",LEN($N2258))),(COLUMNS($V2258:W2258)-1)*LEN($N2258)+1,LEN($N2258)))</f>
        <v>tabletop games</v>
      </c>
      <c r="S2258" s="11">
        <f t="shared" si="142"/>
        <v>42682.451921296291</v>
      </c>
      <c r="T2258" s="11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6.3613999999999997</v>
      </c>
      <c r="P2259" s="6">
        <f t="shared" si="141"/>
        <v>94.103550295857985</v>
      </c>
      <c r="Q2259" t="str">
        <f>TRIM(MID(SUBSTITUTE($N2259,"/",REPT(" ",LEN($N2259))),(COLUMNS($V2259:V2259)-1)*LEN($N2259)+1,LEN($N2259)))</f>
        <v>games</v>
      </c>
      <c r="R2259" t="str">
        <f>TRIM(MID(SUBSTITUTE($N2259,"/",REPT(" ",LEN($N2259))),(COLUMNS($V2259:W2259)-1)*LEN($N2259)+1,LEN($N2259)))</f>
        <v>tabletop games</v>
      </c>
      <c r="S2259" s="11">
        <f t="shared" si="142"/>
        <v>42505.936678240745</v>
      </c>
      <c r="T2259" s="11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1.4650000000000001</v>
      </c>
      <c r="P2260" s="6">
        <f t="shared" si="141"/>
        <v>15.721951219512196</v>
      </c>
      <c r="Q2260" t="str">
        <f>TRIM(MID(SUBSTITUTE($N2260,"/",REPT(" ",LEN($N2260))),(COLUMNS($V2260:V2260)-1)*LEN($N2260)+1,LEN($N2260)))</f>
        <v>games</v>
      </c>
      <c r="R2260" t="str">
        <f>TRIM(MID(SUBSTITUTE($N2260,"/",REPT(" ",LEN($N2260))),(COLUMNS($V2260:W2260)-1)*LEN($N2260)+1,LEN($N2260)))</f>
        <v>tabletop games</v>
      </c>
      <c r="S2260" s="11">
        <f t="shared" si="142"/>
        <v>42136.75100694444</v>
      </c>
      <c r="T2260" s="11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18.670999999999999</v>
      </c>
      <c r="P2261" s="6">
        <f t="shared" si="141"/>
        <v>90.635922330097088</v>
      </c>
      <c r="Q2261" t="str">
        <f>TRIM(MID(SUBSTITUTE($N2261,"/",REPT(" ",LEN($N2261))),(COLUMNS($V2261:V2261)-1)*LEN($N2261)+1,LEN($N2261)))</f>
        <v>games</v>
      </c>
      <c r="R2261" t="str">
        <f>TRIM(MID(SUBSTITUTE($N2261,"/",REPT(" ",LEN($N2261))),(COLUMNS($V2261:W2261)-1)*LEN($N2261)+1,LEN($N2261)))</f>
        <v>tabletop games</v>
      </c>
      <c r="S2261" s="11">
        <f t="shared" si="142"/>
        <v>42702.804814814815</v>
      </c>
      <c r="T2261" s="11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3.2692000000000001</v>
      </c>
      <c r="P2262" s="6">
        <f t="shared" si="141"/>
        <v>97.297619047619051</v>
      </c>
      <c r="Q2262" t="str">
        <f>TRIM(MID(SUBSTITUTE($N2262,"/",REPT(" ",LEN($N2262))),(COLUMNS($V2262:V2262)-1)*LEN($N2262)+1,LEN($N2262)))</f>
        <v>games</v>
      </c>
      <c r="R2262" t="str">
        <f>TRIM(MID(SUBSTITUTE($N2262,"/",REPT(" ",LEN($N2262))),(COLUMNS($V2262:W2262)-1)*LEN($N2262)+1,LEN($N2262)))</f>
        <v>tabletop games</v>
      </c>
      <c r="S2262" s="11">
        <f t="shared" si="142"/>
        <v>41695.016782407409</v>
      </c>
      <c r="T2262" s="11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7.7949999999999999</v>
      </c>
      <c r="P2263" s="6">
        <f t="shared" si="141"/>
        <v>37.11904761904762</v>
      </c>
      <c r="Q2263" t="str">
        <f>TRIM(MID(SUBSTITUTE($N2263,"/",REPT(" ",LEN($N2263))),(COLUMNS($V2263:V2263)-1)*LEN($N2263)+1,LEN($N2263)))</f>
        <v>games</v>
      </c>
      <c r="R2263" t="str">
        <f>TRIM(MID(SUBSTITUTE($N2263,"/",REPT(" ",LEN($N2263))),(COLUMNS($V2263:W2263)-1)*LEN($N2263)+1,LEN($N2263)))</f>
        <v>tabletop games</v>
      </c>
      <c r="S2263" s="11">
        <f t="shared" si="142"/>
        <v>42759.724768518514</v>
      </c>
      <c r="T2263" s="11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1.5415151515151515</v>
      </c>
      <c r="P2264" s="6">
        <f t="shared" si="141"/>
        <v>28.104972375690608</v>
      </c>
      <c r="Q2264" t="str">
        <f>TRIM(MID(SUBSTITUTE($N2264,"/",REPT(" ",LEN($N2264))),(COLUMNS($V2264:V2264)-1)*LEN($N2264)+1,LEN($N2264)))</f>
        <v>games</v>
      </c>
      <c r="R2264" t="str">
        <f>TRIM(MID(SUBSTITUTE($N2264,"/",REPT(" ",LEN($N2264))),(COLUMNS($V2264:W2264)-1)*LEN($N2264)+1,LEN($N2264)))</f>
        <v>tabletop games</v>
      </c>
      <c r="S2264" s="11">
        <f t="shared" si="142"/>
        <v>41926.585162037038</v>
      </c>
      <c r="T2264" s="11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1.1554666666666666</v>
      </c>
      <c r="P2265" s="6">
        <f t="shared" si="141"/>
        <v>144.43333333333334</v>
      </c>
      <c r="Q2265" t="str">
        <f>TRIM(MID(SUBSTITUTE($N2265,"/",REPT(" ",LEN($N2265))),(COLUMNS($V2265:V2265)-1)*LEN($N2265)+1,LEN($N2265)))</f>
        <v>games</v>
      </c>
      <c r="R2265" t="str">
        <f>TRIM(MID(SUBSTITUTE($N2265,"/",REPT(" ",LEN($N2265))),(COLUMNS($V2265:W2265)-1)*LEN($N2265)+1,LEN($N2265)))</f>
        <v>tabletop games</v>
      </c>
      <c r="S2265" s="11">
        <f t="shared" si="142"/>
        <v>42014.832326388889</v>
      </c>
      <c r="T2265" s="11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1.8003333333333333</v>
      </c>
      <c r="P2266" s="6">
        <f t="shared" si="141"/>
        <v>24.274157303370785</v>
      </c>
      <c r="Q2266" t="str">
        <f>TRIM(MID(SUBSTITUTE($N2266,"/",REPT(" ",LEN($N2266))),(COLUMNS($V2266:V2266)-1)*LEN($N2266)+1,LEN($N2266)))</f>
        <v>games</v>
      </c>
      <c r="R2266" t="str">
        <f>TRIM(MID(SUBSTITUTE($N2266,"/",REPT(" ",LEN($N2266))),(COLUMNS($V2266:W2266)-1)*LEN($N2266)+1,LEN($N2266)))</f>
        <v>tabletop games</v>
      </c>
      <c r="S2266" s="11">
        <f t="shared" si="142"/>
        <v>42496.582337962958</v>
      </c>
      <c r="T2266" s="11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2.9849999999999999</v>
      </c>
      <c r="P2267" s="6">
        <f t="shared" si="141"/>
        <v>35.117647058823529</v>
      </c>
      <c r="Q2267" t="str">
        <f>TRIM(MID(SUBSTITUTE($N2267,"/",REPT(" ",LEN($N2267))),(COLUMNS($V2267:V2267)-1)*LEN($N2267)+1,LEN($N2267)))</f>
        <v>games</v>
      </c>
      <c r="R2267" t="str">
        <f>TRIM(MID(SUBSTITUTE($N2267,"/",REPT(" ",LEN($N2267))),(COLUMNS($V2267:W2267)-1)*LEN($N2267)+1,LEN($N2267)))</f>
        <v>tabletop games</v>
      </c>
      <c r="S2267" s="11">
        <f t="shared" si="142"/>
        <v>42689.853090277778</v>
      </c>
      <c r="T2267" s="11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3.2026666666666666</v>
      </c>
      <c r="P2268" s="6">
        <f t="shared" si="141"/>
        <v>24.762886597938145</v>
      </c>
      <c r="Q2268" t="str">
        <f>TRIM(MID(SUBSTITUTE($N2268,"/",REPT(" ",LEN($N2268))),(COLUMNS($V2268:V2268)-1)*LEN($N2268)+1,LEN($N2268)))</f>
        <v>games</v>
      </c>
      <c r="R2268" t="str">
        <f>TRIM(MID(SUBSTITUTE($N2268,"/",REPT(" ",LEN($N2268))),(COLUMNS($V2268:W2268)-1)*LEN($N2268)+1,LEN($N2268)))</f>
        <v>tabletop games</v>
      </c>
      <c r="S2268" s="11">
        <f t="shared" si="142"/>
        <v>42469.874907407408</v>
      </c>
      <c r="T2268" s="11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3.80525</v>
      </c>
      <c r="P2269" s="6">
        <f t="shared" si="141"/>
        <v>188.37871287128712</v>
      </c>
      <c r="Q2269" t="str">
        <f>TRIM(MID(SUBSTITUTE($N2269,"/",REPT(" ",LEN($N2269))),(COLUMNS($V2269:V2269)-1)*LEN($N2269)+1,LEN($N2269)))</f>
        <v>games</v>
      </c>
      <c r="R2269" t="str">
        <f>TRIM(MID(SUBSTITUTE($N2269,"/",REPT(" ",LEN($N2269))),(COLUMNS($V2269:W2269)-1)*LEN($N2269)+1,LEN($N2269)))</f>
        <v>tabletop games</v>
      </c>
      <c r="S2269" s="11">
        <f t="shared" si="142"/>
        <v>41968.829826388886</v>
      </c>
      <c r="T2269" s="11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1.026</v>
      </c>
      <c r="P2270" s="6">
        <f t="shared" si="141"/>
        <v>148.08247422680412</v>
      </c>
      <c r="Q2270" t="str">
        <f>TRIM(MID(SUBSTITUTE($N2270,"/",REPT(" ",LEN($N2270))),(COLUMNS($V2270:V2270)-1)*LEN($N2270)+1,LEN($N2270)))</f>
        <v>games</v>
      </c>
      <c r="R2270" t="str">
        <f>TRIM(MID(SUBSTITUTE($N2270,"/",REPT(" ",LEN($N2270))),(COLUMNS($V2270:W2270)-1)*LEN($N2270)+1,LEN($N2270)))</f>
        <v>tabletop games</v>
      </c>
      <c r="S2270" s="11">
        <f t="shared" si="142"/>
        <v>42776.082349537035</v>
      </c>
      <c r="T2270" s="11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18.016400000000001</v>
      </c>
      <c r="P2271" s="6">
        <f t="shared" si="141"/>
        <v>49.934589800443462</v>
      </c>
      <c r="Q2271" t="str">
        <f>TRIM(MID(SUBSTITUTE($N2271,"/",REPT(" ",LEN($N2271))),(COLUMNS($V2271:V2271)-1)*LEN($N2271)+1,LEN($N2271)))</f>
        <v>games</v>
      </c>
      <c r="R2271" t="str">
        <f>TRIM(MID(SUBSTITUTE($N2271,"/",REPT(" ",LEN($N2271))),(COLUMNS($V2271:W2271)-1)*LEN($N2271)+1,LEN($N2271)))</f>
        <v>tabletop games</v>
      </c>
      <c r="S2271" s="11">
        <f t="shared" si="142"/>
        <v>42776.704432870371</v>
      </c>
      <c r="T2271" s="11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7.2024800000000004</v>
      </c>
      <c r="P2272" s="6">
        <f t="shared" si="141"/>
        <v>107.82155688622754</v>
      </c>
      <c r="Q2272" t="str">
        <f>TRIM(MID(SUBSTITUTE($N2272,"/",REPT(" ",LEN($N2272))),(COLUMNS($V2272:V2272)-1)*LEN($N2272)+1,LEN($N2272)))</f>
        <v>games</v>
      </c>
      <c r="R2272" t="str">
        <f>TRIM(MID(SUBSTITUTE($N2272,"/",REPT(" ",LEN($N2272))),(COLUMNS($V2272:W2272)-1)*LEN($N2272)+1,LEN($N2272)))</f>
        <v>tabletop games</v>
      </c>
      <c r="S2272" s="11">
        <f t="shared" si="142"/>
        <v>42725.869363425925</v>
      </c>
      <c r="T2272" s="11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2.8309000000000002</v>
      </c>
      <c r="P2273" s="6">
        <f t="shared" si="141"/>
        <v>42.63403614457831</v>
      </c>
      <c r="Q2273" t="str">
        <f>TRIM(MID(SUBSTITUTE($N2273,"/",REPT(" ",LEN($N2273))),(COLUMNS($V2273:V2273)-1)*LEN($N2273)+1,LEN($N2273)))</f>
        <v>games</v>
      </c>
      <c r="R2273" t="str">
        <f>TRIM(MID(SUBSTITUTE($N2273,"/",REPT(" ",LEN($N2273))),(COLUMNS($V2273:W2273)-1)*LEN($N2273)+1,LEN($N2273)))</f>
        <v>tabletop games</v>
      </c>
      <c r="S2273" s="11">
        <f t="shared" si="142"/>
        <v>42684.000046296293</v>
      </c>
      <c r="T2273" s="11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13.566000000000001</v>
      </c>
      <c r="P2274" s="6">
        <f t="shared" si="141"/>
        <v>14.370762711864407</v>
      </c>
      <c r="Q2274" t="str">
        <f>TRIM(MID(SUBSTITUTE($N2274,"/",REPT(" ",LEN($N2274))),(COLUMNS($V2274:V2274)-1)*LEN($N2274)+1,LEN($N2274)))</f>
        <v>games</v>
      </c>
      <c r="R2274" t="str">
        <f>TRIM(MID(SUBSTITUTE($N2274,"/",REPT(" ",LEN($N2274))),(COLUMNS($V2274:W2274)-1)*LEN($N2274)+1,LEN($N2274)))</f>
        <v>tabletop games</v>
      </c>
      <c r="S2274" s="11">
        <f t="shared" si="142"/>
        <v>42315.699490740735</v>
      </c>
      <c r="T2274" s="11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2.2035999999999998</v>
      </c>
      <c r="P2275" s="6">
        <f t="shared" si="141"/>
        <v>37.476190476190474</v>
      </c>
      <c r="Q2275" t="str">
        <f>TRIM(MID(SUBSTITUTE($N2275,"/",REPT(" ",LEN($N2275))),(COLUMNS($V2275:V2275)-1)*LEN($N2275)+1,LEN($N2275)))</f>
        <v>games</v>
      </c>
      <c r="R2275" t="str">
        <f>TRIM(MID(SUBSTITUTE($N2275,"/",REPT(" ",LEN($N2275))),(COLUMNS($V2275:W2275)-1)*LEN($N2275)+1,LEN($N2275)))</f>
        <v>tabletop games</v>
      </c>
      <c r="S2275" s="11">
        <f t="shared" si="142"/>
        <v>42781.549097222218</v>
      </c>
      <c r="T2275" s="11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1.196</v>
      </c>
      <c r="P2276" s="6">
        <f t="shared" si="141"/>
        <v>30.202020202020201</v>
      </c>
      <c r="Q2276" t="str">
        <f>TRIM(MID(SUBSTITUTE($N2276,"/",REPT(" ",LEN($N2276))),(COLUMNS($V2276:V2276)-1)*LEN($N2276)+1,LEN($N2276)))</f>
        <v>games</v>
      </c>
      <c r="R2276" t="str">
        <f>TRIM(MID(SUBSTITUTE($N2276,"/",REPT(" ",LEN($N2276))),(COLUMNS($V2276:W2276)-1)*LEN($N2276)+1,LEN($N2276)))</f>
        <v>tabletop games</v>
      </c>
      <c r="S2276" s="11">
        <f t="shared" si="142"/>
        <v>41663.500659722224</v>
      </c>
      <c r="T2276" s="11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4.0776923076923079</v>
      </c>
      <c r="P2277" s="6">
        <f t="shared" si="141"/>
        <v>33.550632911392405</v>
      </c>
      <c r="Q2277" t="str">
        <f>TRIM(MID(SUBSTITUTE($N2277,"/",REPT(" ",LEN($N2277))),(COLUMNS($V2277:V2277)-1)*LEN($N2277)+1,LEN($N2277)))</f>
        <v>games</v>
      </c>
      <c r="R2277" t="str">
        <f>TRIM(MID(SUBSTITUTE($N2277,"/",REPT(" ",LEN($N2277))),(COLUMNS($V2277:W2277)-1)*LEN($N2277)+1,LEN($N2277)))</f>
        <v>tabletop games</v>
      </c>
      <c r="S2277" s="11">
        <f t="shared" si="142"/>
        <v>41965.616655092599</v>
      </c>
      <c r="T2277" s="11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1.0581826105905425</v>
      </c>
      <c r="P2278" s="6">
        <f t="shared" si="141"/>
        <v>64.74666666666667</v>
      </c>
      <c r="Q2278" t="str">
        <f>TRIM(MID(SUBSTITUTE($N2278,"/",REPT(" ",LEN($N2278))),(COLUMNS($V2278:V2278)-1)*LEN($N2278)+1,LEN($N2278)))</f>
        <v>games</v>
      </c>
      <c r="R2278" t="str">
        <f>TRIM(MID(SUBSTITUTE($N2278,"/",REPT(" ",LEN($N2278))),(COLUMNS($V2278:W2278)-1)*LEN($N2278)+1,LEN($N2278)))</f>
        <v>tabletop games</v>
      </c>
      <c r="S2278" s="11">
        <f t="shared" si="142"/>
        <v>41614.651493055557</v>
      </c>
      <c r="T2278" s="11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1.4108235294117648</v>
      </c>
      <c r="P2279" s="6">
        <f t="shared" si="141"/>
        <v>57.932367149758456</v>
      </c>
      <c r="Q2279" t="str">
        <f>TRIM(MID(SUBSTITUTE($N2279,"/",REPT(" ",LEN($N2279))),(COLUMNS($V2279:V2279)-1)*LEN($N2279)+1,LEN($N2279)))</f>
        <v>games</v>
      </c>
      <c r="R2279" t="str">
        <f>TRIM(MID(SUBSTITUTE($N2279,"/",REPT(" ",LEN($N2279))),(COLUMNS($V2279:W2279)-1)*LEN($N2279)+1,LEN($N2279)))</f>
        <v>tabletop games</v>
      </c>
      <c r="S2279" s="11">
        <f t="shared" si="142"/>
        <v>40936.678506944445</v>
      </c>
      <c r="T2279" s="11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2.7069999999999999</v>
      </c>
      <c r="P2280" s="6">
        <f t="shared" si="141"/>
        <v>53.078431372549019</v>
      </c>
      <c r="Q2280" t="str">
        <f>TRIM(MID(SUBSTITUTE($N2280,"/",REPT(" ",LEN($N2280))),(COLUMNS($V2280:V2280)-1)*LEN($N2280)+1,LEN($N2280)))</f>
        <v>games</v>
      </c>
      <c r="R2280" t="str">
        <f>TRIM(MID(SUBSTITUTE($N2280,"/",REPT(" ",LEN($N2280))),(COLUMNS($V2280:W2280)-1)*LEN($N2280)+1,LEN($N2280)))</f>
        <v>tabletop games</v>
      </c>
      <c r="S2280" s="11">
        <f t="shared" si="142"/>
        <v>42338.709108796291</v>
      </c>
      <c r="T2280" s="11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1.538</v>
      </c>
      <c r="P2281" s="6">
        <f t="shared" si="141"/>
        <v>48.0625</v>
      </c>
      <c r="Q2281" t="str">
        <f>TRIM(MID(SUBSTITUTE($N2281,"/",REPT(" ",LEN($N2281))),(COLUMNS($V2281:V2281)-1)*LEN($N2281)+1,LEN($N2281)))</f>
        <v>games</v>
      </c>
      <c r="R2281" t="str">
        <f>TRIM(MID(SUBSTITUTE($N2281,"/",REPT(" ",LEN($N2281))),(COLUMNS($V2281:W2281)-1)*LEN($N2281)+1,LEN($N2281)))</f>
        <v>tabletop games</v>
      </c>
      <c r="S2281" s="11">
        <f t="shared" si="142"/>
        <v>42020.806701388887</v>
      </c>
      <c r="T2281" s="11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4.0357653061224488</v>
      </c>
      <c r="P2282" s="6">
        <f t="shared" si="141"/>
        <v>82.396874999999994</v>
      </c>
      <c r="Q2282" t="str">
        <f>TRIM(MID(SUBSTITUTE($N2282,"/",REPT(" ",LEN($N2282))),(COLUMNS($V2282:V2282)-1)*LEN($N2282)+1,LEN($N2282)))</f>
        <v>games</v>
      </c>
      <c r="R2282" t="str">
        <f>TRIM(MID(SUBSTITUTE($N2282,"/",REPT(" ",LEN($N2282))),(COLUMNS($V2282:W2282)-1)*LEN($N2282)+1,LEN($N2282)))</f>
        <v>tabletop games</v>
      </c>
      <c r="S2282" s="11">
        <f t="shared" si="142"/>
        <v>42234.624895833331</v>
      </c>
      <c r="T2282" s="11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1.85</v>
      </c>
      <c r="P2283" s="6">
        <f t="shared" si="141"/>
        <v>50.454545454545453</v>
      </c>
      <c r="Q2283" t="str">
        <f>TRIM(MID(SUBSTITUTE($N2283,"/",REPT(" ",LEN($N2283))),(COLUMNS($V2283:V2283)-1)*LEN($N2283)+1,LEN($N2283)))</f>
        <v>music</v>
      </c>
      <c r="R2283" t="str">
        <f>TRIM(MID(SUBSTITUTE($N2283,"/",REPT(" ",LEN($N2283))),(COLUMNS($V2283:W2283)-1)*LEN($N2283)+1,LEN($N2283)))</f>
        <v>rock</v>
      </c>
      <c r="S2283" s="11">
        <f t="shared" si="142"/>
        <v>40687.285844907405</v>
      </c>
      <c r="T2283" s="11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1.8533333333333333</v>
      </c>
      <c r="P2284" s="6">
        <f t="shared" si="141"/>
        <v>115.83333333333333</v>
      </c>
      <c r="Q2284" t="str">
        <f>TRIM(MID(SUBSTITUTE($N2284,"/",REPT(" ",LEN($N2284))),(COLUMNS($V2284:V2284)-1)*LEN($N2284)+1,LEN($N2284)))</f>
        <v>music</v>
      </c>
      <c r="R2284" t="str">
        <f>TRIM(MID(SUBSTITUTE($N2284,"/",REPT(" ",LEN($N2284))),(COLUMNS($V2284:W2284)-1)*LEN($N2284)+1,LEN($N2284)))</f>
        <v>rock</v>
      </c>
      <c r="S2284" s="11">
        <f t="shared" si="142"/>
        <v>42323.17460648148</v>
      </c>
      <c r="T2284" s="11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1.0085533333333332</v>
      </c>
      <c r="P2285" s="6">
        <f t="shared" si="141"/>
        <v>63.03458333333333</v>
      </c>
      <c r="Q2285" t="str">
        <f>TRIM(MID(SUBSTITUTE($N2285,"/",REPT(" ",LEN($N2285))),(COLUMNS($V2285:V2285)-1)*LEN($N2285)+1,LEN($N2285)))</f>
        <v>music</v>
      </c>
      <c r="R2285" t="str">
        <f>TRIM(MID(SUBSTITUTE($N2285,"/",REPT(" ",LEN($N2285))),(COLUMNS($V2285:W2285)-1)*LEN($N2285)+1,LEN($N2285)))</f>
        <v>rock</v>
      </c>
      <c r="S2285" s="11">
        <f t="shared" si="142"/>
        <v>40978.125046296293</v>
      </c>
      <c r="T2285" s="11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1.0622116666666668</v>
      </c>
      <c r="P2286" s="6">
        <f t="shared" si="141"/>
        <v>108.02152542372882</v>
      </c>
      <c r="Q2286" t="str">
        <f>TRIM(MID(SUBSTITUTE($N2286,"/",REPT(" ",LEN($N2286))),(COLUMNS($V2286:V2286)-1)*LEN($N2286)+1,LEN($N2286)))</f>
        <v>music</v>
      </c>
      <c r="R2286" t="str">
        <f>TRIM(MID(SUBSTITUTE($N2286,"/",REPT(" ",LEN($N2286))),(COLUMNS($V2286:W2286)-1)*LEN($N2286)+1,LEN($N2286)))</f>
        <v>rock</v>
      </c>
      <c r="S2286" s="11">
        <f t="shared" si="142"/>
        <v>40585.796817129631</v>
      </c>
      <c r="T2286" s="11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1.2136666666666667</v>
      </c>
      <c r="P2287" s="6">
        <f t="shared" si="141"/>
        <v>46.088607594936711</v>
      </c>
      <c r="Q2287" t="str">
        <f>TRIM(MID(SUBSTITUTE($N2287,"/",REPT(" ",LEN($N2287))),(COLUMNS($V2287:V2287)-1)*LEN($N2287)+1,LEN($N2287)))</f>
        <v>music</v>
      </c>
      <c r="R2287" t="str">
        <f>TRIM(MID(SUBSTITUTE($N2287,"/",REPT(" ",LEN($N2287))),(COLUMNS($V2287:W2287)-1)*LEN($N2287)+1,LEN($N2287)))</f>
        <v>rock</v>
      </c>
      <c r="S2287" s="11">
        <f t="shared" si="142"/>
        <v>41059.185682870368</v>
      </c>
      <c r="T2287" s="11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1.0006666666666666</v>
      </c>
      <c r="P2288" s="6">
        <f t="shared" si="141"/>
        <v>107.21428571428571</v>
      </c>
      <c r="Q2288" t="str">
        <f>TRIM(MID(SUBSTITUTE($N2288,"/",REPT(" ",LEN($N2288))),(COLUMNS($V2288:V2288)-1)*LEN($N2288)+1,LEN($N2288)))</f>
        <v>music</v>
      </c>
      <c r="R2288" t="str">
        <f>TRIM(MID(SUBSTITUTE($N2288,"/",REPT(" ",LEN($N2288))),(COLUMNS($V2288:W2288)-1)*LEN($N2288)+1,LEN($N2288)))</f>
        <v>rock</v>
      </c>
      <c r="S2288" s="11">
        <f t="shared" si="142"/>
        <v>41494.963587962964</v>
      </c>
      <c r="T2288" s="11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1.1997755555555556</v>
      </c>
      <c r="P2289" s="6">
        <f t="shared" si="141"/>
        <v>50.9338679245283</v>
      </c>
      <c r="Q2289" t="str">
        <f>TRIM(MID(SUBSTITUTE($N2289,"/",REPT(" ",LEN($N2289))),(COLUMNS($V2289:V2289)-1)*LEN($N2289)+1,LEN($N2289)))</f>
        <v>music</v>
      </c>
      <c r="R2289" t="str">
        <f>TRIM(MID(SUBSTITUTE($N2289,"/",REPT(" ",LEN($N2289))),(COLUMNS($V2289:W2289)-1)*LEN($N2289)+1,LEN($N2289)))</f>
        <v>rock</v>
      </c>
      <c r="S2289" s="11">
        <f t="shared" si="142"/>
        <v>41792.667361111111</v>
      </c>
      <c r="T2289" s="11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1.0009999999999999</v>
      </c>
      <c r="P2290" s="6">
        <f t="shared" si="141"/>
        <v>40.04</v>
      </c>
      <c r="Q2290" t="str">
        <f>TRIM(MID(SUBSTITUTE($N2290,"/",REPT(" ",LEN($N2290))),(COLUMNS($V2290:V2290)-1)*LEN($N2290)+1,LEN($N2290)))</f>
        <v>music</v>
      </c>
      <c r="R2290" t="str">
        <f>TRIM(MID(SUBSTITUTE($N2290,"/",REPT(" ",LEN($N2290))),(COLUMNS($V2290:W2290)-1)*LEN($N2290)+1,LEN($N2290)))</f>
        <v>rock</v>
      </c>
      <c r="S2290" s="11">
        <f t="shared" si="142"/>
        <v>41067.827418981484</v>
      </c>
      <c r="T2290" s="11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1.0740000000000001</v>
      </c>
      <c r="P2291" s="6">
        <f t="shared" si="141"/>
        <v>64.44</v>
      </c>
      <c r="Q2291" t="str">
        <f>TRIM(MID(SUBSTITUTE($N2291,"/",REPT(" ",LEN($N2291))),(COLUMNS($V2291:V2291)-1)*LEN($N2291)+1,LEN($N2291)))</f>
        <v>music</v>
      </c>
      <c r="R2291" t="str">
        <f>TRIM(MID(SUBSTITUTE($N2291,"/",REPT(" ",LEN($N2291))),(COLUMNS($V2291:W2291)-1)*LEN($N2291)+1,LEN($N2291)))</f>
        <v>rock</v>
      </c>
      <c r="S2291" s="11">
        <f t="shared" si="142"/>
        <v>41571.998379629629</v>
      </c>
      <c r="T2291" s="11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1.0406666666666666</v>
      </c>
      <c r="P2292" s="6">
        <f t="shared" si="141"/>
        <v>53.827586206896555</v>
      </c>
      <c r="Q2292" t="str">
        <f>TRIM(MID(SUBSTITUTE($N2292,"/",REPT(" ",LEN($N2292))),(COLUMNS($V2292:V2292)-1)*LEN($N2292)+1,LEN($N2292)))</f>
        <v>music</v>
      </c>
      <c r="R2292" t="str">
        <f>TRIM(MID(SUBSTITUTE($N2292,"/",REPT(" ",LEN($N2292))),(COLUMNS($V2292:W2292)-1)*LEN($N2292)+1,LEN($N2292)))</f>
        <v>rock</v>
      </c>
      <c r="S2292" s="11">
        <f t="shared" si="142"/>
        <v>40070.253819444442</v>
      </c>
      <c r="T2292" s="11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1.728</v>
      </c>
      <c r="P2293" s="6">
        <f t="shared" si="141"/>
        <v>100.46511627906976</v>
      </c>
      <c r="Q2293" t="str">
        <f>TRIM(MID(SUBSTITUTE($N2293,"/",REPT(" ",LEN($N2293))),(COLUMNS($V2293:V2293)-1)*LEN($N2293)+1,LEN($N2293)))</f>
        <v>music</v>
      </c>
      <c r="R2293" t="str">
        <f>TRIM(MID(SUBSTITUTE($N2293,"/",REPT(" ",LEN($N2293))),(COLUMNS($V2293:W2293)-1)*LEN($N2293)+1,LEN($N2293)))</f>
        <v>rock</v>
      </c>
      <c r="S2293" s="11">
        <f t="shared" si="142"/>
        <v>40987.977060185185</v>
      </c>
      <c r="T2293" s="11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1.072505</v>
      </c>
      <c r="P2294" s="6">
        <f t="shared" si="141"/>
        <v>46.630652173913049</v>
      </c>
      <c r="Q2294" t="str">
        <f>TRIM(MID(SUBSTITUTE($N2294,"/",REPT(" ",LEN($N2294))),(COLUMNS($V2294:V2294)-1)*LEN($N2294)+1,LEN($N2294)))</f>
        <v>music</v>
      </c>
      <c r="R2294" t="str">
        <f>TRIM(MID(SUBSTITUTE($N2294,"/",REPT(" ",LEN($N2294))),(COLUMNS($V2294:W2294)-1)*LEN($N2294)+1,LEN($N2294)))</f>
        <v>rock</v>
      </c>
      <c r="S2294" s="11">
        <f t="shared" si="142"/>
        <v>40987.697638888887</v>
      </c>
      <c r="T2294" s="11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1.0823529411764705</v>
      </c>
      <c r="P2295" s="6">
        <f t="shared" si="141"/>
        <v>34.074074074074076</v>
      </c>
      <c r="Q2295" t="str">
        <f>TRIM(MID(SUBSTITUTE($N2295,"/",REPT(" ",LEN($N2295))),(COLUMNS($V2295:V2295)-1)*LEN($N2295)+1,LEN($N2295)))</f>
        <v>music</v>
      </c>
      <c r="R2295" t="str">
        <f>TRIM(MID(SUBSTITUTE($N2295,"/",REPT(" ",LEN($N2295))),(COLUMNS($V2295:W2295)-1)*LEN($N2295)+1,LEN($N2295)))</f>
        <v>rock</v>
      </c>
      <c r="S2295" s="11">
        <f t="shared" si="142"/>
        <v>41151.708321759259</v>
      </c>
      <c r="T2295" s="11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1.4608079999999999</v>
      </c>
      <c r="P2296" s="6">
        <f t="shared" si="141"/>
        <v>65.214642857142863</v>
      </c>
      <c r="Q2296" t="str">
        <f>TRIM(MID(SUBSTITUTE($N2296,"/",REPT(" ",LEN($N2296))),(COLUMNS($V2296:V2296)-1)*LEN($N2296)+1,LEN($N2296)))</f>
        <v>music</v>
      </c>
      <c r="R2296" t="str">
        <f>TRIM(MID(SUBSTITUTE($N2296,"/",REPT(" ",LEN($N2296))),(COLUMNS($V2296:W2296)-1)*LEN($N2296)+1,LEN($N2296)))</f>
        <v>rock</v>
      </c>
      <c r="S2296" s="11">
        <f t="shared" si="142"/>
        <v>41264.72314814815</v>
      </c>
      <c r="T2296" s="11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1.2524999999999999</v>
      </c>
      <c r="P2297" s="6">
        <f t="shared" si="141"/>
        <v>44.205882352941174</v>
      </c>
      <c r="Q2297" t="str">
        <f>TRIM(MID(SUBSTITUTE($N2297,"/",REPT(" ",LEN($N2297))),(COLUMNS($V2297:V2297)-1)*LEN($N2297)+1,LEN($N2297)))</f>
        <v>music</v>
      </c>
      <c r="R2297" t="str">
        <f>TRIM(MID(SUBSTITUTE($N2297,"/",REPT(" ",LEN($N2297))),(COLUMNS($V2297:W2297)-1)*LEN($N2297)+1,LEN($N2297)))</f>
        <v>rock</v>
      </c>
      <c r="S2297" s="11">
        <f t="shared" si="142"/>
        <v>41270.954351851848</v>
      </c>
      <c r="T2297" s="11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1.4907142857142857</v>
      </c>
      <c r="P2298" s="6">
        <f t="shared" si="141"/>
        <v>71.965517241379317</v>
      </c>
      <c r="Q2298" t="str">
        <f>TRIM(MID(SUBSTITUTE($N2298,"/",REPT(" ",LEN($N2298))),(COLUMNS($V2298:V2298)-1)*LEN($N2298)+1,LEN($N2298)))</f>
        <v>music</v>
      </c>
      <c r="R2298" t="str">
        <f>TRIM(MID(SUBSTITUTE($N2298,"/",REPT(" ",LEN($N2298))),(COLUMNS($V2298:W2298)-1)*LEN($N2298)+1,LEN($N2298)))</f>
        <v>rock</v>
      </c>
      <c r="S2298" s="11">
        <f t="shared" si="142"/>
        <v>40927.731782407405</v>
      </c>
      <c r="T2298" s="11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1.006</v>
      </c>
      <c r="P2299" s="6">
        <f t="shared" si="141"/>
        <v>52.94736842105263</v>
      </c>
      <c r="Q2299" t="str">
        <f>TRIM(MID(SUBSTITUTE($N2299,"/",REPT(" ",LEN($N2299))),(COLUMNS($V2299:V2299)-1)*LEN($N2299)+1,LEN($N2299)))</f>
        <v>music</v>
      </c>
      <c r="R2299" t="str">
        <f>TRIM(MID(SUBSTITUTE($N2299,"/",REPT(" ",LEN($N2299))),(COLUMNS($V2299:W2299)-1)*LEN($N2299)+1,LEN($N2299)))</f>
        <v>rock</v>
      </c>
      <c r="S2299" s="11">
        <f t="shared" si="142"/>
        <v>40948.042233796295</v>
      </c>
      <c r="T2299" s="11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1.0507333333333333</v>
      </c>
      <c r="P2300" s="6">
        <f t="shared" si="141"/>
        <v>109.45138888888889</v>
      </c>
      <c r="Q2300" t="str">
        <f>TRIM(MID(SUBSTITUTE($N2300,"/",REPT(" ",LEN($N2300))),(COLUMNS($V2300:V2300)-1)*LEN($N2300)+1,LEN($N2300)))</f>
        <v>music</v>
      </c>
      <c r="R2300" t="str">
        <f>TRIM(MID(SUBSTITUTE($N2300,"/",REPT(" ",LEN($N2300))),(COLUMNS($V2300:W2300)-1)*LEN($N2300)+1,LEN($N2300)))</f>
        <v>rock</v>
      </c>
      <c r="S2300" s="11">
        <f t="shared" si="142"/>
        <v>41694.84065972222</v>
      </c>
      <c r="T2300" s="11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3.5016666666666665</v>
      </c>
      <c r="P2301" s="6">
        <f t="shared" si="141"/>
        <v>75.035714285714292</v>
      </c>
      <c r="Q2301" t="str">
        <f>TRIM(MID(SUBSTITUTE($N2301,"/",REPT(" ",LEN($N2301))),(COLUMNS($V2301:V2301)-1)*LEN($N2301)+1,LEN($N2301)))</f>
        <v>music</v>
      </c>
      <c r="R2301" t="str">
        <f>TRIM(MID(SUBSTITUTE($N2301,"/",REPT(" ",LEN($N2301))),(COLUMNS($V2301:W2301)-1)*LEN($N2301)+1,LEN($N2301)))</f>
        <v>rock</v>
      </c>
      <c r="S2301" s="11">
        <f t="shared" si="142"/>
        <v>40565.032511574071</v>
      </c>
      <c r="T2301" s="11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1.0125</v>
      </c>
      <c r="P2302" s="6">
        <f t="shared" si="141"/>
        <v>115.71428571428571</v>
      </c>
      <c r="Q2302" t="str">
        <f>TRIM(MID(SUBSTITUTE($N2302,"/",REPT(" ",LEN($N2302))),(COLUMNS($V2302:V2302)-1)*LEN($N2302)+1,LEN($N2302)))</f>
        <v>music</v>
      </c>
      <c r="R2302" t="str">
        <f>TRIM(MID(SUBSTITUTE($N2302,"/",REPT(" ",LEN($N2302))),(COLUMNS($V2302:W2302)-1)*LEN($N2302)+1,LEN($N2302)))</f>
        <v>rock</v>
      </c>
      <c r="S2302" s="11">
        <f t="shared" si="142"/>
        <v>41074.727037037039</v>
      </c>
      <c r="T2302" s="11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1.336044</v>
      </c>
      <c r="P2303" s="6">
        <f t="shared" si="141"/>
        <v>31.659810426540286</v>
      </c>
      <c r="Q2303" t="str">
        <f>TRIM(MID(SUBSTITUTE($N2303,"/",REPT(" ",LEN($N2303))),(COLUMNS($V2303:V2303)-1)*LEN($N2303)+1,LEN($N2303)))</f>
        <v>music</v>
      </c>
      <c r="R2303" t="str">
        <f>TRIM(MID(SUBSTITUTE($N2303,"/",REPT(" ",LEN($N2303))),(COLUMNS($V2303:W2303)-1)*LEN($N2303)+1,LEN($N2303)))</f>
        <v>indie rock</v>
      </c>
      <c r="S2303" s="11">
        <f t="shared" si="142"/>
        <v>41416.146944444445</v>
      </c>
      <c r="T2303" s="11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1.7065217391304348</v>
      </c>
      <c r="P2304" s="6">
        <f t="shared" si="141"/>
        <v>46.176470588235297</v>
      </c>
      <c r="Q2304" t="str">
        <f>TRIM(MID(SUBSTITUTE($N2304,"/",REPT(" ",LEN($N2304))),(COLUMNS($V2304:V2304)-1)*LEN($N2304)+1,LEN($N2304)))</f>
        <v>music</v>
      </c>
      <c r="R2304" t="str">
        <f>TRIM(MID(SUBSTITUTE($N2304,"/",REPT(" ",LEN($N2304))),(COLUMNS($V2304:W2304)-1)*LEN($N2304)+1,LEN($N2304)))</f>
        <v>indie rock</v>
      </c>
      <c r="S2304" s="11">
        <f t="shared" si="142"/>
        <v>41605.868449074071</v>
      </c>
      <c r="T2304" s="11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1.0935829457364341</v>
      </c>
      <c r="P2305" s="6">
        <f t="shared" si="141"/>
        <v>68.481650485436887</v>
      </c>
      <c r="Q2305" t="str">
        <f>TRIM(MID(SUBSTITUTE($N2305,"/",REPT(" ",LEN($N2305))),(COLUMNS($V2305:V2305)-1)*LEN($N2305)+1,LEN($N2305)))</f>
        <v>music</v>
      </c>
      <c r="R2305" t="str">
        <f>TRIM(MID(SUBSTITUTE($N2305,"/",REPT(" ",LEN($N2305))),(COLUMNS($V2305:W2305)-1)*LEN($N2305)+1,LEN($N2305)))</f>
        <v>indie rock</v>
      </c>
      <c r="S2305" s="11">
        <f t="shared" si="142"/>
        <v>40850.111064814817</v>
      </c>
      <c r="T2305" s="11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1.0070033333333335</v>
      </c>
      <c r="P2306" s="6">
        <f t="shared" si="141"/>
        <v>53.469203539823013</v>
      </c>
      <c r="Q2306" t="str">
        <f>TRIM(MID(SUBSTITUTE($N2306,"/",REPT(" ",LEN($N2306))),(COLUMNS($V2306:V2306)-1)*LEN($N2306)+1,LEN($N2306)))</f>
        <v>music</v>
      </c>
      <c r="R2306" t="str">
        <f>TRIM(MID(SUBSTITUTE($N2306,"/",REPT(" ",LEN($N2306))),(COLUMNS($V2306:W2306)-1)*LEN($N2306)+1,LEN($N2306)))</f>
        <v>indie rock</v>
      </c>
      <c r="S2306" s="11">
        <f t="shared" si="142"/>
        <v>40502.815868055557</v>
      </c>
      <c r="T2306" s="11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</f>
        <v>1.0122777777777778</v>
      </c>
      <c r="P2307" s="6">
        <f t="shared" ref="P2307:P2370" si="145">AVERAGE(E2307/L2307)</f>
        <v>109.10778443113773</v>
      </c>
      <c r="Q2307" t="str">
        <f>TRIM(MID(SUBSTITUTE($N2307,"/",REPT(" ",LEN($N2307))),(COLUMNS($V2307:V2307)-1)*LEN($N2307)+1,LEN($N2307)))</f>
        <v>music</v>
      </c>
      <c r="R2307" t="str">
        <f>TRIM(MID(SUBSTITUTE($N2307,"/",REPT(" ",LEN($N2307))),(COLUMNS($V2307:W2307)-1)*LEN($N2307)+1,LEN($N2307)))</f>
        <v>indie rock</v>
      </c>
      <c r="S2307" s="11">
        <f t="shared" ref="S2307:S2370" si="146">(((J2307/60/60)/24)+DATE(1970,1,1))</f>
        <v>41834.695277777777</v>
      </c>
      <c r="T2307" s="11">
        <f t="shared" ref="T2307:T2370" si="147">(((I2307/60/60)/24)+DATE(1970,1,1))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1.0675857142857144</v>
      </c>
      <c r="P2308" s="6">
        <f t="shared" si="145"/>
        <v>51.185616438356163</v>
      </c>
      <c r="Q2308" t="str">
        <f>TRIM(MID(SUBSTITUTE($N2308,"/",REPT(" ",LEN($N2308))),(COLUMNS($V2308:V2308)-1)*LEN($N2308)+1,LEN($N2308)))</f>
        <v>music</v>
      </c>
      <c r="R2308" t="str">
        <f>TRIM(MID(SUBSTITUTE($N2308,"/",REPT(" ",LEN($N2308))),(COLUMNS($V2308:W2308)-1)*LEN($N2308)+1,LEN($N2308)))</f>
        <v>indie rock</v>
      </c>
      <c r="S2308" s="11">
        <f t="shared" si="146"/>
        <v>40948.16815972222</v>
      </c>
      <c r="T2308" s="11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1.0665777537961894</v>
      </c>
      <c r="P2309" s="6">
        <f t="shared" si="145"/>
        <v>27.936800000000002</v>
      </c>
      <c r="Q2309" t="str">
        <f>TRIM(MID(SUBSTITUTE($N2309,"/",REPT(" ",LEN($N2309))),(COLUMNS($V2309:V2309)-1)*LEN($N2309)+1,LEN($N2309)))</f>
        <v>music</v>
      </c>
      <c r="R2309" t="str">
        <f>TRIM(MID(SUBSTITUTE($N2309,"/",REPT(" ",LEN($N2309))),(COLUMNS($V2309:W2309)-1)*LEN($N2309)+1,LEN($N2309)))</f>
        <v>indie rock</v>
      </c>
      <c r="S2309" s="11">
        <f t="shared" si="146"/>
        <v>41004.802465277775</v>
      </c>
      <c r="T2309" s="11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1.0130622</v>
      </c>
      <c r="P2310" s="6">
        <f t="shared" si="145"/>
        <v>82.496921824104234</v>
      </c>
      <c r="Q2310" t="str">
        <f>TRIM(MID(SUBSTITUTE($N2310,"/",REPT(" ",LEN($N2310))),(COLUMNS($V2310:V2310)-1)*LEN($N2310)+1,LEN($N2310)))</f>
        <v>music</v>
      </c>
      <c r="R2310" t="str">
        <f>TRIM(MID(SUBSTITUTE($N2310,"/",REPT(" ",LEN($N2310))),(COLUMNS($V2310:W2310)-1)*LEN($N2310)+1,LEN($N2310)))</f>
        <v>indie rock</v>
      </c>
      <c r="S2310" s="11">
        <f t="shared" si="146"/>
        <v>41851.962916666671</v>
      </c>
      <c r="T2310" s="11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1.0667450000000001</v>
      </c>
      <c r="P2311" s="6">
        <f t="shared" si="145"/>
        <v>59.817476635514019</v>
      </c>
      <c r="Q2311" t="str">
        <f>TRIM(MID(SUBSTITUTE($N2311,"/",REPT(" ",LEN($N2311))),(COLUMNS($V2311:V2311)-1)*LEN($N2311)+1,LEN($N2311)))</f>
        <v>music</v>
      </c>
      <c r="R2311" t="str">
        <f>TRIM(MID(SUBSTITUTE($N2311,"/",REPT(" ",LEN($N2311))),(COLUMNS($V2311:W2311)-1)*LEN($N2311)+1,LEN($N2311)))</f>
        <v>indie rock</v>
      </c>
      <c r="S2311" s="11">
        <f t="shared" si="146"/>
        <v>41307.987696759257</v>
      </c>
      <c r="T2311" s="11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4.288397837837838</v>
      </c>
      <c r="P2312" s="6">
        <f t="shared" si="145"/>
        <v>64.816470588235291</v>
      </c>
      <c r="Q2312" t="str">
        <f>TRIM(MID(SUBSTITUTE($N2312,"/",REPT(" ",LEN($N2312))),(COLUMNS($V2312:V2312)-1)*LEN($N2312)+1,LEN($N2312)))</f>
        <v>music</v>
      </c>
      <c r="R2312" t="str">
        <f>TRIM(MID(SUBSTITUTE($N2312,"/",REPT(" ",LEN($N2312))),(COLUMNS($V2312:W2312)-1)*LEN($N2312)+1,LEN($N2312)))</f>
        <v>indie rock</v>
      </c>
      <c r="S2312" s="11">
        <f t="shared" si="146"/>
        <v>41324.79415509259</v>
      </c>
      <c r="T2312" s="11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1.0411111111111111</v>
      </c>
      <c r="P2313" s="6">
        <f t="shared" si="145"/>
        <v>90.09615384615384</v>
      </c>
      <c r="Q2313" t="str">
        <f>TRIM(MID(SUBSTITUTE($N2313,"/",REPT(" ",LEN($N2313))),(COLUMNS($V2313:V2313)-1)*LEN($N2313)+1,LEN($N2313)))</f>
        <v>music</v>
      </c>
      <c r="R2313" t="str">
        <f>TRIM(MID(SUBSTITUTE($N2313,"/",REPT(" ",LEN($N2313))),(COLUMNS($V2313:W2313)-1)*LEN($N2313)+1,LEN($N2313)))</f>
        <v>indie rock</v>
      </c>
      <c r="S2313" s="11">
        <f t="shared" si="146"/>
        <v>41736.004502314812</v>
      </c>
      <c r="T2313" s="11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1.0786666666666667</v>
      </c>
      <c r="P2314" s="6">
        <f t="shared" si="145"/>
        <v>40.962025316455694</v>
      </c>
      <c r="Q2314" t="str">
        <f>TRIM(MID(SUBSTITUTE($N2314,"/",REPT(" ",LEN($N2314))),(COLUMNS($V2314:V2314)-1)*LEN($N2314)+1,LEN($N2314)))</f>
        <v>music</v>
      </c>
      <c r="R2314" t="str">
        <f>TRIM(MID(SUBSTITUTE($N2314,"/",REPT(" ",LEN($N2314))),(COLUMNS($V2314:W2314)-1)*LEN($N2314)+1,LEN($N2314)))</f>
        <v>indie rock</v>
      </c>
      <c r="S2314" s="11">
        <f t="shared" si="146"/>
        <v>41716.632847222223</v>
      </c>
      <c r="T2314" s="11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1.7584040000000001</v>
      </c>
      <c r="P2315" s="6">
        <f t="shared" si="145"/>
        <v>56.000127388535034</v>
      </c>
      <c r="Q2315" t="str">
        <f>TRIM(MID(SUBSTITUTE($N2315,"/",REPT(" ",LEN($N2315))),(COLUMNS($V2315:V2315)-1)*LEN($N2315)+1,LEN($N2315)))</f>
        <v>music</v>
      </c>
      <c r="R2315" t="str">
        <f>TRIM(MID(SUBSTITUTE($N2315,"/",REPT(" ",LEN($N2315))),(COLUMNS($V2315:W2315)-1)*LEN($N2315)+1,LEN($N2315)))</f>
        <v>indie rock</v>
      </c>
      <c r="S2315" s="11">
        <f t="shared" si="146"/>
        <v>41002.958634259259</v>
      </c>
      <c r="T2315" s="11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1.5697000000000001</v>
      </c>
      <c r="P2316" s="6">
        <f t="shared" si="145"/>
        <v>37.672800000000002</v>
      </c>
      <c r="Q2316" t="str">
        <f>TRIM(MID(SUBSTITUTE($N2316,"/",REPT(" ",LEN($N2316))),(COLUMNS($V2316:V2316)-1)*LEN($N2316)+1,LEN($N2316)))</f>
        <v>music</v>
      </c>
      <c r="R2316" t="str">
        <f>TRIM(MID(SUBSTITUTE($N2316,"/",REPT(" ",LEN($N2316))),(COLUMNS($V2316:W2316)-1)*LEN($N2316)+1,LEN($N2316)))</f>
        <v>indie rock</v>
      </c>
      <c r="S2316" s="11">
        <f t="shared" si="146"/>
        <v>41037.551585648151</v>
      </c>
      <c r="T2316" s="11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1.026</v>
      </c>
      <c r="P2317" s="6">
        <f t="shared" si="145"/>
        <v>40.078125</v>
      </c>
      <c r="Q2317" t="str">
        <f>TRIM(MID(SUBSTITUTE($N2317,"/",REPT(" ",LEN($N2317))),(COLUMNS($V2317:V2317)-1)*LEN($N2317)+1,LEN($N2317)))</f>
        <v>music</v>
      </c>
      <c r="R2317" t="str">
        <f>TRIM(MID(SUBSTITUTE($N2317,"/",REPT(" ",LEN($N2317))),(COLUMNS($V2317:W2317)-1)*LEN($N2317)+1,LEN($N2317)))</f>
        <v>indie rock</v>
      </c>
      <c r="S2317" s="11">
        <f t="shared" si="146"/>
        <v>41004.72619212963</v>
      </c>
      <c r="T2317" s="11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1.0404266666666666</v>
      </c>
      <c r="P2318" s="6">
        <f t="shared" si="145"/>
        <v>78.031999999999996</v>
      </c>
      <c r="Q2318" t="str">
        <f>TRIM(MID(SUBSTITUTE($N2318,"/",REPT(" ",LEN($N2318))),(COLUMNS($V2318:V2318)-1)*LEN($N2318)+1,LEN($N2318)))</f>
        <v>music</v>
      </c>
      <c r="R2318" t="str">
        <f>TRIM(MID(SUBSTITUTE($N2318,"/",REPT(" ",LEN($N2318))),(COLUMNS($V2318:W2318)-1)*LEN($N2318)+1,LEN($N2318)))</f>
        <v>indie rock</v>
      </c>
      <c r="S2318" s="11">
        <f t="shared" si="146"/>
        <v>40079.725115740745</v>
      </c>
      <c r="T2318" s="11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1.04</v>
      </c>
      <c r="P2319" s="6">
        <f t="shared" si="145"/>
        <v>18.90909090909091</v>
      </c>
      <c r="Q2319" t="str">
        <f>TRIM(MID(SUBSTITUTE($N2319,"/",REPT(" ",LEN($N2319))),(COLUMNS($V2319:V2319)-1)*LEN($N2319)+1,LEN($N2319)))</f>
        <v>music</v>
      </c>
      <c r="R2319" t="str">
        <f>TRIM(MID(SUBSTITUTE($N2319,"/",REPT(" ",LEN($N2319))),(COLUMNS($V2319:W2319)-1)*LEN($N2319)+1,LEN($N2319)))</f>
        <v>indie rock</v>
      </c>
      <c r="S2319" s="11">
        <f t="shared" si="146"/>
        <v>40192.542233796295</v>
      </c>
      <c r="T2319" s="11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1.2105999999999999</v>
      </c>
      <c r="P2320" s="6">
        <f t="shared" si="145"/>
        <v>37.134969325153371</v>
      </c>
      <c r="Q2320" t="str">
        <f>TRIM(MID(SUBSTITUTE($N2320,"/",REPT(" ",LEN($N2320))),(COLUMNS($V2320:V2320)-1)*LEN($N2320)+1,LEN($N2320)))</f>
        <v>music</v>
      </c>
      <c r="R2320" t="str">
        <f>TRIM(MID(SUBSTITUTE($N2320,"/",REPT(" ",LEN($N2320))),(COLUMNS($V2320:W2320)-1)*LEN($N2320)+1,LEN($N2320)))</f>
        <v>indie rock</v>
      </c>
      <c r="S2320" s="11">
        <f t="shared" si="146"/>
        <v>40050.643680555557</v>
      </c>
      <c r="T2320" s="11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1.077</v>
      </c>
      <c r="P2321" s="6">
        <f t="shared" si="145"/>
        <v>41.961038961038959</v>
      </c>
      <c r="Q2321" t="str">
        <f>TRIM(MID(SUBSTITUTE($N2321,"/",REPT(" ",LEN($N2321))),(COLUMNS($V2321:V2321)-1)*LEN($N2321)+1,LEN($N2321)))</f>
        <v>music</v>
      </c>
      <c r="R2321" t="str">
        <f>TRIM(MID(SUBSTITUTE($N2321,"/",REPT(" ",LEN($N2321))),(COLUMNS($V2321:W2321)-1)*LEN($N2321)+1,LEN($N2321)))</f>
        <v>indie rock</v>
      </c>
      <c r="S2321" s="11">
        <f t="shared" si="146"/>
        <v>41593.082002314812</v>
      </c>
      <c r="T2321" s="11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1.0866</v>
      </c>
      <c r="P2322" s="6">
        <f t="shared" si="145"/>
        <v>61.044943820224717</v>
      </c>
      <c r="Q2322" t="str">
        <f>TRIM(MID(SUBSTITUTE($N2322,"/",REPT(" ",LEN($N2322))),(COLUMNS($V2322:V2322)-1)*LEN($N2322)+1,LEN($N2322)))</f>
        <v>music</v>
      </c>
      <c r="R2322" t="str">
        <f>TRIM(MID(SUBSTITUTE($N2322,"/",REPT(" ",LEN($N2322))),(COLUMNS($V2322:W2322)-1)*LEN($N2322)+1,LEN($N2322)))</f>
        <v>indie rock</v>
      </c>
      <c r="S2322" s="11">
        <f t="shared" si="146"/>
        <v>41696.817129629628</v>
      </c>
      <c r="T2322" s="11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0.39120962394619685</v>
      </c>
      <c r="P2323" s="6">
        <f t="shared" si="145"/>
        <v>64.53125</v>
      </c>
      <c r="Q2323" t="str">
        <f>TRIM(MID(SUBSTITUTE($N2323,"/",REPT(" ",LEN($N2323))),(COLUMNS($V2323:V2323)-1)*LEN($N2323)+1,LEN($N2323)))</f>
        <v>food</v>
      </c>
      <c r="R2323" t="str">
        <f>TRIM(MID(SUBSTITUTE($N2323,"/",REPT(" ",LEN($N2323))),(COLUMNS($V2323:W2323)-1)*LEN($N2323)+1,LEN($N2323)))</f>
        <v>small batch</v>
      </c>
      <c r="S2323" s="11">
        <f t="shared" si="146"/>
        <v>42799.260428240741</v>
      </c>
      <c r="T2323" s="11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3.1481481481481478E-2</v>
      </c>
      <c r="P2324" s="6">
        <f t="shared" si="145"/>
        <v>21.25</v>
      </c>
      <c r="Q2324" t="str">
        <f>TRIM(MID(SUBSTITUTE($N2324,"/",REPT(" ",LEN($N2324))),(COLUMNS($V2324:V2324)-1)*LEN($N2324)+1,LEN($N2324)))</f>
        <v>food</v>
      </c>
      <c r="R2324" t="str">
        <f>TRIM(MID(SUBSTITUTE($N2324,"/",REPT(" ",LEN($N2324))),(COLUMNS($V2324:W2324)-1)*LEN($N2324)+1,LEN($N2324)))</f>
        <v>small batch</v>
      </c>
      <c r="S2324" s="11">
        <f t="shared" si="146"/>
        <v>42804.895474537043</v>
      </c>
      <c r="T2324" s="11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0.48</v>
      </c>
      <c r="P2325" s="6">
        <f t="shared" si="145"/>
        <v>30</v>
      </c>
      <c r="Q2325" t="str">
        <f>TRIM(MID(SUBSTITUTE($N2325,"/",REPT(" ",LEN($N2325))),(COLUMNS($V2325:V2325)-1)*LEN($N2325)+1,LEN($N2325)))</f>
        <v>food</v>
      </c>
      <c r="R2325" t="str">
        <f>TRIM(MID(SUBSTITUTE($N2325,"/",REPT(" ",LEN($N2325))),(COLUMNS($V2325:W2325)-1)*LEN($N2325)+1,LEN($N2325)))</f>
        <v>small batch</v>
      </c>
      <c r="S2325" s="11">
        <f t="shared" si="146"/>
        <v>42807.755173611105</v>
      </c>
      <c r="T2325" s="11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0.20733333333333334</v>
      </c>
      <c r="P2326" s="6">
        <f t="shared" si="145"/>
        <v>25.491803278688526</v>
      </c>
      <c r="Q2326" t="str">
        <f>TRIM(MID(SUBSTITUTE($N2326,"/",REPT(" ",LEN($N2326))),(COLUMNS($V2326:V2326)-1)*LEN($N2326)+1,LEN($N2326)))</f>
        <v>food</v>
      </c>
      <c r="R2326" t="str">
        <f>TRIM(MID(SUBSTITUTE($N2326,"/",REPT(" ",LEN($N2326))),(COLUMNS($V2326:W2326)-1)*LEN($N2326)+1,LEN($N2326)))</f>
        <v>small batch</v>
      </c>
      <c r="S2326" s="11">
        <f t="shared" si="146"/>
        <v>42790.885243055556</v>
      </c>
      <c r="T2326" s="11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0.08</v>
      </c>
      <c r="P2327" s="6">
        <f t="shared" si="145"/>
        <v>11.428571428571429</v>
      </c>
      <c r="Q2327" t="str">
        <f>TRIM(MID(SUBSTITUTE($N2327,"/",REPT(" ",LEN($N2327))),(COLUMNS($V2327:V2327)-1)*LEN($N2327)+1,LEN($N2327)))</f>
        <v>food</v>
      </c>
      <c r="R2327" t="str">
        <f>TRIM(MID(SUBSTITUTE($N2327,"/",REPT(" ",LEN($N2327))),(COLUMNS($V2327:W2327)-1)*LEN($N2327)+1,LEN($N2327)))</f>
        <v>small batch</v>
      </c>
      <c r="S2327" s="11">
        <f t="shared" si="146"/>
        <v>42794.022349537037</v>
      </c>
      <c r="T2327" s="11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7.1999999999999998E-3</v>
      </c>
      <c r="P2328" s="6">
        <f t="shared" si="145"/>
        <v>108</v>
      </c>
      <c r="Q2328" t="str">
        <f>TRIM(MID(SUBSTITUTE($N2328,"/",REPT(" ",LEN($N2328))),(COLUMNS($V2328:V2328)-1)*LEN($N2328)+1,LEN($N2328)))</f>
        <v>food</v>
      </c>
      <c r="R2328" t="str">
        <f>TRIM(MID(SUBSTITUTE($N2328,"/",REPT(" ",LEN($N2328))),(COLUMNS($V2328:W2328)-1)*LEN($N2328)+1,LEN($N2328)))</f>
        <v>small batch</v>
      </c>
      <c r="S2328" s="11">
        <f t="shared" si="146"/>
        <v>42804.034120370372</v>
      </c>
      <c r="T2328" s="11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5.2609431428571432</v>
      </c>
      <c r="P2329" s="6">
        <f t="shared" si="145"/>
        <v>54.883162444113267</v>
      </c>
      <c r="Q2329" t="str">
        <f>TRIM(MID(SUBSTITUTE($N2329,"/",REPT(" ",LEN($N2329))),(COLUMNS($V2329:V2329)-1)*LEN($N2329)+1,LEN($N2329)))</f>
        <v>food</v>
      </c>
      <c r="R2329" t="str">
        <f>TRIM(MID(SUBSTITUTE($N2329,"/",REPT(" ",LEN($N2329))),(COLUMNS($V2329:W2329)-1)*LEN($N2329)+1,LEN($N2329)))</f>
        <v>small batch</v>
      </c>
      <c r="S2329" s="11">
        <f t="shared" si="146"/>
        <v>41842.917129629634</v>
      </c>
      <c r="T2329" s="11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2.5445000000000002</v>
      </c>
      <c r="P2330" s="6">
        <f t="shared" si="145"/>
        <v>47.383612662942269</v>
      </c>
      <c r="Q2330" t="str">
        <f>TRIM(MID(SUBSTITUTE($N2330,"/",REPT(" ",LEN($N2330))),(COLUMNS($V2330:V2330)-1)*LEN($N2330)+1,LEN($N2330)))</f>
        <v>food</v>
      </c>
      <c r="R2330" t="str">
        <f>TRIM(MID(SUBSTITUTE($N2330,"/",REPT(" ",LEN($N2330))),(COLUMNS($V2330:W2330)-1)*LEN($N2330)+1,LEN($N2330)))</f>
        <v>small batch</v>
      </c>
      <c r="S2330" s="11">
        <f t="shared" si="146"/>
        <v>42139.781678240746</v>
      </c>
      <c r="T2330" s="11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1.0591999999999999</v>
      </c>
      <c r="P2331" s="6">
        <f t="shared" si="145"/>
        <v>211.84</v>
      </c>
      <c r="Q2331" t="str">
        <f>TRIM(MID(SUBSTITUTE($N2331,"/",REPT(" ",LEN($N2331))),(COLUMNS($V2331:V2331)-1)*LEN($N2331)+1,LEN($N2331)))</f>
        <v>food</v>
      </c>
      <c r="R2331" t="str">
        <f>TRIM(MID(SUBSTITUTE($N2331,"/",REPT(" ",LEN($N2331))),(COLUMNS($V2331:W2331)-1)*LEN($N2331)+1,LEN($N2331)))</f>
        <v>small batch</v>
      </c>
      <c r="S2331" s="11">
        <f t="shared" si="146"/>
        <v>41807.624374999999</v>
      </c>
      <c r="T2331" s="11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1.0242285714285715</v>
      </c>
      <c r="P2332" s="6">
        <f t="shared" si="145"/>
        <v>219.92638036809817</v>
      </c>
      <c r="Q2332" t="str">
        <f>TRIM(MID(SUBSTITUTE($N2332,"/",REPT(" ",LEN($N2332))),(COLUMNS($V2332:V2332)-1)*LEN($N2332)+1,LEN($N2332)))</f>
        <v>food</v>
      </c>
      <c r="R2332" t="str">
        <f>TRIM(MID(SUBSTITUTE($N2332,"/",REPT(" ",LEN($N2332))),(COLUMNS($V2332:W2332)-1)*LEN($N2332)+1,LEN($N2332)))</f>
        <v>small batch</v>
      </c>
      <c r="S2332" s="11">
        <f t="shared" si="146"/>
        <v>42332.89980324074</v>
      </c>
      <c r="T2332" s="11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1.4431375</v>
      </c>
      <c r="P2333" s="6">
        <f t="shared" si="145"/>
        <v>40.795406360424032</v>
      </c>
      <c r="Q2333" t="str">
        <f>TRIM(MID(SUBSTITUTE($N2333,"/",REPT(" ",LEN($N2333))),(COLUMNS($V2333:V2333)-1)*LEN($N2333)+1,LEN($N2333)))</f>
        <v>food</v>
      </c>
      <c r="R2333" t="str">
        <f>TRIM(MID(SUBSTITUTE($N2333,"/",REPT(" ",LEN($N2333))),(COLUMNS($V2333:W2333)-1)*LEN($N2333)+1,LEN($N2333)))</f>
        <v>small batch</v>
      </c>
      <c r="S2333" s="11">
        <f t="shared" si="146"/>
        <v>41839.005671296298</v>
      </c>
      <c r="T2333" s="11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1.06308</v>
      </c>
      <c r="P2334" s="6">
        <f t="shared" si="145"/>
        <v>75.502840909090907</v>
      </c>
      <c r="Q2334" t="str">
        <f>TRIM(MID(SUBSTITUTE($N2334,"/",REPT(" ",LEN($N2334))),(COLUMNS($V2334:V2334)-1)*LEN($N2334)+1,LEN($N2334)))</f>
        <v>food</v>
      </c>
      <c r="R2334" t="str">
        <f>TRIM(MID(SUBSTITUTE($N2334,"/",REPT(" ",LEN($N2334))),(COLUMNS($V2334:W2334)-1)*LEN($N2334)+1,LEN($N2334)))</f>
        <v>small batch</v>
      </c>
      <c r="S2334" s="11">
        <f t="shared" si="146"/>
        <v>42011.628136574072</v>
      </c>
      <c r="T2334" s="11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2.1216666666666666</v>
      </c>
      <c r="P2335" s="6">
        <f t="shared" si="145"/>
        <v>13.542553191489361</v>
      </c>
      <c r="Q2335" t="str">
        <f>TRIM(MID(SUBSTITUTE($N2335,"/",REPT(" ",LEN($N2335))),(COLUMNS($V2335:V2335)-1)*LEN($N2335)+1,LEN($N2335)))</f>
        <v>food</v>
      </c>
      <c r="R2335" t="str">
        <f>TRIM(MID(SUBSTITUTE($N2335,"/",REPT(" ",LEN($N2335))),(COLUMNS($V2335:W2335)-1)*LEN($N2335)+1,LEN($N2335)))</f>
        <v>small batch</v>
      </c>
      <c r="S2335" s="11">
        <f t="shared" si="146"/>
        <v>41767.650347222225</v>
      </c>
      <c r="T2335" s="11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1.0195000000000001</v>
      </c>
      <c r="P2336" s="6">
        <f t="shared" si="145"/>
        <v>60.865671641791046</v>
      </c>
      <c r="Q2336" t="str">
        <f>TRIM(MID(SUBSTITUTE($N2336,"/",REPT(" ",LEN($N2336))),(COLUMNS($V2336:V2336)-1)*LEN($N2336)+1,LEN($N2336)))</f>
        <v>food</v>
      </c>
      <c r="R2336" t="str">
        <f>TRIM(MID(SUBSTITUTE($N2336,"/",REPT(" ",LEN($N2336))),(COLUMNS($V2336:W2336)-1)*LEN($N2336)+1,LEN($N2336)))</f>
        <v>small batch</v>
      </c>
      <c r="S2336" s="11">
        <f t="shared" si="146"/>
        <v>41918.670115740737</v>
      </c>
      <c r="T2336" s="11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1.0227200000000001</v>
      </c>
      <c r="P2337" s="6">
        <f t="shared" si="145"/>
        <v>115.69230769230769</v>
      </c>
      <c r="Q2337" t="str">
        <f>TRIM(MID(SUBSTITUTE($N2337,"/",REPT(" ",LEN($N2337))),(COLUMNS($V2337:V2337)-1)*LEN($N2337)+1,LEN($N2337)))</f>
        <v>food</v>
      </c>
      <c r="R2337" t="str">
        <f>TRIM(MID(SUBSTITUTE($N2337,"/",REPT(" ",LEN($N2337))),(COLUMNS($V2337:W2337)-1)*LEN($N2337)+1,LEN($N2337)))</f>
        <v>small batch</v>
      </c>
      <c r="S2337" s="11">
        <f t="shared" si="146"/>
        <v>41771.572256944448</v>
      </c>
      <c r="T2337" s="11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5.2073254999999996</v>
      </c>
      <c r="P2338" s="6">
        <f t="shared" si="145"/>
        <v>48.104623556581984</v>
      </c>
      <c r="Q2338" t="str">
        <f>TRIM(MID(SUBSTITUTE($N2338,"/",REPT(" ",LEN($N2338))),(COLUMNS($V2338:V2338)-1)*LEN($N2338)+1,LEN($N2338)))</f>
        <v>food</v>
      </c>
      <c r="R2338" t="str">
        <f>TRIM(MID(SUBSTITUTE($N2338,"/",REPT(" ",LEN($N2338))),(COLUMNS($V2338:W2338)-1)*LEN($N2338)+1,LEN($N2338)))</f>
        <v>small batch</v>
      </c>
      <c r="S2338" s="11">
        <f t="shared" si="146"/>
        <v>41666.924710648149</v>
      </c>
      <c r="T2338" s="11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1.1065833333333333</v>
      </c>
      <c r="P2339" s="6">
        <f t="shared" si="145"/>
        <v>74.184357541899445</v>
      </c>
      <c r="Q2339" t="str">
        <f>TRIM(MID(SUBSTITUTE($N2339,"/",REPT(" ",LEN($N2339))),(COLUMNS($V2339:V2339)-1)*LEN($N2339)+1,LEN($N2339)))</f>
        <v>food</v>
      </c>
      <c r="R2339" t="str">
        <f>TRIM(MID(SUBSTITUTE($N2339,"/",REPT(" ",LEN($N2339))),(COLUMNS($V2339:W2339)-1)*LEN($N2339)+1,LEN($N2339)))</f>
        <v>small batch</v>
      </c>
      <c r="S2339" s="11">
        <f t="shared" si="146"/>
        <v>41786.640543981484</v>
      </c>
      <c r="T2339" s="11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1.0114333333333334</v>
      </c>
      <c r="P2340" s="6">
        <f t="shared" si="145"/>
        <v>123.34552845528455</v>
      </c>
      <c r="Q2340" t="str">
        <f>TRIM(MID(SUBSTITUTE($N2340,"/",REPT(" ",LEN($N2340))),(COLUMNS($V2340:V2340)-1)*LEN($N2340)+1,LEN($N2340)))</f>
        <v>food</v>
      </c>
      <c r="R2340" t="str">
        <f>TRIM(MID(SUBSTITUTE($N2340,"/",REPT(" ",LEN($N2340))),(COLUMNS($V2340:W2340)-1)*LEN($N2340)+1,LEN($N2340)))</f>
        <v>small batch</v>
      </c>
      <c r="S2340" s="11">
        <f t="shared" si="146"/>
        <v>41789.896805555552</v>
      </c>
      <c r="T2340" s="11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2.9420799999999998</v>
      </c>
      <c r="P2341" s="6">
        <f t="shared" si="145"/>
        <v>66.623188405797094</v>
      </c>
      <c r="Q2341" t="str">
        <f>TRIM(MID(SUBSTITUTE($N2341,"/",REPT(" ",LEN($N2341))),(COLUMNS($V2341:V2341)-1)*LEN($N2341)+1,LEN($N2341)))</f>
        <v>food</v>
      </c>
      <c r="R2341" t="str">
        <f>TRIM(MID(SUBSTITUTE($N2341,"/",REPT(" ",LEN($N2341))),(COLUMNS($V2341:W2341)-1)*LEN($N2341)+1,LEN($N2341)))</f>
        <v>small batch</v>
      </c>
      <c r="S2341" s="11">
        <f t="shared" si="146"/>
        <v>42692.79987268518</v>
      </c>
      <c r="T2341" s="11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1.0577749999999999</v>
      </c>
      <c r="P2342" s="6">
        <f t="shared" si="145"/>
        <v>104.99007444168734</v>
      </c>
      <c r="Q2342" t="str">
        <f>TRIM(MID(SUBSTITUTE($N2342,"/",REPT(" ",LEN($N2342))),(COLUMNS($V2342:V2342)-1)*LEN($N2342)+1,LEN($N2342)))</f>
        <v>food</v>
      </c>
      <c r="R2342" t="str">
        <f>TRIM(MID(SUBSTITUTE($N2342,"/",REPT(" ",LEN($N2342))),(COLUMNS($V2342:W2342)-1)*LEN($N2342)+1,LEN($N2342)))</f>
        <v>small batch</v>
      </c>
      <c r="S2342" s="11">
        <f t="shared" si="146"/>
        <v>42643.642800925925</v>
      </c>
      <c r="T2342" s="11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6" t="e">
        <f t="shared" si="145"/>
        <v>#DIV/0!</v>
      </c>
      <c r="Q2343" t="str">
        <f>TRIM(MID(SUBSTITUTE($N2343,"/",REPT(" ",LEN($N2343))),(COLUMNS($V2343:V2343)-1)*LEN($N2343)+1,LEN($N2343)))</f>
        <v>technology</v>
      </c>
      <c r="R2343" t="str">
        <f>TRIM(MID(SUBSTITUTE($N2343,"/",REPT(" ",LEN($N2343))),(COLUMNS($V2343:W2343)-1)*LEN($N2343)+1,LEN($N2343)))</f>
        <v>web</v>
      </c>
      <c r="S2343" s="11">
        <f t="shared" si="146"/>
        <v>42167.813703703709</v>
      </c>
      <c r="T2343" s="11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6" t="e">
        <f t="shared" si="145"/>
        <v>#DIV/0!</v>
      </c>
      <c r="Q2344" t="str">
        <f>TRIM(MID(SUBSTITUTE($N2344,"/",REPT(" ",LEN($N2344))),(COLUMNS($V2344:V2344)-1)*LEN($N2344)+1,LEN($N2344)))</f>
        <v>technology</v>
      </c>
      <c r="R2344" t="str">
        <f>TRIM(MID(SUBSTITUTE($N2344,"/",REPT(" ",LEN($N2344))),(COLUMNS($V2344:W2344)-1)*LEN($N2344)+1,LEN($N2344)))</f>
        <v>web</v>
      </c>
      <c r="S2344" s="11">
        <f t="shared" si="146"/>
        <v>41897.702199074076</v>
      </c>
      <c r="T2344" s="11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0.03</v>
      </c>
      <c r="P2345" s="6">
        <f t="shared" si="145"/>
        <v>300</v>
      </c>
      <c r="Q2345" t="str">
        <f>TRIM(MID(SUBSTITUTE($N2345,"/",REPT(" ",LEN($N2345))),(COLUMNS($V2345:V2345)-1)*LEN($N2345)+1,LEN($N2345)))</f>
        <v>technology</v>
      </c>
      <c r="R2345" t="str">
        <f>TRIM(MID(SUBSTITUTE($N2345,"/",REPT(" ",LEN($N2345))),(COLUMNS($V2345:W2345)-1)*LEN($N2345)+1,LEN($N2345)))</f>
        <v>web</v>
      </c>
      <c r="S2345" s="11">
        <f t="shared" si="146"/>
        <v>42327.825289351851</v>
      </c>
      <c r="T2345" s="11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1E-3</v>
      </c>
      <c r="P2346" s="6">
        <f t="shared" si="145"/>
        <v>1</v>
      </c>
      <c r="Q2346" t="str">
        <f>TRIM(MID(SUBSTITUTE($N2346,"/",REPT(" ",LEN($N2346))),(COLUMNS($V2346:V2346)-1)*LEN($N2346)+1,LEN($N2346)))</f>
        <v>technology</v>
      </c>
      <c r="R2346" t="str">
        <f>TRIM(MID(SUBSTITUTE($N2346,"/",REPT(" ",LEN($N2346))),(COLUMNS($V2346:W2346)-1)*LEN($N2346)+1,LEN($N2346)))</f>
        <v>web</v>
      </c>
      <c r="S2346" s="11">
        <f t="shared" si="146"/>
        <v>42515.727650462963</v>
      </c>
      <c r="T2346" s="11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6" t="e">
        <f t="shared" si="145"/>
        <v>#DIV/0!</v>
      </c>
      <c r="Q2347" t="str">
        <f>TRIM(MID(SUBSTITUTE($N2347,"/",REPT(" ",LEN($N2347))),(COLUMNS($V2347:V2347)-1)*LEN($N2347)+1,LEN($N2347)))</f>
        <v>technology</v>
      </c>
      <c r="R2347" t="str">
        <f>TRIM(MID(SUBSTITUTE($N2347,"/",REPT(" ",LEN($N2347))),(COLUMNS($V2347:W2347)-1)*LEN($N2347)+1,LEN($N2347)))</f>
        <v>web</v>
      </c>
      <c r="S2347" s="11">
        <f t="shared" si="146"/>
        <v>42060.001805555556</v>
      </c>
      <c r="T2347" s="11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6.4999999999999997E-4</v>
      </c>
      <c r="P2348" s="6">
        <f t="shared" si="145"/>
        <v>13</v>
      </c>
      <c r="Q2348" t="str">
        <f>TRIM(MID(SUBSTITUTE($N2348,"/",REPT(" ",LEN($N2348))),(COLUMNS($V2348:V2348)-1)*LEN($N2348)+1,LEN($N2348)))</f>
        <v>technology</v>
      </c>
      <c r="R2348" t="str">
        <f>TRIM(MID(SUBSTITUTE($N2348,"/",REPT(" ",LEN($N2348))),(COLUMNS($V2348:W2348)-1)*LEN($N2348)+1,LEN($N2348)))</f>
        <v>web</v>
      </c>
      <c r="S2348" s="11">
        <f t="shared" si="146"/>
        <v>42615.79896990741</v>
      </c>
      <c r="T2348" s="11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1.4999999999999999E-2</v>
      </c>
      <c r="P2349" s="6">
        <f t="shared" si="145"/>
        <v>15</v>
      </c>
      <c r="Q2349" t="str">
        <f>TRIM(MID(SUBSTITUTE($N2349,"/",REPT(" ",LEN($N2349))),(COLUMNS($V2349:V2349)-1)*LEN($N2349)+1,LEN($N2349)))</f>
        <v>technology</v>
      </c>
      <c r="R2349" t="str">
        <f>TRIM(MID(SUBSTITUTE($N2349,"/",REPT(" ",LEN($N2349))),(COLUMNS($V2349:W2349)-1)*LEN($N2349)+1,LEN($N2349)))</f>
        <v>web</v>
      </c>
      <c r="S2349" s="11">
        <f t="shared" si="146"/>
        <v>42577.607361111113</v>
      </c>
      <c r="T2349" s="11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3.8571428571428572E-3</v>
      </c>
      <c r="P2350" s="6">
        <f t="shared" si="145"/>
        <v>54</v>
      </c>
      <c r="Q2350" t="str">
        <f>TRIM(MID(SUBSTITUTE($N2350,"/",REPT(" ",LEN($N2350))),(COLUMNS($V2350:V2350)-1)*LEN($N2350)+1,LEN($N2350)))</f>
        <v>technology</v>
      </c>
      <c r="R2350" t="str">
        <f>TRIM(MID(SUBSTITUTE($N2350,"/",REPT(" ",LEN($N2350))),(COLUMNS($V2350:W2350)-1)*LEN($N2350)+1,LEN($N2350)))</f>
        <v>web</v>
      </c>
      <c r="S2350" s="11">
        <f t="shared" si="146"/>
        <v>42360.932152777779</v>
      </c>
      <c r="T2350" s="11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6" t="e">
        <f t="shared" si="145"/>
        <v>#DIV/0!</v>
      </c>
      <c r="Q2351" t="str">
        <f>TRIM(MID(SUBSTITUTE($N2351,"/",REPT(" ",LEN($N2351))),(COLUMNS($V2351:V2351)-1)*LEN($N2351)+1,LEN($N2351)))</f>
        <v>technology</v>
      </c>
      <c r="R2351" t="str">
        <f>TRIM(MID(SUBSTITUTE($N2351,"/",REPT(" ",LEN($N2351))),(COLUMNS($V2351:W2351)-1)*LEN($N2351)+1,LEN($N2351)))</f>
        <v>web</v>
      </c>
      <c r="S2351" s="11">
        <f t="shared" si="146"/>
        <v>42198.775787037041</v>
      </c>
      <c r="T2351" s="11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6" t="e">
        <f t="shared" si="145"/>
        <v>#DIV/0!</v>
      </c>
      <c r="Q2352" t="str">
        <f>TRIM(MID(SUBSTITUTE($N2352,"/",REPT(" ",LEN($N2352))),(COLUMNS($V2352:V2352)-1)*LEN($N2352)+1,LEN($N2352)))</f>
        <v>technology</v>
      </c>
      <c r="R2352" t="str">
        <f>TRIM(MID(SUBSTITUTE($N2352,"/",REPT(" ",LEN($N2352))),(COLUMNS($V2352:W2352)-1)*LEN($N2352)+1,LEN($N2352)))</f>
        <v>web</v>
      </c>
      <c r="S2352" s="11">
        <f t="shared" si="146"/>
        <v>42708.842245370368</v>
      </c>
      <c r="T2352" s="11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5.7142857142857143E-3</v>
      </c>
      <c r="P2353" s="6">
        <f t="shared" si="145"/>
        <v>15.428571428571429</v>
      </c>
      <c r="Q2353" t="str">
        <f>TRIM(MID(SUBSTITUTE($N2353,"/",REPT(" ",LEN($N2353))),(COLUMNS($V2353:V2353)-1)*LEN($N2353)+1,LEN($N2353)))</f>
        <v>technology</v>
      </c>
      <c r="R2353" t="str">
        <f>TRIM(MID(SUBSTITUTE($N2353,"/",REPT(" ",LEN($N2353))),(COLUMNS($V2353:W2353)-1)*LEN($N2353)+1,LEN($N2353)))</f>
        <v>web</v>
      </c>
      <c r="S2353" s="11">
        <f t="shared" si="146"/>
        <v>42094.101145833338</v>
      </c>
      <c r="T2353" s="11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6" t="e">
        <f t="shared" si="145"/>
        <v>#DIV/0!</v>
      </c>
      <c r="Q2354" t="str">
        <f>TRIM(MID(SUBSTITUTE($N2354,"/",REPT(" ",LEN($N2354))),(COLUMNS($V2354:V2354)-1)*LEN($N2354)+1,LEN($N2354)))</f>
        <v>technology</v>
      </c>
      <c r="R2354" t="str">
        <f>TRIM(MID(SUBSTITUTE($N2354,"/",REPT(" ",LEN($N2354))),(COLUMNS($V2354:W2354)-1)*LEN($N2354)+1,LEN($N2354)))</f>
        <v>web</v>
      </c>
      <c r="S2354" s="11">
        <f t="shared" si="146"/>
        <v>42101.633703703701</v>
      </c>
      <c r="T2354" s="11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6" t="e">
        <f t="shared" si="145"/>
        <v>#DIV/0!</v>
      </c>
      <c r="Q2355" t="str">
        <f>TRIM(MID(SUBSTITUTE($N2355,"/",REPT(" ",LEN($N2355))),(COLUMNS($V2355:V2355)-1)*LEN($N2355)+1,LEN($N2355)))</f>
        <v>technology</v>
      </c>
      <c r="R2355" t="str">
        <f>TRIM(MID(SUBSTITUTE($N2355,"/",REPT(" ",LEN($N2355))),(COLUMNS($V2355:W2355)-1)*LEN($N2355)+1,LEN($N2355)))</f>
        <v>web</v>
      </c>
      <c r="S2355" s="11">
        <f t="shared" si="146"/>
        <v>42103.676180555558</v>
      </c>
      <c r="T2355" s="11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7.1428571428571429E-4</v>
      </c>
      <c r="P2356" s="6">
        <f t="shared" si="145"/>
        <v>25</v>
      </c>
      <c r="Q2356" t="str">
        <f>TRIM(MID(SUBSTITUTE($N2356,"/",REPT(" ",LEN($N2356))),(COLUMNS($V2356:V2356)-1)*LEN($N2356)+1,LEN($N2356)))</f>
        <v>technology</v>
      </c>
      <c r="R2356" t="str">
        <f>TRIM(MID(SUBSTITUTE($N2356,"/",REPT(" ",LEN($N2356))),(COLUMNS($V2356:W2356)-1)*LEN($N2356)+1,LEN($N2356)))</f>
        <v>web</v>
      </c>
      <c r="S2356" s="11">
        <f t="shared" si="146"/>
        <v>41954.722916666666</v>
      </c>
      <c r="T2356" s="11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6.875E-3</v>
      </c>
      <c r="P2357" s="6">
        <f t="shared" si="145"/>
        <v>27.5</v>
      </c>
      <c r="Q2357" t="str">
        <f>TRIM(MID(SUBSTITUTE($N2357,"/",REPT(" ",LEN($N2357))),(COLUMNS($V2357:V2357)-1)*LEN($N2357)+1,LEN($N2357)))</f>
        <v>technology</v>
      </c>
      <c r="R2357" t="str">
        <f>TRIM(MID(SUBSTITUTE($N2357,"/",REPT(" ",LEN($N2357))),(COLUMNS($V2357:W2357)-1)*LEN($N2357)+1,LEN($N2357)))</f>
        <v>web</v>
      </c>
      <c r="S2357" s="11">
        <f t="shared" si="146"/>
        <v>42096.918240740735</v>
      </c>
      <c r="T2357" s="11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6" t="e">
        <f t="shared" si="145"/>
        <v>#DIV/0!</v>
      </c>
      <c r="Q2358" t="str">
        <f>TRIM(MID(SUBSTITUTE($N2358,"/",REPT(" ",LEN($N2358))),(COLUMNS($V2358:V2358)-1)*LEN($N2358)+1,LEN($N2358)))</f>
        <v>technology</v>
      </c>
      <c r="R2358" t="str">
        <f>TRIM(MID(SUBSTITUTE($N2358,"/",REPT(" ",LEN($N2358))),(COLUMNS($V2358:W2358)-1)*LEN($N2358)+1,LEN($N2358)))</f>
        <v>web</v>
      </c>
      <c r="S2358" s="11">
        <f t="shared" si="146"/>
        <v>42130.78361111111</v>
      </c>
      <c r="T2358" s="11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6" t="e">
        <f t="shared" si="145"/>
        <v>#DIV/0!</v>
      </c>
      <c r="Q2359" t="str">
        <f>TRIM(MID(SUBSTITUTE($N2359,"/",REPT(" ",LEN($N2359))),(COLUMNS($V2359:V2359)-1)*LEN($N2359)+1,LEN($N2359)))</f>
        <v>technology</v>
      </c>
      <c r="R2359" t="str">
        <f>TRIM(MID(SUBSTITUTE($N2359,"/",REPT(" ",LEN($N2359))),(COLUMNS($V2359:W2359)-1)*LEN($N2359)+1,LEN($N2359)))</f>
        <v>web</v>
      </c>
      <c r="S2359" s="11">
        <f t="shared" si="146"/>
        <v>42264.620115740734</v>
      </c>
      <c r="T2359" s="11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6" t="e">
        <f t="shared" si="145"/>
        <v>#DIV/0!</v>
      </c>
      <c r="Q2360" t="str">
        <f>TRIM(MID(SUBSTITUTE($N2360,"/",REPT(" ",LEN($N2360))),(COLUMNS($V2360:V2360)-1)*LEN($N2360)+1,LEN($N2360)))</f>
        <v>technology</v>
      </c>
      <c r="R2360" t="str">
        <f>TRIM(MID(SUBSTITUTE($N2360,"/",REPT(" ",LEN($N2360))),(COLUMNS($V2360:W2360)-1)*LEN($N2360)+1,LEN($N2360)))</f>
        <v>web</v>
      </c>
      <c r="S2360" s="11">
        <f t="shared" si="146"/>
        <v>41978.930972222224</v>
      </c>
      <c r="T2360" s="11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0.14680000000000001</v>
      </c>
      <c r="P2361" s="6">
        <f t="shared" si="145"/>
        <v>367</v>
      </c>
      <c r="Q2361" t="str">
        <f>TRIM(MID(SUBSTITUTE($N2361,"/",REPT(" ",LEN($N2361))),(COLUMNS($V2361:V2361)-1)*LEN($N2361)+1,LEN($N2361)))</f>
        <v>technology</v>
      </c>
      <c r="R2361" t="str">
        <f>TRIM(MID(SUBSTITUTE($N2361,"/",REPT(" ",LEN($N2361))),(COLUMNS($V2361:W2361)-1)*LEN($N2361)+1,LEN($N2361)))</f>
        <v>web</v>
      </c>
      <c r="S2361" s="11">
        <f t="shared" si="146"/>
        <v>42159.649583333332</v>
      </c>
      <c r="T2361" s="11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4.0000000000000002E-4</v>
      </c>
      <c r="P2362" s="6">
        <f t="shared" si="145"/>
        <v>2</v>
      </c>
      <c r="Q2362" t="str">
        <f>TRIM(MID(SUBSTITUTE($N2362,"/",REPT(" ",LEN($N2362))),(COLUMNS($V2362:V2362)-1)*LEN($N2362)+1,LEN($N2362)))</f>
        <v>technology</v>
      </c>
      <c r="R2362" t="str">
        <f>TRIM(MID(SUBSTITUTE($N2362,"/",REPT(" ",LEN($N2362))),(COLUMNS($V2362:W2362)-1)*LEN($N2362)+1,LEN($N2362)))</f>
        <v>web</v>
      </c>
      <c r="S2362" s="11">
        <f t="shared" si="146"/>
        <v>42377.70694444445</v>
      </c>
      <c r="T2362" s="11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6" t="e">
        <f t="shared" si="145"/>
        <v>#DIV/0!</v>
      </c>
      <c r="Q2363" t="str">
        <f>TRIM(MID(SUBSTITUTE($N2363,"/",REPT(" ",LEN($N2363))),(COLUMNS($V2363:V2363)-1)*LEN($N2363)+1,LEN($N2363)))</f>
        <v>technology</v>
      </c>
      <c r="R2363" t="str">
        <f>TRIM(MID(SUBSTITUTE($N2363,"/",REPT(" ",LEN($N2363))),(COLUMNS($V2363:W2363)-1)*LEN($N2363)+1,LEN($N2363)))</f>
        <v>web</v>
      </c>
      <c r="S2363" s="11">
        <f t="shared" si="146"/>
        <v>42466.858888888892</v>
      </c>
      <c r="T2363" s="11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0.2857142857142857</v>
      </c>
      <c r="P2364" s="6">
        <f t="shared" si="145"/>
        <v>60</v>
      </c>
      <c r="Q2364" t="str">
        <f>TRIM(MID(SUBSTITUTE($N2364,"/",REPT(" ",LEN($N2364))),(COLUMNS($V2364:V2364)-1)*LEN($N2364)+1,LEN($N2364)))</f>
        <v>technology</v>
      </c>
      <c r="R2364" t="str">
        <f>TRIM(MID(SUBSTITUTE($N2364,"/",REPT(" ",LEN($N2364))),(COLUMNS($V2364:W2364)-1)*LEN($N2364)+1,LEN($N2364)))</f>
        <v>web</v>
      </c>
      <c r="S2364" s="11">
        <f t="shared" si="146"/>
        <v>41954.688310185185</v>
      </c>
      <c r="T2364" s="11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6" t="e">
        <f t="shared" si="145"/>
        <v>#DIV/0!</v>
      </c>
      <c r="Q2365" t="str">
        <f>TRIM(MID(SUBSTITUTE($N2365,"/",REPT(" ",LEN($N2365))),(COLUMNS($V2365:V2365)-1)*LEN($N2365)+1,LEN($N2365)))</f>
        <v>technology</v>
      </c>
      <c r="R2365" t="str">
        <f>TRIM(MID(SUBSTITUTE($N2365,"/",REPT(" ",LEN($N2365))),(COLUMNS($V2365:W2365)-1)*LEN($N2365)+1,LEN($N2365)))</f>
        <v>web</v>
      </c>
      <c r="S2365" s="11">
        <f t="shared" si="146"/>
        <v>42322.011574074073</v>
      </c>
      <c r="T2365" s="11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6" t="e">
        <f t="shared" si="145"/>
        <v>#DIV/0!</v>
      </c>
      <c r="Q2366" t="str">
        <f>TRIM(MID(SUBSTITUTE($N2366,"/",REPT(" ",LEN($N2366))),(COLUMNS($V2366:V2366)-1)*LEN($N2366)+1,LEN($N2366)))</f>
        <v>technology</v>
      </c>
      <c r="R2366" t="str">
        <f>TRIM(MID(SUBSTITUTE($N2366,"/",REPT(" ",LEN($N2366))),(COLUMNS($V2366:W2366)-1)*LEN($N2366)+1,LEN($N2366)))</f>
        <v>web</v>
      </c>
      <c r="S2366" s="11">
        <f t="shared" si="146"/>
        <v>42248.934675925921</v>
      </c>
      <c r="T2366" s="11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6" t="e">
        <f t="shared" si="145"/>
        <v>#DIV/0!</v>
      </c>
      <c r="Q2367" t="str">
        <f>TRIM(MID(SUBSTITUTE($N2367,"/",REPT(" ",LEN($N2367))),(COLUMNS($V2367:V2367)-1)*LEN($N2367)+1,LEN($N2367)))</f>
        <v>technology</v>
      </c>
      <c r="R2367" t="str">
        <f>TRIM(MID(SUBSTITUTE($N2367,"/",REPT(" ",LEN($N2367))),(COLUMNS($V2367:W2367)-1)*LEN($N2367)+1,LEN($N2367)))</f>
        <v>web</v>
      </c>
      <c r="S2367" s="11">
        <f t="shared" si="146"/>
        <v>42346.736400462964</v>
      </c>
      <c r="T2367" s="11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0.1052</v>
      </c>
      <c r="P2368" s="6">
        <f t="shared" si="145"/>
        <v>97.407407407407405</v>
      </c>
      <c r="Q2368" t="str">
        <f>TRIM(MID(SUBSTITUTE($N2368,"/",REPT(" ",LEN($N2368))),(COLUMNS($V2368:V2368)-1)*LEN($N2368)+1,LEN($N2368)))</f>
        <v>technology</v>
      </c>
      <c r="R2368" t="str">
        <f>TRIM(MID(SUBSTITUTE($N2368,"/",REPT(" ",LEN($N2368))),(COLUMNS($V2368:W2368)-1)*LEN($N2368)+1,LEN($N2368)))</f>
        <v>web</v>
      </c>
      <c r="S2368" s="11">
        <f t="shared" si="146"/>
        <v>42268.531631944439</v>
      </c>
      <c r="T2368" s="11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1.34E-2</v>
      </c>
      <c r="P2369" s="6">
        <f t="shared" si="145"/>
        <v>47.857142857142854</v>
      </c>
      <c r="Q2369" t="str">
        <f>TRIM(MID(SUBSTITUTE($N2369,"/",REPT(" ",LEN($N2369))),(COLUMNS($V2369:V2369)-1)*LEN($N2369)+1,LEN($N2369)))</f>
        <v>technology</v>
      </c>
      <c r="R2369" t="str">
        <f>TRIM(MID(SUBSTITUTE($N2369,"/",REPT(" ",LEN($N2369))),(COLUMNS($V2369:W2369)-1)*LEN($N2369)+1,LEN($N2369)))</f>
        <v>web</v>
      </c>
      <c r="S2369" s="11">
        <f t="shared" si="146"/>
        <v>42425.970092592594</v>
      </c>
      <c r="T2369" s="11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2.5000000000000001E-3</v>
      </c>
      <c r="P2370" s="6">
        <f t="shared" si="145"/>
        <v>50</v>
      </c>
      <c r="Q2370" t="str">
        <f>TRIM(MID(SUBSTITUTE($N2370,"/",REPT(" ",LEN($N2370))),(COLUMNS($V2370:V2370)-1)*LEN($N2370)+1,LEN($N2370)))</f>
        <v>technology</v>
      </c>
      <c r="R2370" t="str">
        <f>TRIM(MID(SUBSTITUTE($N2370,"/",REPT(" ",LEN($N2370))),(COLUMNS($V2370:W2370)-1)*LEN($N2370)+1,LEN($N2370)))</f>
        <v>web</v>
      </c>
      <c r="S2370" s="11">
        <f t="shared" si="146"/>
        <v>42063.721817129626</v>
      </c>
      <c r="T2370" s="11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</f>
        <v>0</v>
      </c>
      <c r="P2371" s="6" t="e">
        <f t="shared" ref="P2371:P2434" si="149">AVERAGE(E2371/L2371)</f>
        <v>#DIV/0!</v>
      </c>
      <c r="Q2371" t="str">
        <f>TRIM(MID(SUBSTITUTE($N2371,"/",REPT(" ",LEN($N2371))),(COLUMNS($V2371:V2371)-1)*LEN($N2371)+1,LEN($N2371)))</f>
        <v>technology</v>
      </c>
      <c r="R2371" t="str">
        <f>TRIM(MID(SUBSTITUTE($N2371,"/",REPT(" ",LEN($N2371))),(COLUMNS($V2371:W2371)-1)*LEN($N2371)+1,LEN($N2371)))</f>
        <v>web</v>
      </c>
      <c r="S2371" s="11">
        <f t="shared" ref="S2371:S2434" si="150">(((J2371/60/60)/24)+DATE(1970,1,1))</f>
        <v>42380.812627314815</v>
      </c>
      <c r="T2371" s="11">
        <f t="shared" ref="T2371:T2434" si="151">(((I2371/60/60)/24)+DATE(1970,1,1))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3.2799999999999999E-3</v>
      </c>
      <c r="P2372" s="6">
        <f t="shared" si="149"/>
        <v>20.5</v>
      </c>
      <c r="Q2372" t="str">
        <f>TRIM(MID(SUBSTITUTE($N2372,"/",REPT(" ",LEN($N2372))),(COLUMNS($V2372:V2372)-1)*LEN($N2372)+1,LEN($N2372)))</f>
        <v>technology</v>
      </c>
      <c r="R2372" t="str">
        <f>TRIM(MID(SUBSTITUTE($N2372,"/",REPT(" ",LEN($N2372))),(COLUMNS($V2372:W2372)-1)*LEN($N2372)+1,LEN($N2372)))</f>
        <v>web</v>
      </c>
      <c r="S2372" s="11">
        <f t="shared" si="150"/>
        <v>41961.18913194444</v>
      </c>
      <c r="T2372" s="11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6" t="e">
        <f t="shared" si="149"/>
        <v>#DIV/0!</v>
      </c>
      <c r="Q2373" t="str">
        <f>TRIM(MID(SUBSTITUTE($N2373,"/",REPT(" ",LEN($N2373))),(COLUMNS($V2373:V2373)-1)*LEN($N2373)+1,LEN($N2373)))</f>
        <v>technology</v>
      </c>
      <c r="R2373" t="str">
        <f>TRIM(MID(SUBSTITUTE($N2373,"/",REPT(" ",LEN($N2373))),(COLUMNS($V2373:W2373)-1)*LEN($N2373)+1,LEN($N2373)))</f>
        <v>web</v>
      </c>
      <c r="S2373" s="11">
        <f t="shared" si="150"/>
        <v>42150.777731481481</v>
      </c>
      <c r="T2373" s="11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3.272727272727273E-2</v>
      </c>
      <c r="P2374" s="6">
        <f t="shared" si="149"/>
        <v>30</v>
      </c>
      <c r="Q2374" t="str">
        <f>TRIM(MID(SUBSTITUTE($N2374,"/",REPT(" ",LEN($N2374))),(COLUMNS($V2374:V2374)-1)*LEN($N2374)+1,LEN($N2374)))</f>
        <v>technology</v>
      </c>
      <c r="R2374" t="str">
        <f>TRIM(MID(SUBSTITUTE($N2374,"/",REPT(" ",LEN($N2374))),(COLUMNS($V2374:W2374)-1)*LEN($N2374)+1,LEN($N2374)))</f>
        <v>web</v>
      </c>
      <c r="S2374" s="11">
        <f t="shared" si="150"/>
        <v>42088.069108796291</v>
      </c>
      <c r="T2374" s="11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5.8823529411764708E-5</v>
      </c>
      <c r="P2375" s="6">
        <f t="shared" si="149"/>
        <v>50</v>
      </c>
      <c r="Q2375" t="str">
        <f>TRIM(MID(SUBSTITUTE($N2375,"/",REPT(" ",LEN($N2375))),(COLUMNS($V2375:V2375)-1)*LEN($N2375)+1,LEN($N2375)))</f>
        <v>technology</v>
      </c>
      <c r="R2375" t="str">
        <f>TRIM(MID(SUBSTITUTE($N2375,"/",REPT(" ",LEN($N2375))),(COLUMNS($V2375:W2375)-1)*LEN($N2375)+1,LEN($N2375)))</f>
        <v>web</v>
      </c>
      <c r="S2375" s="11">
        <f t="shared" si="150"/>
        <v>42215.662314814821</v>
      </c>
      <c r="T2375" s="11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4.5454545454545455E-4</v>
      </c>
      <c r="P2376" s="6">
        <f t="shared" si="149"/>
        <v>10</v>
      </c>
      <c r="Q2376" t="str">
        <f>TRIM(MID(SUBSTITUTE($N2376,"/",REPT(" ",LEN($N2376))),(COLUMNS($V2376:V2376)-1)*LEN($N2376)+1,LEN($N2376)))</f>
        <v>technology</v>
      </c>
      <c r="R2376" t="str">
        <f>TRIM(MID(SUBSTITUTE($N2376,"/",REPT(" ",LEN($N2376))),(COLUMNS($V2376:W2376)-1)*LEN($N2376)+1,LEN($N2376)))</f>
        <v>web</v>
      </c>
      <c r="S2376" s="11">
        <f t="shared" si="150"/>
        <v>42017.843287037031</v>
      </c>
      <c r="T2376" s="11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6" t="e">
        <f t="shared" si="149"/>
        <v>#DIV/0!</v>
      </c>
      <c r="Q2377" t="str">
        <f>TRIM(MID(SUBSTITUTE($N2377,"/",REPT(" ",LEN($N2377))),(COLUMNS($V2377:V2377)-1)*LEN($N2377)+1,LEN($N2377)))</f>
        <v>technology</v>
      </c>
      <c r="R2377" t="str">
        <f>TRIM(MID(SUBSTITUTE($N2377,"/",REPT(" ",LEN($N2377))),(COLUMNS($V2377:W2377)-1)*LEN($N2377)+1,LEN($N2377)))</f>
        <v>web</v>
      </c>
      <c r="S2377" s="11">
        <f t="shared" si="150"/>
        <v>42592.836076388892</v>
      </c>
      <c r="T2377" s="11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0.10877666666666666</v>
      </c>
      <c r="P2378" s="6">
        <f t="shared" si="149"/>
        <v>81.582499999999996</v>
      </c>
      <c r="Q2378" t="str">
        <f>TRIM(MID(SUBSTITUTE($N2378,"/",REPT(" ",LEN($N2378))),(COLUMNS($V2378:V2378)-1)*LEN($N2378)+1,LEN($N2378)))</f>
        <v>technology</v>
      </c>
      <c r="R2378" t="str">
        <f>TRIM(MID(SUBSTITUTE($N2378,"/",REPT(" ",LEN($N2378))),(COLUMNS($V2378:W2378)-1)*LEN($N2378)+1,LEN($N2378)))</f>
        <v>web</v>
      </c>
      <c r="S2378" s="11">
        <f t="shared" si="150"/>
        <v>42318.925532407404</v>
      </c>
      <c r="T2378" s="11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6" t="e">
        <f t="shared" si="149"/>
        <v>#DIV/0!</v>
      </c>
      <c r="Q2379" t="str">
        <f>TRIM(MID(SUBSTITUTE($N2379,"/",REPT(" ",LEN($N2379))),(COLUMNS($V2379:V2379)-1)*LEN($N2379)+1,LEN($N2379)))</f>
        <v>technology</v>
      </c>
      <c r="R2379" t="str">
        <f>TRIM(MID(SUBSTITUTE($N2379,"/",REPT(" ",LEN($N2379))),(COLUMNS($V2379:W2379)-1)*LEN($N2379)+1,LEN($N2379)))</f>
        <v>web</v>
      </c>
      <c r="S2379" s="11">
        <f t="shared" si="150"/>
        <v>42669.870173611111</v>
      </c>
      <c r="T2379" s="11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6" t="e">
        <f t="shared" si="149"/>
        <v>#DIV/0!</v>
      </c>
      <c r="Q2380" t="str">
        <f>TRIM(MID(SUBSTITUTE($N2380,"/",REPT(" ",LEN($N2380))),(COLUMNS($V2380:V2380)-1)*LEN($N2380)+1,LEN($N2380)))</f>
        <v>technology</v>
      </c>
      <c r="R2380" t="str">
        <f>TRIM(MID(SUBSTITUTE($N2380,"/",REPT(" ",LEN($N2380))),(COLUMNS($V2380:W2380)-1)*LEN($N2380)+1,LEN($N2380)))</f>
        <v>web</v>
      </c>
      <c r="S2380" s="11">
        <f t="shared" si="150"/>
        <v>42213.013078703705</v>
      </c>
      <c r="T2380" s="11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6" t="e">
        <f t="shared" si="149"/>
        <v>#DIV/0!</v>
      </c>
      <c r="Q2381" t="str">
        <f>TRIM(MID(SUBSTITUTE($N2381,"/",REPT(" ",LEN($N2381))),(COLUMNS($V2381:V2381)-1)*LEN($N2381)+1,LEN($N2381)))</f>
        <v>technology</v>
      </c>
      <c r="R2381" t="str">
        <f>TRIM(MID(SUBSTITUTE($N2381,"/",REPT(" ",LEN($N2381))),(COLUMNS($V2381:W2381)-1)*LEN($N2381)+1,LEN($N2381)))</f>
        <v>web</v>
      </c>
      <c r="S2381" s="11">
        <f t="shared" si="150"/>
        <v>42237.016388888893</v>
      </c>
      <c r="T2381" s="11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3.6666666666666666E-3</v>
      </c>
      <c r="P2382" s="6">
        <f t="shared" si="149"/>
        <v>18.333333333333332</v>
      </c>
      <c r="Q2382" t="str">
        <f>TRIM(MID(SUBSTITUTE($N2382,"/",REPT(" ",LEN($N2382))),(COLUMNS($V2382:V2382)-1)*LEN($N2382)+1,LEN($N2382)))</f>
        <v>technology</v>
      </c>
      <c r="R2382" t="str">
        <f>TRIM(MID(SUBSTITUTE($N2382,"/",REPT(" ",LEN($N2382))),(COLUMNS($V2382:W2382)-1)*LEN($N2382)+1,LEN($N2382)))</f>
        <v>web</v>
      </c>
      <c r="S2382" s="11">
        <f t="shared" si="150"/>
        <v>42248.793310185181</v>
      </c>
      <c r="T2382" s="11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1.8193398957730169E-2</v>
      </c>
      <c r="P2383" s="6">
        <f t="shared" si="149"/>
        <v>224.42857142857142</v>
      </c>
      <c r="Q2383" t="str">
        <f>TRIM(MID(SUBSTITUTE($N2383,"/",REPT(" ",LEN($N2383))),(COLUMNS($V2383:V2383)-1)*LEN($N2383)+1,LEN($N2383)))</f>
        <v>technology</v>
      </c>
      <c r="R2383" t="str">
        <f>TRIM(MID(SUBSTITUTE($N2383,"/",REPT(" ",LEN($N2383))),(COLUMNS($V2383:W2383)-1)*LEN($N2383)+1,LEN($N2383)))</f>
        <v>web</v>
      </c>
      <c r="S2383" s="11">
        <f t="shared" si="150"/>
        <v>42074.935740740737</v>
      </c>
      <c r="T2383" s="11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2.5000000000000001E-2</v>
      </c>
      <c r="P2384" s="6">
        <f t="shared" si="149"/>
        <v>37.5</v>
      </c>
      <c r="Q2384" t="str">
        <f>TRIM(MID(SUBSTITUTE($N2384,"/",REPT(" ",LEN($N2384))),(COLUMNS($V2384:V2384)-1)*LEN($N2384)+1,LEN($N2384)))</f>
        <v>technology</v>
      </c>
      <c r="R2384" t="str">
        <f>TRIM(MID(SUBSTITUTE($N2384,"/",REPT(" ",LEN($N2384))),(COLUMNS($V2384:W2384)-1)*LEN($N2384)+1,LEN($N2384)))</f>
        <v>web</v>
      </c>
      <c r="S2384" s="11">
        <f t="shared" si="150"/>
        <v>42195.187534722223</v>
      </c>
      <c r="T2384" s="11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4.3499999999999997E-2</v>
      </c>
      <c r="P2385" s="6">
        <f t="shared" si="149"/>
        <v>145</v>
      </c>
      <c r="Q2385" t="str">
        <f>TRIM(MID(SUBSTITUTE($N2385,"/",REPT(" ",LEN($N2385))),(COLUMNS($V2385:V2385)-1)*LEN($N2385)+1,LEN($N2385)))</f>
        <v>technology</v>
      </c>
      <c r="R2385" t="str">
        <f>TRIM(MID(SUBSTITUTE($N2385,"/",REPT(" ",LEN($N2385))),(COLUMNS($V2385:W2385)-1)*LEN($N2385)+1,LEN($N2385)))</f>
        <v>web</v>
      </c>
      <c r="S2385" s="11">
        <f t="shared" si="150"/>
        <v>42027.056793981479</v>
      </c>
      <c r="T2385" s="11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8.0000000000000002E-3</v>
      </c>
      <c r="P2386" s="6">
        <f t="shared" si="149"/>
        <v>1</v>
      </c>
      <c r="Q2386" t="str">
        <f>TRIM(MID(SUBSTITUTE($N2386,"/",REPT(" ",LEN($N2386))),(COLUMNS($V2386:V2386)-1)*LEN($N2386)+1,LEN($N2386)))</f>
        <v>technology</v>
      </c>
      <c r="R2386" t="str">
        <f>TRIM(MID(SUBSTITUTE($N2386,"/",REPT(" ",LEN($N2386))),(COLUMNS($V2386:W2386)-1)*LEN($N2386)+1,LEN($N2386)))</f>
        <v>web</v>
      </c>
      <c r="S2386" s="11">
        <f t="shared" si="150"/>
        <v>41927.067627314813</v>
      </c>
      <c r="T2386" s="11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1.2123076923076924E-2</v>
      </c>
      <c r="P2387" s="6">
        <f t="shared" si="149"/>
        <v>112.57142857142857</v>
      </c>
      <c r="Q2387" t="str">
        <f>TRIM(MID(SUBSTITUTE($N2387,"/",REPT(" ",LEN($N2387))),(COLUMNS($V2387:V2387)-1)*LEN($N2387)+1,LEN($N2387)))</f>
        <v>technology</v>
      </c>
      <c r="R2387" t="str">
        <f>TRIM(MID(SUBSTITUTE($N2387,"/",REPT(" ",LEN($N2387))),(COLUMNS($V2387:W2387)-1)*LEN($N2387)+1,LEN($N2387)))</f>
        <v>web</v>
      </c>
      <c r="S2387" s="11">
        <f t="shared" si="150"/>
        <v>42191.70175925926</v>
      </c>
      <c r="T2387" s="11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6" t="e">
        <f t="shared" si="149"/>
        <v>#DIV/0!</v>
      </c>
      <c r="Q2388" t="str">
        <f>TRIM(MID(SUBSTITUTE($N2388,"/",REPT(" ",LEN($N2388))),(COLUMNS($V2388:V2388)-1)*LEN($N2388)+1,LEN($N2388)))</f>
        <v>technology</v>
      </c>
      <c r="R2388" t="str">
        <f>TRIM(MID(SUBSTITUTE($N2388,"/",REPT(" ",LEN($N2388))),(COLUMNS($V2388:W2388)-1)*LEN($N2388)+1,LEN($N2388)))</f>
        <v>web</v>
      </c>
      <c r="S2388" s="11">
        <f t="shared" si="150"/>
        <v>41954.838240740741</v>
      </c>
      <c r="T2388" s="11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6.8399999999999997E-3</v>
      </c>
      <c r="P2389" s="6">
        <f t="shared" si="149"/>
        <v>342</v>
      </c>
      <c r="Q2389" t="str">
        <f>TRIM(MID(SUBSTITUTE($N2389,"/",REPT(" ",LEN($N2389))),(COLUMNS($V2389:V2389)-1)*LEN($N2389)+1,LEN($N2389)))</f>
        <v>technology</v>
      </c>
      <c r="R2389" t="str">
        <f>TRIM(MID(SUBSTITUTE($N2389,"/",REPT(" ",LEN($N2389))),(COLUMNS($V2389:W2389)-1)*LEN($N2389)+1,LEN($N2389)))</f>
        <v>web</v>
      </c>
      <c r="S2389" s="11">
        <f t="shared" si="150"/>
        <v>42528.626620370371</v>
      </c>
      <c r="T2389" s="11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1.2513513513513513E-2</v>
      </c>
      <c r="P2390" s="6">
        <f t="shared" si="149"/>
        <v>57.875</v>
      </c>
      <c r="Q2390" t="str">
        <f>TRIM(MID(SUBSTITUTE($N2390,"/",REPT(" ",LEN($N2390))),(COLUMNS($V2390:V2390)-1)*LEN($N2390)+1,LEN($N2390)))</f>
        <v>technology</v>
      </c>
      <c r="R2390" t="str">
        <f>TRIM(MID(SUBSTITUTE($N2390,"/",REPT(" ",LEN($N2390))),(COLUMNS($V2390:W2390)-1)*LEN($N2390)+1,LEN($N2390)))</f>
        <v>web</v>
      </c>
      <c r="S2390" s="11">
        <f t="shared" si="150"/>
        <v>41989.853692129633</v>
      </c>
      <c r="T2390" s="11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1.8749999999999999E-3</v>
      </c>
      <c r="P2391" s="6">
        <f t="shared" si="149"/>
        <v>30</v>
      </c>
      <c r="Q2391" t="str">
        <f>TRIM(MID(SUBSTITUTE($N2391,"/",REPT(" ",LEN($N2391))),(COLUMNS($V2391:V2391)-1)*LEN($N2391)+1,LEN($N2391)))</f>
        <v>technology</v>
      </c>
      <c r="R2391" t="str">
        <f>TRIM(MID(SUBSTITUTE($N2391,"/",REPT(" ",LEN($N2391))),(COLUMNS($V2391:W2391)-1)*LEN($N2391)+1,LEN($N2391)))</f>
        <v>web</v>
      </c>
      <c r="S2391" s="11">
        <f t="shared" si="150"/>
        <v>42179.653379629628</v>
      </c>
      <c r="T2391" s="11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6" t="e">
        <f t="shared" si="149"/>
        <v>#DIV/0!</v>
      </c>
      <c r="Q2392" t="str">
        <f>TRIM(MID(SUBSTITUTE($N2392,"/",REPT(" ",LEN($N2392))),(COLUMNS($V2392:V2392)-1)*LEN($N2392)+1,LEN($N2392)))</f>
        <v>technology</v>
      </c>
      <c r="R2392" t="str">
        <f>TRIM(MID(SUBSTITUTE($N2392,"/",REPT(" ",LEN($N2392))),(COLUMNS($V2392:W2392)-1)*LEN($N2392)+1,LEN($N2392)))</f>
        <v>web</v>
      </c>
      <c r="S2392" s="11">
        <f t="shared" si="150"/>
        <v>41968.262314814812</v>
      </c>
      <c r="T2392" s="11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1.25E-3</v>
      </c>
      <c r="P2393" s="6">
        <f t="shared" si="149"/>
        <v>25</v>
      </c>
      <c r="Q2393" t="str">
        <f>TRIM(MID(SUBSTITUTE($N2393,"/",REPT(" ",LEN($N2393))),(COLUMNS($V2393:V2393)-1)*LEN($N2393)+1,LEN($N2393)))</f>
        <v>technology</v>
      </c>
      <c r="R2393" t="str">
        <f>TRIM(MID(SUBSTITUTE($N2393,"/",REPT(" ",LEN($N2393))),(COLUMNS($V2393:W2393)-1)*LEN($N2393)+1,LEN($N2393)))</f>
        <v>web</v>
      </c>
      <c r="S2393" s="11">
        <f t="shared" si="150"/>
        <v>42064.794490740736</v>
      </c>
      <c r="T2393" s="11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6" t="e">
        <f t="shared" si="149"/>
        <v>#DIV/0!</v>
      </c>
      <c r="Q2394" t="str">
        <f>TRIM(MID(SUBSTITUTE($N2394,"/",REPT(" ",LEN($N2394))),(COLUMNS($V2394:V2394)-1)*LEN($N2394)+1,LEN($N2394)))</f>
        <v>technology</v>
      </c>
      <c r="R2394" t="str">
        <f>TRIM(MID(SUBSTITUTE($N2394,"/",REPT(" ",LEN($N2394))),(COLUMNS($V2394:W2394)-1)*LEN($N2394)+1,LEN($N2394)))</f>
        <v>web</v>
      </c>
      <c r="S2394" s="11">
        <f t="shared" si="150"/>
        <v>42276.120636574073</v>
      </c>
      <c r="T2394" s="11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5.0000000000000001E-4</v>
      </c>
      <c r="P2395" s="6">
        <f t="shared" si="149"/>
        <v>50</v>
      </c>
      <c r="Q2395" t="str">
        <f>TRIM(MID(SUBSTITUTE($N2395,"/",REPT(" ",LEN($N2395))),(COLUMNS($V2395:V2395)-1)*LEN($N2395)+1,LEN($N2395)))</f>
        <v>technology</v>
      </c>
      <c r="R2395" t="str">
        <f>TRIM(MID(SUBSTITUTE($N2395,"/",REPT(" ",LEN($N2395))),(COLUMNS($V2395:W2395)-1)*LEN($N2395)+1,LEN($N2395)))</f>
        <v>web</v>
      </c>
      <c r="S2395" s="11">
        <f t="shared" si="150"/>
        <v>42194.648344907408</v>
      </c>
      <c r="T2395" s="11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5.9999999999999995E-4</v>
      </c>
      <c r="P2396" s="6">
        <f t="shared" si="149"/>
        <v>1.5</v>
      </c>
      <c r="Q2396" t="str">
        <f>TRIM(MID(SUBSTITUTE($N2396,"/",REPT(" ",LEN($N2396))),(COLUMNS($V2396:V2396)-1)*LEN($N2396)+1,LEN($N2396)))</f>
        <v>technology</v>
      </c>
      <c r="R2396" t="str">
        <f>TRIM(MID(SUBSTITUTE($N2396,"/",REPT(" ",LEN($N2396))),(COLUMNS($V2396:W2396)-1)*LEN($N2396)+1,LEN($N2396)))</f>
        <v>web</v>
      </c>
      <c r="S2396" s="11">
        <f t="shared" si="150"/>
        <v>42031.362187499995</v>
      </c>
      <c r="T2396" s="11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6" t="e">
        <f t="shared" si="149"/>
        <v>#DIV/0!</v>
      </c>
      <c r="Q2397" t="str">
        <f>TRIM(MID(SUBSTITUTE($N2397,"/",REPT(" ",LEN($N2397))),(COLUMNS($V2397:V2397)-1)*LEN($N2397)+1,LEN($N2397)))</f>
        <v>technology</v>
      </c>
      <c r="R2397" t="str">
        <f>TRIM(MID(SUBSTITUTE($N2397,"/",REPT(" ",LEN($N2397))),(COLUMNS($V2397:W2397)-1)*LEN($N2397)+1,LEN($N2397)))</f>
        <v>web</v>
      </c>
      <c r="S2397" s="11">
        <f t="shared" si="150"/>
        <v>42717.121377314819</v>
      </c>
      <c r="T2397" s="11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2E-3</v>
      </c>
      <c r="P2398" s="6">
        <f t="shared" si="149"/>
        <v>10</v>
      </c>
      <c r="Q2398" t="str">
        <f>TRIM(MID(SUBSTITUTE($N2398,"/",REPT(" ",LEN($N2398))),(COLUMNS($V2398:V2398)-1)*LEN($N2398)+1,LEN($N2398)))</f>
        <v>technology</v>
      </c>
      <c r="R2398" t="str">
        <f>TRIM(MID(SUBSTITUTE($N2398,"/",REPT(" ",LEN($N2398))),(COLUMNS($V2398:W2398)-1)*LEN($N2398)+1,LEN($N2398)))</f>
        <v>web</v>
      </c>
      <c r="S2398" s="11">
        <f t="shared" si="150"/>
        <v>42262.849050925928</v>
      </c>
      <c r="T2398" s="11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6" t="e">
        <f t="shared" si="149"/>
        <v>#DIV/0!</v>
      </c>
      <c r="Q2399" t="str">
        <f>TRIM(MID(SUBSTITUTE($N2399,"/",REPT(" ",LEN($N2399))),(COLUMNS($V2399:V2399)-1)*LEN($N2399)+1,LEN($N2399)))</f>
        <v>technology</v>
      </c>
      <c r="R2399" t="str">
        <f>TRIM(MID(SUBSTITUTE($N2399,"/",REPT(" ",LEN($N2399))),(COLUMNS($V2399:W2399)-1)*LEN($N2399)+1,LEN($N2399)))</f>
        <v>web</v>
      </c>
      <c r="S2399" s="11">
        <f t="shared" si="150"/>
        <v>41976.88490740741</v>
      </c>
      <c r="T2399" s="11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6" t="e">
        <f t="shared" si="149"/>
        <v>#DIV/0!</v>
      </c>
      <c r="Q2400" t="str">
        <f>TRIM(MID(SUBSTITUTE($N2400,"/",REPT(" ",LEN($N2400))),(COLUMNS($V2400:V2400)-1)*LEN($N2400)+1,LEN($N2400)))</f>
        <v>technology</v>
      </c>
      <c r="R2400" t="str">
        <f>TRIM(MID(SUBSTITUTE($N2400,"/",REPT(" ",LEN($N2400))),(COLUMNS($V2400:W2400)-1)*LEN($N2400)+1,LEN($N2400)))</f>
        <v>web</v>
      </c>
      <c r="S2400" s="11">
        <f t="shared" si="150"/>
        <v>42157.916481481487</v>
      </c>
      <c r="T2400" s="11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6" t="e">
        <f t="shared" si="149"/>
        <v>#DIV/0!</v>
      </c>
      <c r="Q2401" t="str">
        <f>TRIM(MID(SUBSTITUTE($N2401,"/",REPT(" ",LEN($N2401))),(COLUMNS($V2401:V2401)-1)*LEN($N2401)+1,LEN($N2401)))</f>
        <v>technology</v>
      </c>
      <c r="R2401" t="str">
        <f>TRIM(MID(SUBSTITUTE($N2401,"/",REPT(" ",LEN($N2401))),(COLUMNS($V2401:W2401)-1)*LEN($N2401)+1,LEN($N2401)))</f>
        <v>web</v>
      </c>
      <c r="S2401" s="11">
        <f t="shared" si="150"/>
        <v>41956.853078703702</v>
      </c>
      <c r="T2401" s="11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6" t="e">
        <f t="shared" si="149"/>
        <v>#DIV/0!</v>
      </c>
      <c r="Q2402" t="str">
        <f>TRIM(MID(SUBSTITUTE($N2402,"/",REPT(" ",LEN($N2402))),(COLUMNS($V2402:V2402)-1)*LEN($N2402)+1,LEN($N2402)))</f>
        <v>technology</v>
      </c>
      <c r="R2402" t="str">
        <f>TRIM(MID(SUBSTITUTE($N2402,"/",REPT(" ",LEN($N2402))),(COLUMNS($V2402:W2402)-1)*LEN($N2402)+1,LEN($N2402)))</f>
        <v>web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7.1785714285714283E-3</v>
      </c>
      <c r="P2403" s="6">
        <f t="shared" si="149"/>
        <v>22.333333333333332</v>
      </c>
      <c r="Q2403" t="str">
        <f>TRIM(MID(SUBSTITUTE($N2403,"/",REPT(" ",LEN($N2403))),(COLUMNS($V2403:V2403)-1)*LEN($N2403)+1,LEN($N2403)))</f>
        <v>food</v>
      </c>
      <c r="R2403" t="str">
        <f>TRIM(MID(SUBSTITUTE($N2403,"/",REPT(" ",LEN($N2403))),(COLUMNS($V2403:W2403)-1)*LEN($N2403)+1,LEN($N2403)))</f>
        <v>food trucks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4.3333333333333331E-3</v>
      </c>
      <c r="P2404" s="6">
        <f t="shared" si="149"/>
        <v>52</v>
      </c>
      <c r="Q2404" t="str">
        <f>TRIM(MID(SUBSTITUTE($N2404,"/",REPT(" ",LEN($N2404))),(COLUMNS($V2404:V2404)-1)*LEN($N2404)+1,LEN($N2404)))</f>
        <v>food</v>
      </c>
      <c r="R2404" t="str">
        <f>TRIM(MID(SUBSTITUTE($N2404,"/",REPT(" ",LEN($N2404))),(COLUMNS($V2404:W2404)-1)*LEN($N2404)+1,LEN($N2404)))</f>
        <v>food trucks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0.16833333333333333</v>
      </c>
      <c r="P2405" s="6">
        <f t="shared" si="149"/>
        <v>16.833333333333332</v>
      </c>
      <c r="Q2405" t="str">
        <f>TRIM(MID(SUBSTITUTE($N2405,"/",REPT(" ",LEN($N2405))),(COLUMNS($V2405:V2405)-1)*LEN($N2405)+1,LEN($N2405)))</f>
        <v>food</v>
      </c>
      <c r="R2405" t="str">
        <f>TRIM(MID(SUBSTITUTE($N2405,"/",REPT(" ",LEN($N2405))),(COLUMNS($V2405:W2405)-1)*LEN($N2405)+1,LEN($N2405)))</f>
        <v>food trucks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6" t="e">
        <f t="shared" si="149"/>
        <v>#DIV/0!</v>
      </c>
      <c r="Q2406" t="str">
        <f>TRIM(MID(SUBSTITUTE($N2406,"/",REPT(" ",LEN($N2406))),(COLUMNS($V2406:V2406)-1)*LEN($N2406)+1,LEN($N2406)))</f>
        <v>food</v>
      </c>
      <c r="R2406" t="str">
        <f>TRIM(MID(SUBSTITUTE($N2406,"/",REPT(" ",LEN($N2406))),(COLUMNS($V2406:W2406)-1)*LEN($N2406)+1,LEN($N2406)))</f>
        <v>food trucks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0.22520000000000001</v>
      </c>
      <c r="P2407" s="6">
        <f t="shared" si="149"/>
        <v>56.3</v>
      </c>
      <c r="Q2407" t="str">
        <f>TRIM(MID(SUBSTITUTE($N2407,"/",REPT(" ",LEN($N2407))),(COLUMNS($V2407:V2407)-1)*LEN($N2407)+1,LEN($N2407)))</f>
        <v>food</v>
      </c>
      <c r="R2407" t="str">
        <f>TRIM(MID(SUBSTITUTE($N2407,"/",REPT(" ",LEN($N2407))),(COLUMNS($V2407:W2407)-1)*LEN($N2407)+1,LEN($N2407)))</f>
        <v>food trucks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0.41384615384615386</v>
      </c>
      <c r="P2408" s="6">
        <f t="shared" si="149"/>
        <v>84.0625</v>
      </c>
      <c r="Q2408" t="str">
        <f>TRIM(MID(SUBSTITUTE($N2408,"/",REPT(" ",LEN($N2408))),(COLUMNS($V2408:V2408)-1)*LEN($N2408)+1,LEN($N2408)))</f>
        <v>food</v>
      </c>
      <c r="R2408" t="str">
        <f>TRIM(MID(SUBSTITUTE($N2408,"/",REPT(" ",LEN($N2408))),(COLUMNS($V2408:W2408)-1)*LEN($N2408)+1,LEN($N2408)))</f>
        <v>food trucks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0.25259090909090909</v>
      </c>
      <c r="P2409" s="6">
        <f t="shared" si="149"/>
        <v>168.39393939393941</v>
      </c>
      <c r="Q2409" t="str">
        <f>TRIM(MID(SUBSTITUTE($N2409,"/",REPT(" ",LEN($N2409))),(COLUMNS($V2409:V2409)-1)*LEN($N2409)+1,LEN($N2409)))</f>
        <v>food</v>
      </c>
      <c r="R2409" t="str">
        <f>TRIM(MID(SUBSTITUTE($N2409,"/",REPT(" ",LEN($N2409))),(COLUMNS($V2409:W2409)-1)*LEN($N2409)+1,LEN($N2409)))</f>
        <v>food trucks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2E-3</v>
      </c>
      <c r="P2410" s="6">
        <f t="shared" si="149"/>
        <v>15</v>
      </c>
      <c r="Q2410" t="str">
        <f>TRIM(MID(SUBSTITUTE($N2410,"/",REPT(" ",LEN($N2410))),(COLUMNS($V2410:V2410)-1)*LEN($N2410)+1,LEN($N2410)))</f>
        <v>food</v>
      </c>
      <c r="R2410" t="str">
        <f>TRIM(MID(SUBSTITUTE($N2410,"/",REPT(" ",LEN($N2410))),(COLUMNS($V2410:W2410)-1)*LEN($N2410)+1,LEN($N2410)))</f>
        <v>food trucks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1.84E-2</v>
      </c>
      <c r="P2411" s="6">
        <f t="shared" si="149"/>
        <v>76.666666666666671</v>
      </c>
      <c r="Q2411" t="str">
        <f>TRIM(MID(SUBSTITUTE($N2411,"/",REPT(" ",LEN($N2411))),(COLUMNS($V2411:V2411)-1)*LEN($N2411)+1,LEN($N2411)))</f>
        <v>food</v>
      </c>
      <c r="R2411" t="str">
        <f>TRIM(MID(SUBSTITUTE($N2411,"/",REPT(" ",LEN($N2411))),(COLUMNS($V2411:W2411)-1)*LEN($N2411)+1,LEN($N2411)))</f>
        <v>food trucks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6" t="e">
        <f t="shared" si="149"/>
        <v>#DIV/0!</v>
      </c>
      <c r="Q2412" t="str">
        <f>TRIM(MID(SUBSTITUTE($N2412,"/",REPT(" ",LEN($N2412))),(COLUMNS($V2412:V2412)-1)*LEN($N2412)+1,LEN($N2412)))</f>
        <v>food</v>
      </c>
      <c r="R2412" t="str">
        <f>TRIM(MID(SUBSTITUTE($N2412,"/",REPT(" ",LEN($N2412))),(COLUMNS($V2412:W2412)-1)*LEN($N2412)+1,LEN($N2412)))</f>
        <v>food trucks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6.0400000000000002E-3</v>
      </c>
      <c r="P2413" s="6">
        <f t="shared" si="149"/>
        <v>50.333333333333336</v>
      </c>
      <c r="Q2413" t="str">
        <f>TRIM(MID(SUBSTITUTE($N2413,"/",REPT(" ",LEN($N2413))),(COLUMNS($V2413:V2413)-1)*LEN($N2413)+1,LEN($N2413)))</f>
        <v>food</v>
      </c>
      <c r="R2413" t="str">
        <f>TRIM(MID(SUBSTITUTE($N2413,"/",REPT(" ",LEN($N2413))),(COLUMNS($V2413:W2413)-1)*LEN($N2413)+1,LEN($N2413)))</f>
        <v>food trucks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6" t="e">
        <f t="shared" si="149"/>
        <v>#DIV/0!</v>
      </c>
      <c r="Q2414" t="str">
        <f>TRIM(MID(SUBSTITUTE($N2414,"/",REPT(" ",LEN($N2414))),(COLUMNS($V2414:V2414)-1)*LEN($N2414)+1,LEN($N2414)))</f>
        <v>food</v>
      </c>
      <c r="R2414" t="str">
        <f>TRIM(MID(SUBSTITUTE($N2414,"/",REPT(" ",LEN($N2414))),(COLUMNS($V2414:W2414)-1)*LEN($N2414)+1,LEN($N2414)))</f>
        <v>food trucks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8.3333333333333332E-3</v>
      </c>
      <c r="P2415" s="6">
        <f t="shared" si="149"/>
        <v>8.3333333333333339</v>
      </c>
      <c r="Q2415" t="str">
        <f>TRIM(MID(SUBSTITUTE($N2415,"/",REPT(" ",LEN($N2415))),(COLUMNS($V2415:V2415)-1)*LEN($N2415)+1,LEN($N2415)))</f>
        <v>food</v>
      </c>
      <c r="R2415" t="str">
        <f>TRIM(MID(SUBSTITUTE($N2415,"/",REPT(" ",LEN($N2415))),(COLUMNS($V2415:W2415)-1)*LEN($N2415)+1,LEN($N2415)))</f>
        <v>food trucks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3.0666666666666665E-2</v>
      </c>
      <c r="P2416" s="6">
        <f t="shared" si="149"/>
        <v>35.384615384615387</v>
      </c>
      <c r="Q2416" t="str">
        <f>TRIM(MID(SUBSTITUTE($N2416,"/",REPT(" ",LEN($N2416))),(COLUMNS($V2416:V2416)-1)*LEN($N2416)+1,LEN($N2416)))</f>
        <v>food</v>
      </c>
      <c r="R2416" t="str">
        <f>TRIM(MID(SUBSTITUTE($N2416,"/",REPT(" ",LEN($N2416))),(COLUMNS($V2416:W2416)-1)*LEN($N2416)+1,LEN($N2416)))</f>
        <v>food trucks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5.5833333333333334E-3</v>
      </c>
      <c r="P2417" s="6">
        <f t="shared" si="149"/>
        <v>55.833333333333336</v>
      </c>
      <c r="Q2417" t="str">
        <f>TRIM(MID(SUBSTITUTE($N2417,"/",REPT(" ",LEN($N2417))),(COLUMNS($V2417:V2417)-1)*LEN($N2417)+1,LEN($N2417)))</f>
        <v>food</v>
      </c>
      <c r="R2417" t="str">
        <f>TRIM(MID(SUBSTITUTE($N2417,"/",REPT(" ",LEN($N2417))),(COLUMNS($V2417:W2417)-1)*LEN($N2417)+1,LEN($N2417)))</f>
        <v>food trucks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2.5000000000000001E-4</v>
      </c>
      <c r="P2418" s="6">
        <f t="shared" si="149"/>
        <v>5</v>
      </c>
      <c r="Q2418" t="str">
        <f>TRIM(MID(SUBSTITUTE($N2418,"/",REPT(" ",LEN($N2418))),(COLUMNS($V2418:V2418)-1)*LEN($N2418)+1,LEN($N2418)))</f>
        <v>food</v>
      </c>
      <c r="R2418" t="str">
        <f>TRIM(MID(SUBSTITUTE($N2418,"/",REPT(" ",LEN($N2418))),(COLUMNS($V2418:W2418)-1)*LEN($N2418)+1,LEN($N2418)))</f>
        <v>food trucks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6" t="e">
        <f t="shared" si="149"/>
        <v>#DIV/0!</v>
      </c>
      <c r="Q2419" t="str">
        <f>TRIM(MID(SUBSTITUTE($N2419,"/",REPT(" ",LEN($N2419))),(COLUMNS($V2419:V2419)-1)*LEN($N2419)+1,LEN($N2419)))</f>
        <v>food</v>
      </c>
      <c r="R2419" t="str">
        <f>TRIM(MID(SUBSTITUTE($N2419,"/",REPT(" ",LEN($N2419))),(COLUMNS($V2419:W2419)-1)*LEN($N2419)+1,LEN($N2419)))</f>
        <v>food trucks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2.0000000000000001E-4</v>
      </c>
      <c r="P2420" s="6">
        <f t="shared" si="149"/>
        <v>1</v>
      </c>
      <c r="Q2420" t="str">
        <f>TRIM(MID(SUBSTITUTE($N2420,"/",REPT(" ",LEN($N2420))),(COLUMNS($V2420:V2420)-1)*LEN($N2420)+1,LEN($N2420)))</f>
        <v>food</v>
      </c>
      <c r="R2420" t="str">
        <f>TRIM(MID(SUBSTITUTE($N2420,"/",REPT(" ",LEN($N2420))),(COLUMNS($V2420:W2420)-1)*LEN($N2420)+1,LEN($N2420)))</f>
        <v>food trucks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6" t="e">
        <f t="shared" si="149"/>
        <v>#DIV/0!</v>
      </c>
      <c r="Q2421" t="str">
        <f>TRIM(MID(SUBSTITUTE($N2421,"/",REPT(" ",LEN($N2421))),(COLUMNS($V2421:V2421)-1)*LEN($N2421)+1,LEN($N2421)))</f>
        <v>food</v>
      </c>
      <c r="R2421" t="str">
        <f>TRIM(MID(SUBSTITUTE($N2421,"/",REPT(" ",LEN($N2421))),(COLUMNS($V2421:W2421)-1)*LEN($N2421)+1,LEN($N2421)))</f>
        <v>food trucks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0.14825133372851215</v>
      </c>
      <c r="P2422" s="6">
        <f t="shared" si="149"/>
        <v>69.472222222222229</v>
      </c>
      <c r="Q2422" t="str">
        <f>TRIM(MID(SUBSTITUTE($N2422,"/",REPT(" ",LEN($N2422))),(COLUMNS($V2422:V2422)-1)*LEN($N2422)+1,LEN($N2422)))</f>
        <v>food</v>
      </c>
      <c r="R2422" t="str">
        <f>TRIM(MID(SUBSTITUTE($N2422,"/",REPT(" ",LEN($N2422))),(COLUMNS($V2422:W2422)-1)*LEN($N2422)+1,LEN($N2422)))</f>
        <v>food trucks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1.6666666666666666E-4</v>
      </c>
      <c r="P2423" s="6">
        <f t="shared" si="149"/>
        <v>1</v>
      </c>
      <c r="Q2423" t="str">
        <f>TRIM(MID(SUBSTITUTE($N2423,"/",REPT(" ",LEN($N2423))),(COLUMNS($V2423:V2423)-1)*LEN($N2423)+1,LEN($N2423)))</f>
        <v>food</v>
      </c>
      <c r="R2423" t="str">
        <f>TRIM(MID(SUBSTITUTE($N2423,"/",REPT(" ",LEN($N2423))),(COLUMNS($V2423:W2423)-1)*LEN($N2423)+1,LEN($N2423)))</f>
        <v>food trucks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2E-3</v>
      </c>
      <c r="P2424" s="6">
        <f t="shared" si="149"/>
        <v>1</v>
      </c>
      <c r="Q2424" t="str">
        <f>TRIM(MID(SUBSTITUTE($N2424,"/",REPT(" ",LEN($N2424))),(COLUMNS($V2424:V2424)-1)*LEN($N2424)+1,LEN($N2424)))</f>
        <v>food</v>
      </c>
      <c r="R2424" t="str">
        <f>TRIM(MID(SUBSTITUTE($N2424,"/",REPT(" ",LEN($N2424))),(COLUMNS($V2424:W2424)-1)*LEN($N2424)+1,LEN($N2424)))</f>
        <v>food trucks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1.3333333333333334E-4</v>
      </c>
      <c r="P2425" s="6">
        <f t="shared" si="149"/>
        <v>8</v>
      </c>
      <c r="Q2425" t="str">
        <f>TRIM(MID(SUBSTITUTE($N2425,"/",REPT(" ",LEN($N2425))),(COLUMNS($V2425:V2425)-1)*LEN($N2425)+1,LEN($N2425)))</f>
        <v>food</v>
      </c>
      <c r="R2425" t="str">
        <f>TRIM(MID(SUBSTITUTE($N2425,"/",REPT(" ",LEN($N2425))),(COLUMNS($V2425:W2425)-1)*LEN($N2425)+1,LEN($N2425)))</f>
        <v>food trucks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1.24E-2</v>
      </c>
      <c r="P2426" s="6">
        <f t="shared" si="149"/>
        <v>34.444444444444443</v>
      </c>
      <c r="Q2426" t="str">
        <f>TRIM(MID(SUBSTITUTE($N2426,"/",REPT(" ",LEN($N2426))),(COLUMNS($V2426:V2426)-1)*LEN($N2426)+1,LEN($N2426)))</f>
        <v>food</v>
      </c>
      <c r="R2426" t="str">
        <f>TRIM(MID(SUBSTITUTE($N2426,"/",REPT(" ",LEN($N2426))),(COLUMNS($V2426:W2426)-1)*LEN($N2426)+1,LEN($N2426)))</f>
        <v>food trucks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2.8571428571428574E-4</v>
      </c>
      <c r="P2427" s="6">
        <f t="shared" si="149"/>
        <v>1</v>
      </c>
      <c r="Q2427" t="str">
        <f>TRIM(MID(SUBSTITUTE($N2427,"/",REPT(" ",LEN($N2427))),(COLUMNS($V2427:V2427)-1)*LEN($N2427)+1,LEN($N2427)))</f>
        <v>food</v>
      </c>
      <c r="R2427" t="str">
        <f>TRIM(MID(SUBSTITUTE($N2427,"/",REPT(" ",LEN($N2427))),(COLUMNS($V2427:W2427)-1)*LEN($N2427)+1,LEN($N2427)))</f>
        <v>food trucks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6" t="e">
        <f t="shared" si="149"/>
        <v>#DIV/0!</v>
      </c>
      <c r="Q2428" t="str">
        <f>TRIM(MID(SUBSTITUTE($N2428,"/",REPT(" ",LEN($N2428))),(COLUMNS($V2428:V2428)-1)*LEN($N2428)+1,LEN($N2428)))</f>
        <v>food</v>
      </c>
      <c r="R2428" t="str">
        <f>TRIM(MID(SUBSTITUTE($N2428,"/",REPT(" ",LEN($N2428))),(COLUMNS($V2428:W2428)-1)*LEN($N2428)+1,LEN($N2428)))</f>
        <v>food trucks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2.0000000000000002E-5</v>
      </c>
      <c r="P2429" s="6">
        <f t="shared" si="149"/>
        <v>1</v>
      </c>
      <c r="Q2429" t="str">
        <f>TRIM(MID(SUBSTITUTE($N2429,"/",REPT(" ",LEN($N2429))),(COLUMNS($V2429:V2429)-1)*LEN($N2429)+1,LEN($N2429)))</f>
        <v>food</v>
      </c>
      <c r="R2429" t="str">
        <f>TRIM(MID(SUBSTITUTE($N2429,"/",REPT(" ",LEN($N2429))),(COLUMNS($V2429:W2429)-1)*LEN($N2429)+1,LEN($N2429)))</f>
        <v>food trucks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2.8571428571428571E-5</v>
      </c>
      <c r="P2430" s="6">
        <f t="shared" si="149"/>
        <v>1</v>
      </c>
      <c r="Q2430" t="str">
        <f>TRIM(MID(SUBSTITUTE($N2430,"/",REPT(" ",LEN($N2430))),(COLUMNS($V2430:V2430)-1)*LEN($N2430)+1,LEN($N2430)))</f>
        <v>food</v>
      </c>
      <c r="R2430" t="str">
        <f>TRIM(MID(SUBSTITUTE($N2430,"/",REPT(" ",LEN($N2430))),(COLUMNS($V2430:W2430)-1)*LEN($N2430)+1,LEN($N2430)))</f>
        <v>food trucks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1.4321428571428572E-2</v>
      </c>
      <c r="P2431" s="6">
        <f t="shared" si="149"/>
        <v>501.25</v>
      </c>
      <c r="Q2431" t="str">
        <f>TRIM(MID(SUBSTITUTE($N2431,"/",REPT(" ",LEN($N2431))),(COLUMNS($V2431:V2431)-1)*LEN($N2431)+1,LEN($N2431)))</f>
        <v>food</v>
      </c>
      <c r="R2431" t="str">
        <f>TRIM(MID(SUBSTITUTE($N2431,"/",REPT(" ",LEN($N2431))),(COLUMNS($V2431:W2431)-1)*LEN($N2431)+1,LEN($N2431)))</f>
        <v>food trucks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7.0000000000000001E-3</v>
      </c>
      <c r="P2432" s="6">
        <f t="shared" si="149"/>
        <v>10.5</v>
      </c>
      <c r="Q2432" t="str">
        <f>TRIM(MID(SUBSTITUTE($N2432,"/",REPT(" ",LEN($N2432))),(COLUMNS($V2432:V2432)-1)*LEN($N2432)+1,LEN($N2432)))</f>
        <v>food</v>
      </c>
      <c r="R2432" t="str">
        <f>TRIM(MID(SUBSTITUTE($N2432,"/",REPT(" ",LEN($N2432))),(COLUMNS($V2432:W2432)-1)*LEN($N2432)+1,LEN($N2432)))</f>
        <v>food trucks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2.0000000000000002E-5</v>
      </c>
      <c r="P2433" s="6">
        <f t="shared" si="149"/>
        <v>1</v>
      </c>
      <c r="Q2433" t="str">
        <f>TRIM(MID(SUBSTITUTE($N2433,"/",REPT(" ",LEN($N2433))),(COLUMNS($V2433:V2433)-1)*LEN($N2433)+1,LEN($N2433)))</f>
        <v>food</v>
      </c>
      <c r="R2433" t="str">
        <f>TRIM(MID(SUBSTITUTE($N2433,"/",REPT(" ",LEN($N2433))),(COLUMNS($V2433:W2433)-1)*LEN($N2433)+1,LEN($N2433)))</f>
        <v>food trucks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1.4285714285714287E-4</v>
      </c>
      <c r="P2434" s="6">
        <f t="shared" si="149"/>
        <v>1</v>
      </c>
      <c r="Q2434" t="str">
        <f>TRIM(MID(SUBSTITUTE($N2434,"/",REPT(" ",LEN($N2434))),(COLUMNS($V2434:V2434)-1)*LEN($N2434)+1,LEN($N2434)))</f>
        <v>food</v>
      </c>
      <c r="R2434" t="str">
        <f>TRIM(MID(SUBSTITUTE($N2434,"/",REPT(" ",LEN($N2434))),(COLUMNS($V2434:W2434)-1)*LEN($N2434)+1,LEN($N2434)))</f>
        <v>food trucks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</f>
        <v>0</v>
      </c>
      <c r="P2435" s="6" t="e">
        <f t="shared" ref="P2435:P2498" si="153">AVERAGE(E2435/L2435)</f>
        <v>#DIV/0!</v>
      </c>
      <c r="Q2435" t="str">
        <f>TRIM(MID(SUBSTITUTE($N2435,"/",REPT(" ",LEN($N2435))),(COLUMNS($V2435:V2435)-1)*LEN($N2435)+1,LEN($N2435)))</f>
        <v>food</v>
      </c>
      <c r="R2435" t="str">
        <f>TRIM(MID(SUBSTITUTE($N2435,"/",REPT(" ",LEN($N2435))),(COLUMNS($V2435:W2435)-1)*LEN($N2435)+1,LEN($N2435)))</f>
        <v>food trucks</v>
      </c>
      <c r="S2435" s="11">
        <f t="shared" ref="S2435:S2498" si="154">(((J2435/60/60)/24)+DATE(1970,1,1))</f>
        <v>42397.89980324074</v>
      </c>
      <c r="T2435" s="11">
        <f t="shared" ref="T2435:T2498" si="155">(((I2435/60/60)/24)+DATE(1970,1,1))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1.2999999999999999E-3</v>
      </c>
      <c r="P2436" s="6">
        <f t="shared" si="153"/>
        <v>13</v>
      </c>
      <c r="Q2436" t="str">
        <f>TRIM(MID(SUBSTITUTE($N2436,"/",REPT(" ",LEN($N2436))),(COLUMNS($V2436:V2436)-1)*LEN($N2436)+1,LEN($N2436)))</f>
        <v>food</v>
      </c>
      <c r="R2436" t="str">
        <f>TRIM(MID(SUBSTITUTE($N2436,"/",REPT(" ",LEN($N2436))),(COLUMNS($V2436:W2436)-1)*LEN($N2436)+1,LEN($N2436)))</f>
        <v>food trucks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4.8960000000000002E-3</v>
      </c>
      <c r="P2437" s="6">
        <f t="shared" si="153"/>
        <v>306</v>
      </c>
      <c r="Q2437" t="str">
        <f>TRIM(MID(SUBSTITUTE($N2437,"/",REPT(" ",LEN($N2437))),(COLUMNS($V2437:V2437)-1)*LEN($N2437)+1,LEN($N2437)))</f>
        <v>food</v>
      </c>
      <c r="R2437" t="str">
        <f>TRIM(MID(SUBSTITUTE($N2437,"/",REPT(" ",LEN($N2437))),(COLUMNS($V2437:W2437)-1)*LEN($N2437)+1,LEN($N2437)))</f>
        <v>food trucks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3.8461538461538462E-4</v>
      </c>
      <c r="P2438" s="6">
        <f t="shared" si="153"/>
        <v>22.5</v>
      </c>
      <c r="Q2438" t="str">
        <f>TRIM(MID(SUBSTITUTE($N2438,"/",REPT(" ",LEN($N2438))),(COLUMNS($V2438:V2438)-1)*LEN($N2438)+1,LEN($N2438)))</f>
        <v>food</v>
      </c>
      <c r="R2438" t="str">
        <f>TRIM(MID(SUBSTITUTE($N2438,"/",REPT(" ",LEN($N2438))),(COLUMNS($V2438:W2438)-1)*LEN($N2438)+1,LEN($N2438)))</f>
        <v>food trucks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6" t="e">
        <f t="shared" si="153"/>
        <v>#DIV/0!</v>
      </c>
      <c r="Q2439" t="str">
        <f>TRIM(MID(SUBSTITUTE($N2439,"/",REPT(" ",LEN($N2439))),(COLUMNS($V2439:V2439)-1)*LEN($N2439)+1,LEN($N2439)))</f>
        <v>food</v>
      </c>
      <c r="R2439" t="str">
        <f>TRIM(MID(SUBSTITUTE($N2439,"/",REPT(" ",LEN($N2439))),(COLUMNS($V2439:W2439)-1)*LEN($N2439)+1,LEN($N2439)))</f>
        <v>food trucks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3.3333333333333335E-3</v>
      </c>
      <c r="P2440" s="6">
        <f t="shared" si="153"/>
        <v>50</v>
      </c>
      <c r="Q2440" t="str">
        <f>TRIM(MID(SUBSTITUTE($N2440,"/",REPT(" ",LEN($N2440))),(COLUMNS($V2440:V2440)-1)*LEN($N2440)+1,LEN($N2440)))</f>
        <v>food</v>
      </c>
      <c r="R2440" t="str">
        <f>TRIM(MID(SUBSTITUTE($N2440,"/",REPT(" ",LEN($N2440))),(COLUMNS($V2440:W2440)-1)*LEN($N2440)+1,LEN($N2440)))</f>
        <v>food trucks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6" t="e">
        <f t="shared" si="153"/>
        <v>#DIV/0!</v>
      </c>
      <c r="Q2441" t="str">
        <f>TRIM(MID(SUBSTITUTE($N2441,"/",REPT(" ",LEN($N2441))),(COLUMNS($V2441:V2441)-1)*LEN($N2441)+1,LEN($N2441)))</f>
        <v>food</v>
      </c>
      <c r="R2441" t="str">
        <f>TRIM(MID(SUBSTITUTE($N2441,"/",REPT(" ",LEN($N2441))),(COLUMNS($V2441:W2441)-1)*LEN($N2441)+1,LEN($N2441)))</f>
        <v>food trucks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2E-3</v>
      </c>
      <c r="P2442" s="6">
        <f t="shared" si="153"/>
        <v>5</v>
      </c>
      <c r="Q2442" t="str">
        <f>TRIM(MID(SUBSTITUTE($N2442,"/",REPT(" ",LEN($N2442))),(COLUMNS($V2442:V2442)-1)*LEN($N2442)+1,LEN($N2442)))</f>
        <v>food</v>
      </c>
      <c r="R2442" t="str">
        <f>TRIM(MID(SUBSTITUTE($N2442,"/",REPT(" ",LEN($N2442))),(COLUMNS($V2442:W2442)-1)*LEN($N2442)+1,LEN($N2442)))</f>
        <v>food trucks</v>
      </c>
      <c r="S2442" s="11">
        <f t="shared" si="154"/>
        <v>42383.899456018517</v>
      </c>
      <c r="T2442" s="11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1.0788</v>
      </c>
      <c r="P2443" s="6">
        <f t="shared" si="153"/>
        <v>74.22935779816514</v>
      </c>
      <c r="Q2443" t="str">
        <f>TRIM(MID(SUBSTITUTE($N2443,"/",REPT(" ",LEN($N2443))),(COLUMNS($V2443:V2443)-1)*LEN($N2443)+1,LEN($N2443)))</f>
        <v>food</v>
      </c>
      <c r="R2443" t="str">
        <f>TRIM(MID(SUBSTITUTE($N2443,"/",REPT(" ",LEN($N2443))),(COLUMNS($V2443:W2443)-1)*LEN($N2443)+1,LEN($N2443)))</f>
        <v>small batch</v>
      </c>
      <c r="S2443" s="11">
        <f t="shared" si="154"/>
        <v>42187.125625000001</v>
      </c>
      <c r="T2443" s="11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1.2594166666666666</v>
      </c>
      <c r="P2444" s="6">
        <f t="shared" si="153"/>
        <v>81.252688172043008</v>
      </c>
      <c r="Q2444" t="str">
        <f>TRIM(MID(SUBSTITUTE($N2444,"/",REPT(" ",LEN($N2444))),(COLUMNS($V2444:V2444)-1)*LEN($N2444)+1,LEN($N2444)))</f>
        <v>food</v>
      </c>
      <c r="R2444" t="str">
        <f>TRIM(MID(SUBSTITUTE($N2444,"/",REPT(" ",LEN($N2444))),(COLUMNS($V2444:W2444)-1)*LEN($N2444)+1,LEN($N2444)))</f>
        <v>small batch</v>
      </c>
      <c r="S2444" s="11">
        <f t="shared" si="154"/>
        <v>42052.666990740734</v>
      </c>
      <c r="T2444" s="11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2.0251494999999999</v>
      </c>
      <c r="P2445" s="6">
        <f t="shared" si="153"/>
        <v>130.23469453376205</v>
      </c>
      <c r="Q2445" t="str">
        <f>TRIM(MID(SUBSTITUTE($N2445,"/",REPT(" ",LEN($N2445))),(COLUMNS($V2445:V2445)-1)*LEN($N2445)+1,LEN($N2445)))</f>
        <v>food</v>
      </c>
      <c r="R2445" t="str">
        <f>TRIM(MID(SUBSTITUTE($N2445,"/",REPT(" ",LEN($N2445))),(COLUMNS($V2445:W2445)-1)*LEN($N2445)+1,LEN($N2445)))</f>
        <v>small batch</v>
      </c>
      <c r="S2445" s="11">
        <f t="shared" si="154"/>
        <v>41836.625254629631</v>
      </c>
      <c r="T2445" s="11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1.0860000000000001</v>
      </c>
      <c r="P2446" s="6">
        <f t="shared" si="153"/>
        <v>53.409836065573771</v>
      </c>
      <c r="Q2446" t="str">
        <f>TRIM(MID(SUBSTITUTE($N2446,"/",REPT(" ",LEN($N2446))),(COLUMNS($V2446:V2446)-1)*LEN($N2446)+1,LEN($N2446)))</f>
        <v>food</v>
      </c>
      <c r="R2446" t="str">
        <f>TRIM(MID(SUBSTITUTE($N2446,"/",REPT(" ",LEN($N2446))),(COLUMNS($V2446:W2446)-1)*LEN($N2446)+1,LEN($N2446)))</f>
        <v>small batch</v>
      </c>
      <c r="S2446" s="11">
        <f t="shared" si="154"/>
        <v>42485.754525462966</v>
      </c>
      <c r="T2446" s="11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1.728</v>
      </c>
      <c r="P2447" s="6">
        <f t="shared" si="153"/>
        <v>75.130434782608702</v>
      </c>
      <c r="Q2447" t="str">
        <f>TRIM(MID(SUBSTITUTE($N2447,"/",REPT(" ",LEN($N2447))),(COLUMNS($V2447:V2447)-1)*LEN($N2447)+1,LEN($N2447)))</f>
        <v>food</v>
      </c>
      <c r="R2447" t="str">
        <f>TRIM(MID(SUBSTITUTE($N2447,"/",REPT(" ",LEN($N2447))),(COLUMNS($V2447:W2447)-1)*LEN($N2447)+1,LEN($N2447)))</f>
        <v>small batch</v>
      </c>
      <c r="S2447" s="11">
        <f t="shared" si="154"/>
        <v>42243.190057870372</v>
      </c>
      <c r="T2447" s="11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1.6798</v>
      </c>
      <c r="P2448" s="6">
        <f t="shared" si="153"/>
        <v>75.666666666666671</v>
      </c>
      <c r="Q2448" t="str">
        <f>TRIM(MID(SUBSTITUTE($N2448,"/",REPT(" ",LEN($N2448))),(COLUMNS($V2448:V2448)-1)*LEN($N2448)+1,LEN($N2448)))</f>
        <v>food</v>
      </c>
      <c r="R2448" t="str">
        <f>TRIM(MID(SUBSTITUTE($N2448,"/",REPT(" ",LEN($N2448))),(COLUMNS($V2448:W2448)-1)*LEN($N2448)+1,LEN($N2448)))</f>
        <v>small batch</v>
      </c>
      <c r="S2448" s="11">
        <f t="shared" si="154"/>
        <v>42670.602673611109</v>
      </c>
      <c r="T2448" s="11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4.2720000000000002</v>
      </c>
      <c r="P2449" s="6">
        <f t="shared" si="153"/>
        <v>31.691394658753708</v>
      </c>
      <c r="Q2449" t="str">
        <f>TRIM(MID(SUBSTITUTE($N2449,"/",REPT(" ",LEN($N2449))),(COLUMNS($V2449:V2449)-1)*LEN($N2449)+1,LEN($N2449)))</f>
        <v>food</v>
      </c>
      <c r="R2449" t="str">
        <f>TRIM(MID(SUBSTITUTE($N2449,"/",REPT(" ",LEN($N2449))),(COLUMNS($V2449:W2449)-1)*LEN($N2449)+1,LEN($N2449)))</f>
        <v>small batch</v>
      </c>
      <c r="S2449" s="11">
        <f t="shared" si="154"/>
        <v>42654.469826388886</v>
      </c>
      <c r="T2449" s="11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1.075</v>
      </c>
      <c r="P2450" s="6">
        <f t="shared" si="153"/>
        <v>47.777777777777779</v>
      </c>
      <c r="Q2450" t="str">
        <f>TRIM(MID(SUBSTITUTE($N2450,"/",REPT(" ",LEN($N2450))),(COLUMNS($V2450:V2450)-1)*LEN($N2450)+1,LEN($N2450)))</f>
        <v>food</v>
      </c>
      <c r="R2450" t="str">
        <f>TRIM(MID(SUBSTITUTE($N2450,"/",REPT(" ",LEN($N2450))),(COLUMNS($V2450:W2450)-1)*LEN($N2450)+1,LEN($N2450)))</f>
        <v>small batch</v>
      </c>
      <c r="S2450" s="11">
        <f t="shared" si="154"/>
        <v>42607.316122685181</v>
      </c>
      <c r="T2450" s="11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1.08</v>
      </c>
      <c r="P2451" s="6">
        <f t="shared" si="153"/>
        <v>90</v>
      </c>
      <c r="Q2451" t="str">
        <f>TRIM(MID(SUBSTITUTE($N2451,"/",REPT(" ",LEN($N2451))),(COLUMNS($V2451:V2451)-1)*LEN($N2451)+1,LEN($N2451)))</f>
        <v>food</v>
      </c>
      <c r="R2451" t="str">
        <f>TRIM(MID(SUBSTITUTE($N2451,"/",REPT(" ",LEN($N2451))),(COLUMNS($V2451:W2451)-1)*LEN($N2451)+1,LEN($N2451)))</f>
        <v>small batch</v>
      </c>
      <c r="S2451" s="11">
        <f t="shared" si="154"/>
        <v>41943.142534722225</v>
      </c>
      <c r="T2451" s="11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1.0153353333333335</v>
      </c>
      <c r="P2452" s="6">
        <f t="shared" si="153"/>
        <v>149.31401960784314</v>
      </c>
      <c r="Q2452" t="str">
        <f>TRIM(MID(SUBSTITUTE($N2452,"/",REPT(" ",LEN($N2452))),(COLUMNS($V2452:V2452)-1)*LEN($N2452)+1,LEN($N2452)))</f>
        <v>food</v>
      </c>
      <c r="R2452" t="str">
        <f>TRIM(MID(SUBSTITUTE($N2452,"/",REPT(" ",LEN($N2452))),(COLUMNS($V2452:W2452)-1)*LEN($N2452)+1,LEN($N2452)))</f>
        <v>small batch</v>
      </c>
      <c r="S2452" s="11">
        <f t="shared" si="154"/>
        <v>41902.07240740741</v>
      </c>
      <c r="T2452" s="11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1.1545000000000001</v>
      </c>
      <c r="P2453" s="6">
        <f t="shared" si="153"/>
        <v>62.06989247311828</v>
      </c>
      <c r="Q2453" t="str">
        <f>TRIM(MID(SUBSTITUTE($N2453,"/",REPT(" ",LEN($N2453))),(COLUMNS($V2453:V2453)-1)*LEN($N2453)+1,LEN($N2453)))</f>
        <v>food</v>
      </c>
      <c r="R2453" t="str">
        <f>TRIM(MID(SUBSTITUTE($N2453,"/",REPT(" ",LEN($N2453))),(COLUMNS($V2453:W2453)-1)*LEN($N2453)+1,LEN($N2453)))</f>
        <v>small batch</v>
      </c>
      <c r="S2453" s="11">
        <f t="shared" si="154"/>
        <v>42779.908449074079</v>
      </c>
      <c r="T2453" s="11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1.335</v>
      </c>
      <c r="P2454" s="6">
        <f t="shared" si="153"/>
        <v>53.4</v>
      </c>
      <c r="Q2454" t="str">
        <f>TRIM(MID(SUBSTITUTE($N2454,"/",REPT(" ",LEN($N2454))),(COLUMNS($V2454:V2454)-1)*LEN($N2454)+1,LEN($N2454)))</f>
        <v>food</v>
      </c>
      <c r="R2454" t="str">
        <f>TRIM(MID(SUBSTITUTE($N2454,"/",REPT(" ",LEN($N2454))),(COLUMNS($V2454:W2454)-1)*LEN($N2454)+1,LEN($N2454)))</f>
        <v>small batch</v>
      </c>
      <c r="S2454" s="11">
        <f t="shared" si="154"/>
        <v>42338.84375</v>
      </c>
      <c r="T2454" s="11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1.5469999999999999</v>
      </c>
      <c r="P2455" s="6">
        <f t="shared" si="153"/>
        <v>69.268656716417908</v>
      </c>
      <c r="Q2455" t="str">
        <f>TRIM(MID(SUBSTITUTE($N2455,"/",REPT(" ",LEN($N2455))),(COLUMNS($V2455:V2455)-1)*LEN($N2455)+1,LEN($N2455)))</f>
        <v>food</v>
      </c>
      <c r="R2455" t="str">
        <f>TRIM(MID(SUBSTITUTE($N2455,"/",REPT(" ",LEN($N2455))),(COLUMNS($V2455:W2455)-1)*LEN($N2455)+1,LEN($N2455)))</f>
        <v>small batch</v>
      </c>
      <c r="S2455" s="11">
        <f t="shared" si="154"/>
        <v>42738.692233796297</v>
      </c>
      <c r="T2455" s="11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1.0084571428571429</v>
      </c>
      <c r="P2456" s="6">
        <f t="shared" si="153"/>
        <v>271.50769230769231</v>
      </c>
      <c r="Q2456" t="str">
        <f>TRIM(MID(SUBSTITUTE($N2456,"/",REPT(" ",LEN($N2456))),(COLUMNS($V2456:V2456)-1)*LEN($N2456)+1,LEN($N2456)))</f>
        <v>food</v>
      </c>
      <c r="R2456" t="str">
        <f>TRIM(MID(SUBSTITUTE($N2456,"/",REPT(" ",LEN($N2456))),(COLUMNS($V2456:W2456)-1)*LEN($N2456)+1,LEN($N2456)))</f>
        <v>small batch</v>
      </c>
      <c r="S2456" s="11">
        <f t="shared" si="154"/>
        <v>42770.201481481476</v>
      </c>
      <c r="T2456" s="11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1.82</v>
      </c>
      <c r="P2457" s="6">
        <f t="shared" si="153"/>
        <v>34.125</v>
      </c>
      <c r="Q2457" t="str">
        <f>TRIM(MID(SUBSTITUTE($N2457,"/",REPT(" ",LEN($N2457))),(COLUMNS($V2457:V2457)-1)*LEN($N2457)+1,LEN($N2457)))</f>
        <v>food</v>
      </c>
      <c r="R2457" t="str">
        <f>TRIM(MID(SUBSTITUTE($N2457,"/",REPT(" ",LEN($N2457))),(COLUMNS($V2457:W2457)-1)*LEN($N2457)+1,LEN($N2457)))</f>
        <v>small batch</v>
      </c>
      <c r="S2457" s="11">
        <f t="shared" si="154"/>
        <v>42452.781828703708</v>
      </c>
      <c r="T2457" s="11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1.8086666666666666</v>
      </c>
      <c r="P2458" s="6">
        <f t="shared" si="153"/>
        <v>40.492537313432834</v>
      </c>
      <c r="Q2458" t="str">
        <f>TRIM(MID(SUBSTITUTE($N2458,"/",REPT(" ",LEN($N2458))),(COLUMNS($V2458:V2458)-1)*LEN($N2458)+1,LEN($N2458)))</f>
        <v>food</v>
      </c>
      <c r="R2458" t="str">
        <f>TRIM(MID(SUBSTITUTE($N2458,"/",REPT(" ",LEN($N2458))),(COLUMNS($V2458:W2458)-1)*LEN($N2458)+1,LEN($N2458)))</f>
        <v>small batch</v>
      </c>
      <c r="S2458" s="11">
        <f t="shared" si="154"/>
        <v>42761.961099537039</v>
      </c>
      <c r="T2458" s="11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1.0230434782608695</v>
      </c>
      <c r="P2459" s="6">
        <f t="shared" si="153"/>
        <v>189.75806451612902</v>
      </c>
      <c r="Q2459" t="str">
        <f>TRIM(MID(SUBSTITUTE($N2459,"/",REPT(" ",LEN($N2459))),(COLUMNS($V2459:V2459)-1)*LEN($N2459)+1,LEN($N2459)))</f>
        <v>food</v>
      </c>
      <c r="R2459" t="str">
        <f>TRIM(MID(SUBSTITUTE($N2459,"/",REPT(" ",LEN($N2459))),(COLUMNS($V2459:W2459)-1)*LEN($N2459)+1,LEN($N2459)))</f>
        <v>small batch</v>
      </c>
      <c r="S2459" s="11">
        <f t="shared" si="154"/>
        <v>42423.602500000001</v>
      </c>
      <c r="T2459" s="11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1.1017999999999999</v>
      </c>
      <c r="P2460" s="6">
        <f t="shared" si="153"/>
        <v>68.862499999999997</v>
      </c>
      <c r="Q2460" t="str">
        <f>TRIM(MID(SUBSTITUTE($N2460,"/",REPT(" ",LEN($N2460))),(COLUMNS($V2460:V2460)-1)*LEN($N2460)+1,LEN($N2460)))</f>
        <v>food</v>
      </c>
      <c r="R2460" t="str">
        <f>TRIM(MID(SUBSTITUTE($N2460,"/",REPT(" ",LEN($N2460))),(COLUMNS($V2460:W2460)-1)*LEN($N2460)+1,LEN($N2460)))</f>
        <v>small batch</v>
      </c>
      <c r="S2460" s="11">
        <f t="shared" si="154"/>
        <v>42495.871736111112</v>
      </c>
      <c r="T2460" s="11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1.0225</v>
      </c>
      <c r="P2461" s="6">
        <f t="shared" si="153"/>
        <v>108.77659574468085</v>
      </c>
      <c r="Q2461" t="str">
        <f>TRIM(MID(SUBSTITUTE($N2461,"/",REPT(" ",LEN($N2461))),(COLUMNS($V2461:V2461)-1)*LEN($N2461)+1,LEN($N2461)))</f>
        <v>food</v>
      </c>
      <c r="R2461" t="str">
        <f>TRIM(MID(SUBSTITUTE($N2461,"/",REPT(" ",LEN($N2461))),(COLUMNS($V2461:W2461)-1)*LEN($N2461)+1,LEN($N2461)))</f>
        <v>small batch</v>
      </c>
      <c r="S2461" s="11">
        <f t="shared" si="154"/>
        <v>42407.637557870374</v>
      </c>
      <c r="T2461" s="11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1.0078823529411765</v>
      </c>
      <c r="P2462" s="6">
        <f t="shared" si="153"/>
        <v>125.98529411764706</v>
      </c>
      <c r="Q2462" t="str">
        <f>TRIM(MID(SUBSTITUTE($N2462,"/",REPT(" ",LEN($N2462))),(COLUMNS($V2462:V2462)-1)*LEN($N2462)+1,LEN($N2462)))</f>
        <v>food</v>
      </c>
      <c r="R2462" t="str">
        <f>TRIM(MID(SUBSTITUTE($N2462,"/",REPT(" ",LEN($N2462))),(COLUMNS($V2462:W2462)-1)*LEN($N2462)+1,LEN($N2462)))</f>
        <v>small batch</v>
      </c>
      <c r="S2462" s="11">
        <f t="shared" si="154"/>
        <v>42704.187118055561</v>
      </c>
      <c r="T2462" s="11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1.038</v>
      </c>
      <c r="P2463" s="6">
        <f t="shared" si="153"/>
        <v>90.523255813953483</v>
      </c>
      <c r="Q2463" t="str">
        <f>TRIM(MID(SUBSTITUTE($N2463,"/",REPT(" ",LEN($N2463))),(COLUMNS($V2463:V2463)-1)*LEN($N2463)+1,LEN($N2463)))</f>
        <v>music</v>
      </c>
      <c r="R2463" t="str">
        <f>TRIM(MID(SUBSTITUTE($N2463,"/",REPT(" ",LEN($N2463))),(COLUMNS($V2463:W2463)-1)*LEN($N2463)+1,LEN($N2463)))</f>
        <v>indie rock</v>
      </c>
      <c r="S2463" s="11">
        <f t="shared" si="154"/>
        <v>40784.012696759259</v>
      </c>
      <c r="T2463" s="11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1.1070833333333334</v>
      </c>
      <c r="P2464" s="6">
        <f t="shared" si="153"/>
        <v>28.880434782608695</v>
      </c>
      <c r="Q2464" t="str">
        <f>TRIM(MID(SUBSTITUTE($N2464,"/",REPT(" ",LEN($N2464))),(COLUMNS($V2464:V2464)-1)*LEN($N2464)+1,LEN($N2464)))</f>
        <v>music</v>
      </c>
      <c r="R2464" t="str">
        <f>TRIM(MID(SUBSTITUTE($N2464,"/",REPT(" ",LEN($N2464))),(COLUMNS($V2464:W2464)-1)*LEN($N2464)+1,LEN($N2464)))</f>
        <v>indie rock</v>
      </c>
      <c r="S2464" s="11">
        <f t="shared" si="154"/>
        <v>41089.186296296299</v>
      </c>
      <c r="T2464" s="11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1.1625000000000001</v>
      </c>
      <c r="P2465" s="6">
        <f t="shared" si="153"/>
        <v>31</v>
      </c>
      <c r="Q2465" t="str">
        <f>TRIM(MID(SUBSTITUTE($N2465,"/",REPT(" ",LEN($N2465))),(COLUMNS($V2465:V2465)-1)*LEN($N2465)+1,LEN($N2465)))</f>
        <v>music</v>
      </c>
      <c r="R2465" t="str">
        <f>TRIM(MID(SUBSTITUTE($N2465,"/",REPT(" ",LEN($N2465))),(COLUMNS($V2465:W2465)-1)*LEN($N2465)+1,LEN($N2465)))</f>
        <v>indie rock</v>
      </c>
      <c r="S2465" s="11">
        <f t="shared" si="154"/>
        <v>41341.111400462964</v>
      </c>
      <c r="T2465" s="11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1.111</v>
      </c>
      <c r="P2466" s="6">
        <f t="shared" si="153"/>
        <v>51.674418604651166</v>
      </c>
      <c r="Q2466" t="str">
        <f>TRIM(MID(SUBSTITUTE($N2466,"/",REPT(" ",LEN($N2466))),(COLUMNS($V2466:V2466)-1)*LEN($N2466)+1,LEN($N2466)))</f>
        <v>music</v>
      </c>
      <c r="R2466" t="str">
        <f>TRIM(MID(SUBSTITUTE($N2466,"/",REPT(" ",LEN($N2466))),(COLUMNS($V2466:W2466)-1)*LEN($N2466)+1,LEN($N2466)))</f>
        <v>indie rock</v>
      </c>
      <c r="S2466" s="11">
        <f t="shared" si="154"/>
        <v>42248.90042824074</v>
      </c>
      <c r="T2466" s="11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1.8014285714285714</v>
      </c>
      <c r="P2467" s="6">
        <f t="shared" si="153"/>
        <v>26.270833333333332</v>
      </c>
      <c r="Q2467" t="str">
        <f>TRIM(MID(SUBSTITUTE($N2467,"/",REPT(" ",LEN($N2467))),(COLUMNS($V2467:V2467)-1)*LEN($N2467)+1,LEN($N2467)))</f>
        <v>music</v>
      </c>
      <c r="R2467" t="str">
        <f>TRIM(MID(SUBSTITUTE($N2467,"/",REPT(" ",LEN($N2467))),(COLUMNS($V2467:W2467)-1)*LEN($N2467)+1,LEN($N2467)))</f>
        <v>indie rock</v>
      </c>
      <c r="S2467" s="11">
        <f t="shared" si="154"/>
        <v>41145.719305555554</v>
      </c>
      <c r="T2467" s="11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</v>
      </c>
      <c r="P2468" s="6">
        <f t="shared" si="153"/>
        <v>48.07692307692308</v>
      </c>
      <c r="Q2468" t="str">
        <f>TRIM(MID(SUBSTITUTE($N2468,"/",REPT(" ",LEN($N2468))),(COLUMNS($V2468:V2468)-1)*LEN($N2468)+1,LEN($N2468)))</f>
        <v>music</v>
      </c>
      <c r="R2468" t="str">
        <f>TRIM(MID(SUBSTITUTE($N2468,"/",REPT(" ",LEN($N2468))),(COLUMNS($V2468:W2468)-1)*LEN($N2468)+1,LEN($N2468)))</f>
        <v>indie rock</v>
      </c>
      <c r="S2468" s="11">
        <f t="shared" si="154"/>
        <v>41373.102465277778</v>
      </c>
      <c r="T2468" s="11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1.1850000000000001</v>
      </c>
      <c r="P2469" s="6">
        <f t="shared" si="153"/>
        <v>27.558139534883722</v>
      </c>
      <c r="Q2469" t="str">
        <f>TRIM(MID(SUBSTITUTE($N2469,"/",REPT(" ",LEN($N2469))),(COLUMNS($V2469:V2469)-1)*LEN($N2469)+1,LEN($N2469)))</f>
        <v>music</v>
      </c>
      <c r="R2469" t="str">
        <f>TRIM(MID(SUBSTITUTE($N2469,"/",REPT(" ",LEN($N2469))),(COLUMNS($V2469:W2469)-1)*LEN($N2469)+1,LEN($N2469)))</f>
        <v>indie rock</v>
      </c>
      <c r="S2469" s="11">
        <f t="shared" si="154"/>
        <v>41025.874201388891</v>
      </c>
      <c r="T2469" s="11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1.0721700000000001</v>
      </c>
      <c r="P2470" s="6">
        <f t="shared" si="153"/>
        <v>36.97137931034483</v>
      </c>
      <c r="Q2470" t="str">
        <f>TRIM(MID(SUBSTITUTE($N2470,"/",REPT(" ",LEN($N2470))),(COLUMNS($V2470:V2470)-1)*LEN($N2470)+1,LEN($N2470)))</f>
        <v>music</v>
      </c>
      <c r="R2470" t="str">
        <f>TRIM(MID(SUBSTITUTE($N2470,"/",REPT(" ",LEN($N2470))),(COLUMNS($V2470:W2470)-1)*LEN($N2470)+1,LEN($N2470)))</f>
        <v>indie rock</v>
      </c>
      <c r="S2470" s="11">
        <f t="shared" si="154"/>
        <v>41174.154178240737</v>
      </c>
      <c r="T2470" s="11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1.1366666666666667</v>
      </c>
      <c r="P2471" s="6">
        <f t="shared" si="153"/>
        <v>29.021276595744681</v>
      </c>
      <c r="Q2471" t="str">
        <f>TRIM(MID(SUBSTITUTE($N2471,"/",REPT(" ",LEN($N2471))),(COLUMNS($V2471:V2471)-1)*LEN($N2471)+1,LEN($N2471)))</f>
        <v>music</v>
      </c>
      <c r="R2471" t="str">
        <f>TRIM(MID(SUBSTITUTE($N2471,"/",REPT(" ",LEN($N2471))),(COLUMNS($V2471:W2471)-1)*LEN($N2471)+1,LEN($N2471)))</f>
        <v>indie rock</v>
      </c>
      <c r="S2471" s="11">
        <f t="shared" si="154"/>
        <v>40557.429733796293</v>
      </c>
      <c r="T2471" s="11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1.0316400000000001</v>
      </c>
      <c r="P2472" s="6">
        <f t="shared" si="153"/>
        <v>28.65666666666667</v>
      </c>
      <c r="Q2472" t="str">
        <f>TRIM(MID(SUBSTITUTE($N2472,"/",REPT(" ",LEN($N2472))),(COLUMNS($V2472:V2472)-1)*LEN($N2472)+1,LEN($N2472)))</f>
        <v>music</v>
      </c>
      <c r="R2472" t="str">
        <f>TRIM(MID(SUBSTITUTE($N2472,"/",REPT(" ",LEN($N2472))),(COLUMNS($V2472:W2472)-1)*LEN($N2472)+1,LEN($N2472)))</f>
        <v>indie rock</v>
      </c>
      <c r="S2472" s="11">
        <f t="shared" si="154"/>
        <v>41023.07471064815</v>
      </c>
      <c r="T2472" s="11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1.28</v>
      </c>
      <c r="P2473" s="6">
        <f t="shared" si="153"/>
        <v>37.647058823529413</v>
      </c>
      <c r="Q2473" t="str">
        <f>TRIM(MID(SUBSTITUTE($N2473,"/",REPT(" ",LEN($N2473))),(COLUMNS($V2473:V2473)-1)*LEN($N2473)+1,LEN($N2473)))</f>
        <v>music</v>
      </c>
      <c r="R2473" t="str">
        <f>TRIM(MID(SUBSTITUTE($N2473,"/",REPT(" ",LEN($N2473))),(COLUMNS($V2473:W2473)-1)*LEN($N2473)+1,LEN($N2473)))</f>
        <v>indie rock</v>
      </c>
      <c r="S2473" s="11">
        <f t="shared" si="154"/>
        <v>40893.992962962962</v>
      </c>
      <c r="T2473" s="11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1.3576026666666667</v>
      </c>
      <c r="P2474" s="6">
        <f t="shared" si="153"/>
        <v>97.904038461538462</v>
      </c>
      <c r="Q2474" t="str">
        <f>TRIM(MID(SUBSTITUTE($N2474,"/",REPT(" ",LEN($N2474))),(COLUMNS($V2474:V2474)-1)*LEN($N2474)+1,LEN($N2474)))</f>
        <v>music</v>
      </c>
      <c r="R2474" t="str">
        <f>TRIM(MID(SUBSTITUTE($N2474,"/",REPT(" ",LEN($N2474))),(COLUMNS($V2474:W2474)-1)*LEN($N2474)+1,LEN($N2474)))</f>
        <v>indie rock</v>
      </c>
      <c r="S2474" s="11">
        <f t="shared" si="154"/>
        <v>40354.11550925926</v>
      </c>
      <c r="T2474" s="11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</v>
      </c>
      <c r="P2475" s="6">
        <f t="shared" si="153"/>
        <v>42.553191489361701</v>
      </c>
      <c r="Q2475" t="str">
        <f>TRIM(MID(SUBSTITUTE($N2475,"/",REPT(" ",LEN($N2475))),(COLUMNS($V2475:V2475)-1)*LEN($N2475)+1,LEN($N2475)))</f>
        <v>music</v>
      </c>
      <c r="R2475" t="str">
        <f>TRIM(MID(SUBSTITUTE($N2475,"/",REPT(" ",LEN($N2475))),(COLUMNS($V2475:W2475)-1)*LEN($N2475)+1,LEN($N2475)))</f>
        <v>indie rock</v>
      </c>
      <c r="S2475" s="11">
        <f t="shared" si="154"/>
        <v>41193.748483796298</v>
      </c>
      <c r="T2475" s="11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1.0000360000000001</v>
      </c>
      <c r="P2476" s="6">
        <f t="shared" si="153"/>
        <v>131.58368421052631</v>
      </c>
      <c r="Q2476" t="str">
        <f>TRIM(MID(SUBSTITUTE($N2476,"/",REPT(" ",LEN($N2476))),(COLUMNS($V2476:V2476)-1)*LEN($N2476)+1,LEN($N2476)))</f>
        <v>music</v>
      </c>
      <c r="R2476" t="str">
        <f>TRIM(MID(SUBSTITUTE($N2476,"/",REPT(" ",LEN($N2476))),(COLUMNS($V2476:W2476)-1)*LEN($N2476)+1,LEN($N2476)))</f>
        <v>indie rock</v>
      </c>
      <c r="S2476" s="11">
        <f t="shared" si="154"/>
        <v>40417.011296296296</v>
      </c>
      <c r="T2476" s="11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1.0471999999999999</v>
      </c>
      <c r="P2477" s="6">
        <f t="shared" si="153"/>
        <v>32.320987654320987</v>
      </c>
      <c r="Q2477" t="str">
        <f>TRIM(MID(SUBSTITUTE($N2477,"/",REPT(" ",LEN($N2477))),(COLUMNS($V2477:V2477)-1)*LEN($N2477)+1,LEN($N2477)))</f>
        <v>music</v>
      </c>
      <c r="R2477" t="str">
        <f>TRIM(MID(SUBSTITUTE($N2477,"/",REPT(" ",LEN($N2477))),(COLUMNS($V2477:W2477)-1)*LEN($N2477)+1,LEN($N2477)))</f>
        <v>indie rock</v>
      </c>
      <c r="S2477" s="11">
        <f t="shared" si="154"/>
        <v>40310.287673611114</v>
      </c>
      <c r="T2477" s="11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1.050225</v>
      </c>
      <c r="P2478" s="6">
        <f t="shared" si="153"/>
        <v>61.103999999999999</v>
      </c>
      <c r="Q2478" t="str">
        <f>TRIM(MID(SUBSTITUTE($N2478,"/",REPT(" ",LEN($N2478))),(COLUMNS($V2478:V2478)-1)*LEN($N2478)+1,LEN($N2478)))</f>
        <v>music</v>
      </c>
      <c r="R2478" t="str">
        <f>TRIM(MID(SUBSTITUTE($N2478,"/",REPT(" ",LEN($N2478))),(COLUMNS($V2478:W2478)-1)*LEN($N2478)+1,LEN($N2478)))</f>
        <v>indie rock</v>
      </c>
      <c r="S2478" s="11">
        <f t="shared" si="154"/>
        <v>41913.328356481477</v>
      </c>
      <c r="T2478" s="11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1.7133333333333334</v>
      </c>
      <c r="P2479" s="6">
        <f t="shared" si="153"/>
        <v>31.341463414634145</v>
      </c>
      <c r="Q2479" t="str">
        <f>TRIM(MID(SUBSTITUTE($N2479,"/",REPT(" ",LEN($N2479))),(COLUMNS($V2479:V2479)-1)*LEN($N2479)+1,LEN($N2479)))</f>
        <v>music</v>
      </c>
      <c r="R2479" t="str">
        <f>TRIM(MID(SUBSTITUTE($N2479,"/",REPT(" ",LEN($N2479))),(COLUMNS($V2479:W2479)-1)*LEN($N2479)+1,LEN($N2479)))</f>
        <v>indie rock</v>
      </c>
      <c r="S2479" s="11">
        <f t="shared" si="154"/>
        <v>41088.691493055558</v>
      </c>
      <c r="T2479" s="11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1.2749999999999999</v>
      </c>
      <c r="P2480" s="6">
        <f t="shared" si="153"/>
        <v>129.1139240506329</v>
      </c>
      <c r="Q2480" t="str">
        <f>TRIM(MID(SUBSTITUTE($N2480,"/",REPT(" ",LEN($N2480))),(COLUMNS($V2480:V2480)-1)*LEN($N2480)+1,LEN($N2480)))</f>
        <v>music</v>
      </c>
      <c r="R2480" t="str">
        <f>TRIM(MID(SUBSTITUTE($N2480,"/",REPT(" ",LEN($N2480))),(COLUMNS($V2480:W2480)-1)*LEN($N2480)+1,LEN($N2480)))</f>
        <v>indie rock</v>
      </c>
      <c r="S2480" s="11">
        <f t="shared" si="154"/>
        <v>41257.950381944444</v>
      </c>
      <c r="T2480" s="11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1.3344333333333334</v>
      </c>
      <c r="P2481" s="6">
        <f t="shared" si="153"/>
        <v>25.020624999999999</v>
      </c>
      <c r="Q2481" t="str">
        <f>TRIM(MID(SUBSTITUTE($N2481,"/",REPT(" ",LEN($N2481))),(COLUMNS($V2481:V2481)-1)*LEN($N2481)+1,LEN($N2481)))</f>
        <v>music</v>
      </c>
      <c r="R2481" t="str">
        <f>TRIM(MID(SUBSTITUTE($N2481,"/",REPT(" ",LEN($N2481))),(COLUMNS($V2481:W2481)-1)*LEN($N2481)+1,LEN($N2481)))</f>
        <v>indie rock</v>
      </c>
      <c r="S2481" s="11">
        <f t="shared" si="154"/>
        <v>41107.726782407408</v>
      </c>
      <c r="T2481" s="11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</v>
      </c>
      <c r="P2482" s="6">
        <f t="shared" si="153"/>
        <v>250</v>
      </c>
      <c r="Q2482" t="str">
        <f>TRIM(MID(SUBSTITUTE($N2482,"/",REPT(" ",LEN($N2482))),(COLUMNS($V2482:V2482)-1)*LEN($N2482)+1,LEN($N2482)))</f>
        <v>music</v>
      </c>
      <c r="R2482" t="str">
        <f>TRIM(MID(SUBSTITUTE($N2482,"/",REPT(" ",LEN($N2482))),(COLUMNS($V2482:W2482)-1)*LEN($N2482)+1,LEN($N2482)))</f>
        <v>indie rock</v>
      </c>
      <c r="S2482" s="11">
        <f t="shared" si="154"/>
        <v>42227.936157407406</v>
      </c>
      <c r="T2482" s="11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1.1291099999999998</v>
      </c>
      <c r="P2483" s="6">
        <f t="shared" si="153"/>
        <v>47.541473684210523</v>
      </c>
      <c r="Q2483" t="str">
        <f>TRIM(MID(SUBSTITUTE($N2483,"/",REPT(" ",LEN($N2483))),(COLUMNS($V2483:V2483)-1)*LEN($N2483)+1,LEN($N2483)))</f>
        <v>music</v>
      </c>
      <c r="R2483" t="str">
        <f>TRIM(MID(SUBSTITUTE($N2483,"/",REPT(" ",LEN($N2483))),(COLUMNS($V2483:W2483)-1)*LEN($N2483)+1,LEN($N2483)))</f>
        <v>indie rock</v>
      </c>
      <c r="S2483" s="11">
        <f t="shared" si="154"/>
        <v>40999.645925925928</v>
      </c>
      <c r="T2483" s="11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1.0009999999999999</v>
      </c>
      <c r="P2484" s="6">
        <f t="shared" si="153"/>
        <v>40.04</v>
      </c>
      <c r="Q2484" t="str">
        <f>TRIM(MID(SUBSTITUTE($N2484,"/",REPT(" ",LEN($N2484))),(COLUMNS($V2484:V2484)-1)*LEN($N2484)+1,LEN($N2484)))</f>
        <v>music</v>
      </c>
      <c r="R2484" t="str">
        <f>TRIM(MID(SUBSTITUTE($N2484,"/",REPT(" ",LEN($N2484))),(COLUMNS($V2484:W2484)-1)*LEN($N2484)+1,LEN($N2484)))</f>
        <v>indie rock</v>
      </c>
      <c r="S2484" s="11">
        <f t="shared" si="154"/>
        <v>40711.782210648147</v>
      </c>
      <c r="T2484" s="11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1.1372727272727272</v>
      </c>
      <c r="P2485" s="6">
        <f t="shared" si="153"/>
        <v>65.84210526315789</v>
      </c>
      <c r="Q2485" t="str">
        <f>TRIM(MID(SUBSTITUTE($N2485,"/",REPT(" ",LEN($N2485))),(COLUMNS($V2485:V2485)-1)*LEN($N2485)+1,LEN($N2485)))</f>
        <v>music</v>
      </c>
      <c r="R2485" t="str">
        <f>TRIM(MID(SUBSTITUTE($N2485,"/",REPT(" ",LEN($N2485))),(COLUMNS($V2485:W2485)-1)*LEN($N2485)+1,LEN($N2485)))</f>
        <v>indie rock</v>
      </c>
      <c r="S2485" s="11">
        <f t="shared" si="154"/>
        <v>40970.750034722223</v>
      </c>
      <c r="T2485" s="11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1.1931742857142855</v>
      </c>
      <c r="P2486" s="6">
        <f t="shared" si="153"/>
        <v>46.401222222222216</v>
      </c>
      <c r="Q2486" t="str">
        <f>TRIM(MID(SUBSTITUTE($N2486,"/",REPT(" ",LEN($N2486))),(COLUMNS($V2486:V2486)-1)*LEN($N2486)+1,LEN($N2486)))</f>
        <v>music</v>
      </c>
      <c r="R2486" t="str">
        <f>TRIM(MID(SUBSTITUTE($N2486,"/",REPT(" ",LEN($N2486))),(COLUMNS($V2486:W2486)-1)*LEN($N2486)+1,LEN($N2486)))</f>
        <v>indie rock</v>
      </c>
      <c r="S2486" s="11">
        <f t="shared" si="154"/>
        <v>40771.916701388887</v>
      </c>
      <c r="T2486" s="11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1.0325</v>
      </c>
      <c r="P2487" s="6">
        <f t="shared" si="153"/>
        <v>50.365853658536587</v>
      </c>
      <c r="Q2487" t="str">
        <f>TRIM(MID(SUBSTITUTE($N2487,"/",REPT(" ",LEN($N2487))),(COLUMNS($V2487:V2487)-1)*LEN($N2487)+1,LEN($N2487)))</f>
        <v>music</v>
      </c>
      <c r="R2487" t="str">
        <f>TRIM(MID(SUBSTITUTE($N2487,"/",REPT(" ",LEN($N2487))),(COLUMNS($V2487:W2487)-1)*LEN($N2487)+1,LEN($N2487)))</f>
        <v>indie rock</v>
      </c>
      <c r="S2487" s="11">
        <f t="shared" si="154"/>
        <v>40793.998599537037</v>
      </c>
      <c r="T2487" s="11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2.6566666666666667</v>
      </c>
      <c r="P2488" s="6">
        <f t="shared" si="153"/>
        <v>26.566666666666666</v>
      </c>
      <c r="Q2488" t="str">
        <f>TRIM(MID(SUBSTITUTE($N2488,"/",REPT(" ",LEN($N2488))),(COLUMNS($V2488:V2488)-1)*LEN($N2488)+1,LEN($N2488)))</f>
        <v>music</v>
      </c>
      <c r="R2488" t="str">
        <f>TRIM(MID(SUBSTITUTE($N2488,"/",REPT(" ",LEN($N2488))),(COLUMNS($V2488:W2488)-1)*LEN($N2488)+1,LEN($N2488)))</f>
        <v>indie rock</v>
      </c>
      <c r="S2488" s="11">
        <f t="shared" si="154"/>
        <v>40991.708055555559</v>
      </c>
      <c r="T2488" s="11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1.0005066666666667</v>
      </c>
      <c r="P2489" s="6">
        <f t="shared" si="153"/>
        <v>39.493684210526318</v>
      </c>
      <c r="Q2489" t="str">
        <f>TRIM(MID(SUBSTITUTE($N2489,"/",REPT(" ",LEN($N2489))),(COLUMNS($V2489:V2489)-1)*LEN($N2489)+1,LEN($N2489)))</f>
        <v>music</v>
      </c>
      <c r="R2489" t="str">
        <f>TRIM(MID(SUBSTITUTE($N2489,"/",REPT(" ",LEN($N2489))),(COLUMNS($V2489:W2489)-1)*LEN($N2489)+1,LEN($N2489)))</f>
        <v>indie rock</v>
      </c>
      <c r="S2489" s="11">
        <f t="shared" si="154"/>
        <v>41026.083298611113</v>
      </c>
      <c r="T2489" s="11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1.0669999999999999</v>
      </c>
      <c r="P2490" s="6">
        <f t="shared" si="153"/>
        <v>49.246153846153845</v>
      </c>
      <c r="Q2490" t="str">
        <f>TRIM(MID(SUBSTITUTE($N2490,"/",REPT(" ",LEN($N2490))),(COLUMNS($V2490:V2490)-1)*LEN($N2490)+1,LEN($N2490)))</f>
        <v>music</v>
      </c>
      <c r="R2490" t="str">
        <f>TRIM(MID(SUBSTITUTE($N2490,"/",REPT(" ",LEN($N2490))),(COLUMNS($V2490:W2490)-1)*LEN($N2490)+1,LEN($N2490)))</f>
        <v>indie rock</v>
      </c>
      <c r="S2490" s="11">
        <f t="shared" si="154"/>
        <v>40833.633194444446</v>
      </c>
      <c r="T2490" s="11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1.3367142857142857</v>
      </c>
      <c r="P2491" s="6">
        <f t="shared" si="153"/>
        <v>62.38</v>
      </c>
      <c r="Q2491" t="str">
        <f>TRIM(MID(SUBSTITUTE($N2491,"/",REPT(" ",LEN($N2491))),(COLUMNS($V2491:V2491)-1)*LEN($N2491)+1,LEN($N2491)))</f>
        <v>music</v>
      </c>
      <c r="R2491" t="str">
        <f>TRIM(MID(SUBSTITUTE($N2491,"/",REPT(" ",LEN($N2491))),(COLUMNS($V2491:W2491)-1)*LEN($N2491)+1,LEN($N2491)))</f>
        <v>indie rock</v>
      </c>
      <c r="S2491" s="11">
        <f t="shared" si="154"/>
        <v>41373.690266203703</v>
      </c>
      <c r="T2491" s="11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1.214</v>
      </c>
      <c r="P2492" s="6">
        <f t="shared" si="153"/>
        <v>37.9375</v>
      </c>
      <c r="Q2492" t="str">
        <f>TRIM(MID(SUBSTITUTE($N2492,"/",REPT(" ",LEN($N2492))),(COLUMNS($V2492:V2492)-1)*LEN($N2492)+1,LEN($N2492)))</f>
        <v>music</v>
      </c>
      <c r="R2492" t="str">
        <f>TRIM(MID(SUBSTITUTE($N2492,"/",REPT(" ",LEN($N2492))),(COLUMNS($V2492:W2492)-1)*LEN($N2492)+1,LEN($N2492)))</f>
        <v>indie rock</v>
      </c>
      <c r="S2492" s="11">
        <f t="shared" si="154"/>
        <v>41023.227731481478</v>
      </c>
      <c r="T2492" s="11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1.032</v>
      </c>
      <c r="P2493" s="6">
        <f t="shared" si="153"/>
        <v>51.6</v>
      </c>
      <c r="Q2493" t="str">
        <f>TRIM(MID(SUBSTITUTE($N2493,"/",REPT(" ",LEN($N2493))),(COLUMNS($V2493:V2493)-1)*LEN($N2493)+1,LEN($N2493)))</f>
        <v>music</v>
      </c>
      <c r="R2493" t="str">
        <f>TRIM(MID(SUBSTITUTE($N2493,"/",REPT(" ",LEN($N2493))),(COLUMNS($V2493:W2493)-1)*LEN($N2493)+1,LEN($N2493)))</f>
        <v>indie rock</v>
      </c>
      <c r="S2493" s="11">
        <f t="shared" si="154"/>
        <v>40542.839282407411</v>
      </c>
      <c r="T2493" s="11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1.25</v>
      </c>
      <c r="P2494" s="6">
        <f t="shared" si="153"/>
        <v>27.777777777777779</v>
      </c>
      <c r="Q2494" t="str">
        <f>TRIM(MID(SUBSTITUTE($N2494,"/",REPT(" ",LEN($N2494))),(COLUMNS($V2494:V2494)-1)*LEN($N2494)+1,LEN($N2494)))</f>
        <v>music</v>
      </c>
      <c r="R2494" t="str">
        <f>TRIM(MID(SUBSTITUTE($N2494,"/",REPT(" ",LEN($N2494))),(COLUMNS($V2494:W2494)-1)*LEN($N2494)+1,LEN($N2494)))</f>
        <v>indie rock</v>
      </c>
      <c r="S2494" s="11">
        <f t="shared" si="154"/>
        <v>41024.985972222225</v>
      </c>
      <c r="T2494" s="11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1.2869999999999999</v>
      </c>
      <c r="P2495" s="6">
        <f t="shared" si="153"/>
        <v>99.382239382239376</v>
      </c>
      <c r="Q2495" t="str">
        <f>TRIM(MID(SUBSTITUTE($N2495,"/",REPT(" ",LEN($N2495))),(COLUMNS($V2495:V2495)-1)*LEN($N2495)+1,LEN($N2495)))</f>
        <v>music</v>
      </c>
      <c r="R2495" t="str">
        <f>TRIM(MID(SUBSTITUTE($N2495,"/",REPT(" ",LEN($N2495))),(COLUMNS($V2495:W2495)-1)*LEN($N2495)+1,LEN($N2495)))</f>
        <v>indie rock</v>
      </c>
      <c r="S2495" s="11">
        <f t="shared" si="154"/>
        <v>41348.168287037035</v>
      </c>
      <c r="T2495" s="11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1.0100533333333332</v>
      </c>
      <c r="P2496" s="6">
        <f t="shared" si="153"/>
        <v>38.848205128205123</v>
      </c>
      <c r="Q2496" t="str">
        <f>TRIM(MID(SUBSTITUTE($N2496,"/",REPT(" ",LEN($N2496))),(COLUMNS($V2496:V2496)-1)*LEN($N2496)+1,LEN($N2496)))</f>
        <v>music</v>
      </c>
      <c r="R2496" t="str">
        <f>TRIM(MID(SUBSTITUTE($N2496,"/",REPT(" ",LEN($N2496))),(COLUMNS($V2496:W2496)-1)*LEN($N2496)+1,LEN($N2496)))</f>
        <v>indie rock</v>
      </c>
      <c r="S2496" s="11">
        <f t="shared" si="154"/>
        <v>41022.645185185182</v>
      </c>
      <c r="T2496" s="11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1.2753666666666665</v>
      </c>
      <c r="P2497" s="6">
        <f t="shared" si="153"/>
        <v>45.548809523809524</v>
      </c>
      <c r="Q2497" t="str">
        <f>TRIM(MID(SUBSTITUTE($N2497,"/",REPT(" ",LEN($N2497))),(COLUMNS($V2497:V2497)-1)*LEN($N2497)+1,LEN($N2497)))</f>
        <v>music</v>
      </c>
      <c r="R2497" t="str">
        <f>TRIM(MID(SUBSTITUTE($N2497,"/",REPT(" ",LEN($N2497))),(COLUMNS($V2497:W2497)-1)*LEN($N2497)+1,LEN($N2497)))</f>
        <v>indie rock</v>
      </c>
      <c r="S2497" s="11">
        <f t="shared" si="154"/>
        <v>41036.946469907409</v>
      </c>
      <c r="T2497" s="11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</v>
      </c>
      <c r="P2498" s="6">
        <f t="shared" si="153"/>
        <v>600</v>
      </c>
      <c r="Q2498" t="str">
        <f>TRIM(MID(SUBSTITUTE($N2498,"/",REPT(" ",LEN($N2498))),(COLUMNS($V2498:V2498)-1)*LEN($N2498)+1,LEN($N2498)))</f>
        <v>music</v>
      </c>
      <c r="R2498" t="str">
        <f>TRIM(MID(SUBSTITUTE($N2498,"/",REPT(" ",LEN($N2498))),(COLUMNS($V2498:W2498)-1)*LEN($N2498)+1,LEN($N2498)))</f>
        <v>indie rock</v>
      </c>
      <c r="S2498" s="11">
        <f t="shared" si="154"/>
        <v>41327.996435185189</v>
      </c>
      <c r="T2498" s="11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</f>
        <v>1.127715</v>
      </c>
      <c r="P2499" s="6">
        <f t="shared" ref="P2499:P2562" si="157">AVERAGE(E2499/L2499)</f>
        <v>80.551071428571419</v>
      </c>
      <c r="Q2499" t="str">
        <f>TRIM(MID(SUBSTITUTE($N2499,"/",REPT(" ",LEN($N2499))),(COLUMNS($V2499:V2499)-1)*LEN($N2499)+1,LEN($N2499)))</f>
        <v>music</v>
      </c>
      <c r="R2499" t="str">
        <f>TRIM(MID(SUBSTITUTE($N2499,"/",REPT(" ",LEN($N2499))),(COLUMNS($V2499:W2499)-1)*LEN($N2499)+1,LEN($N2499)))</f>
        <v>indie rock</v>
      </c>
      <c r="S2499" s="11">
        <f t="shared" ref="S2499:S2562" si="158">(((J2499/60/60)/24)+DATE(1970,1,1))</f>
        <v>40730.878912037035</v>
      </c>
      <c r="T2499" s="11">
        <f t="shared" ref="T2499:T2562" si="159">(((I2499/60/60)/24)+DATE(1970,1,1))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1.056</v>
      </c>
      <c r="P2500" s="6">
        <f t="shared" si="157"/>
        <v>52.8</v>
      </c>
      <c r="Q2500" t="str">
        <f>TRIM(MID(SUBSTITUTE($N2500,"/",REPT(" ",LEN($N2500))),(COLUMNS($V2500:V2500)-1)*LEN($N2500)+1,LEN($N2500)))</f>
        <v>music</v>
      </c>
      <c r="R2500" t="str">
        <f>TRIM(MID(SUBSTITUTE($N2500,"/",REPT(" ",LEN($N2500))),(COLUMNS($V2500:W2500)-1)*LEN($N2500)+1,LEN($N2500)))</f>
        <v>indie rock</v>
      </c>
      <c r="S2500" s="11">
        <f t="shared" si="158"/>
        <v>42017.967442129629</v>
      </c>
      <c r="T2500" s="11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2.0262500000000001</v>
      </c>
      <c r="P2501" s="6">
        <f t="shared" si="157"/>
        <v>47.676470588235297</v>
      </c>
      <c r="Q2501" t="str">
        <f>TRIM(MID(SUBSTITUTE($N2501,"/",REPT(" ",LEN($N2501))),(COLUMNS($V2501:V2501)-1)*LEN($N2501)+1,LEN($N2501)))</f>
        <v>music</v>
      </c>
      <c r="R2501" t="str">
        <f>TRIM(MID(SUBSTITUTE($N2501,"/",REPT(" ",LEN($N2501))),(COLUMNS($V2501:W2501)-1)*LEN($N2501)+1,LEN($N2501)))</f>
        <v>indie rock</v>
      </c>
      <c r="S2501" s="11">
        <f t="shared" si="158"/>
        <v>41226.648576388885</v>
      </c>
      <c r="T2501" s="11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1.1333333333333333</v>
      </c>
      <c r="P2502" s="6">
        <f t="shared" si="157"/>
        <v>23.448275862068964</v>
      </c>
      <c r="Q2502" t="str">
        <f>TRIM(MID(SUBSTITUTE($N2502,"/",REPT(" ",LEN($N2502))),(COLUMNS($V2502:V2502)-1)*LEN($N2502)+1,LEN($N2502)))</f>
        <v>music</v>
      </c>
      <c r="R2502" t="str">
        <f>TRIM(MID(SUBSTITUTE($N2502,"/",REPT(" ",LEN($N2502))),(COLUMNS($V2502:W2502)-1)*LEN($N2502)+1,LEN($N2502)))</f>
        <v>indie rock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2.5545454545454545E-2</v>
      </c>
      <c r="P2503" s="6">
        <f t="shared" si="157"/>
        <v>40.142857142857146</v>
      </c>
      <c r="Q2503" t="str">
        <f>TRIM(MID(SUBSTITUTE($N2503,"/",REPT(" ",LEN($N2503))),(COLUMNS($V2503:V2503)-1)*LEN($N2503)+1,LEN($N2503)))</f>
        <v>food</v>
      </c>
      <c r="R2503" t="str">
        <f>TRIM(MID(SUBSTITUTE($N2503,"/",REPT(" ",LEN($N2503))),(COLUMNS($V2503:W2503)-1)*LEN($N2503)+1,LEN($N2503)))</f>
        <v>restaurants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7.8181818181818181E-4</v>
      </c>
      <c r="P2504" s="6">
        <f t="shared" si="157"/>
        <v>17.2</v>
      </c>
      <c r="Q2504" t="str">
        <f>TRIM(MID(SUBSTITUTE($N2504,"/",REPT(" ",LEN($N2504))),(COLUMNS($V2504:V2504)-1)*LEN($N2504)+1,LEN($N2504)))</f>
        <v>food</v>
      </c>
      <c r="R2504" t="str">
        <f>TRIM(MID(SUBSTITUTE($N2504,"/",REPT(" ",LEN($N2504))),(COLUMNS($V2504:W2504)-1)*LEN($N2504)+1,LEN($N2504)))</f>
        <v>restaurants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6" t="e">
        <f t="shared" si="157"/>
        <v>#DIV/0!</v>
      </c>
      <c r="Q2505" t="str">
        <f>TRIM(MID(SUBSTITUTE($N2505,"/",REPT(" ",LEN($N2505))),(COLUMNS($V2505:V2505)-1)*LEN($N2505)+1,LEN($N2505)))</f>
        <v>food</v>
      </c>
      <c r="R2505" t="str">
        <f>TRIM(MID(SUBSTITUTE($N2505,"/",REPT(" ",LEN($N2505))),(COLUMNS($V2505:W2505)-1)*LEN($N2505)+1,LEN($N2505)))</f>
        <v>restaurants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6" t="e">
        <f t="shared" si="157"/>
        <v>#DIV/0!</v>
      </c>
      <c r="Q2506" t="str">
        <f>TRIM(MID(SUBSTITUTE($N2506,"/",REPT(" ",LEN($N2506))),(COLUMNS($V2506:V2506)-1)*LEN($N2506)+1,LEN($N2506)))</f>
        <v>food</v>
      </c>
      <c r="R2506" t="str">
        <f>TRIM(MID(SUBSTITUTE($N2506,"/",REPT(" ",LEN($N2506))),(COLUMNS($V2506:W2506)-1)*LEN($N2506)+1,LEN($N2506)))</f>
        <v>restaurants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6" t="e">
        <f t="shared" si="157"/>
        <v>#DIV/0!</v>
      </c>
      <c r="Q2507" t="str">
        <f>TRIM(MID(SUBSTITUTE($N2507,"/",REPT(" ",LEN($N2507))),(COLUMNS($V2507:V2507)-1)*LEN($N2507)+1,LEN($N2507)))</f>
        <v>food</v>
      </c>
      <c r="R2507" t="str">
        <f>TRIM(MID(SUBSTITUTE($N2507,"/",REPT(" ",LEN($N2507))),(COLUMNS($V2507:W2507)-1)*LEN($N2507)+1,LEN($N2507)))</f>
        <v>restaurants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6.0000000000000001E-3</v>
      </c>
      <c r="P2508" s="6">
        <f t="shared" si="157"/>
        <v>15</v>
      </c>
      <c r="Q2508" t="str">
        <f>TRIM(MID(SUBSTITUTE($N2508,"/",REPT(" ",LEN($N2508))),(COLUMNS($V2508:V2508)-1)*LEN($N2508)+1,LEN($N2508)))</f>
        <v>food</v>
      </c>
      <c r="R2508" t="str">
        <f>TRIM(MID(SUBSTITUTE($N2508,"/",REPT(" ",LEN($N2508))),(COLUMNS($V2508:W2508)-1)*LEN($N2508)+1,LEN($N2508)))</f>
        <v>restaurants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6" t="e">
        <f t="shared" si="157"/>
        <v>#DIV/0!</v>
      </c>
      <c r="Q2509" t="str">
        <f>TRIM(MID(SUBSTITUTE($N2509,"/",REPT(" ",LEN($N2509))),(COLUMNS($V2509:V2509)-1)*LEN($N2509)+1,LEN($N2509)))</f>
        <v>food</v>
      </c>
      <c r="R2509" t="str">
        <f>TRIM(MID(SUBSTITUTE($N2509,"/",REPT(" ",LEN($N2509))),(COLUMNS($V2509:W2509)-1)*LEN($N2509)+1,LEN($N2509)))</f>
        <v>restaurants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6" t="e">
        <f t="shared" si="157"/>
        <v>#DIV/0!</v>
      </c>
      <c r="Q2510" t="str">
        <f>TRIM(MID(SUBSTITUTE($N2510,"/",REPT(" ",LEN($N2510))),(COLUMNS($V2510:V2510)-1)*LEN($N2510)+1,LEN($N2510)))</f>
        <v>food</v>
      </c>
      <c r="R2510" t="str">
        <f>TRIM(MID(SUBSTITUTE($N2510,"/",REPT(" ",LEN($N2510))),(COLUMNS($V2510:W2510)-1)*LEN($N2510)+1,LEN($N2510)))</f>
        <v>restaurants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1.0526315789473684E-2</v>
      </c>
      <c r="P2511" s="6">
        <f t="shared" si="157"/>
        <v>35.714285714285715</v>
      </c>
      <c r="Q2511" t="str">
        <f>TRIM(MID(SUBSTITUTE($N2511,"/",REPT(" ",LEN($N2511))),(COLUMNS($V2511:V2511)-1)*LEN($N2511)+1,LEN($N2511)))</f>
        <v>food</v>
      </c>
      <c r="R2511" t="str">
        <f>TRIM(MID(SUBSTITUTE($N2511,"/",REPT(" ",LEN($N2511))),(COLUMNS($V2511:W2511)-1)*LEN($N2511)+1,LEN($N2511)))</f>
        <v>restaurants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1.5E-3</v>
      </c>
      <c r="P2512" s="6">
        <f t="shared" si="157"/>
        <v>37.5</v>
      </c>
      <c r="Q2512" t="str">
        <f>TRIM(MID(SUBSTITUTE($N2512,"/",REPT(" ",LEN($N2512))),(COLUMNS($V2512:V2512)-1)*LEN($N2512)+1,LEN($N2512)))</f>
        <v>food</v>
      </c>
      <c r="R2512" t="str">
        <f>TRIM(MID(SUBSTITUTE($N2512,"/",REPT(" ",LEN($N2512))),(COLUMNS($V2512:W2512)-1)*LEN($N2512)+1,LEN($N2512)))</f>
        <v>restaurants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6" t="e">
        <f t="shared" si="157"/>
        <v>#DIV/0!</v>
      </c>
      <c r="Q2513" t="str">
        <f>TRIM(MID(SUBSTITUTE($N2513,"/",REPT(" ",LEN($N2513))),(COLUMNS($V2513:V2513)-1)*LEN($N2513)+1,LEN($N2513)))</f>
        <v>food</v>
      </c>
      <c r="R2513" t="str">
        <f>TRIM(MID(SUBSTITUTE($N2513,"/",REPT(" ",LEN($N2513))),(COLUMNS($V2513:W2513)-1)*LEN($N2513)+1,LEN($N2513)))</f>
        <v>restaurants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6" t="e">
        <f t="shared" si="157"/>
        <v>#DIV/0!</v>
      </c>
      <c r="Q2514" t="str">
        <f>TRIM(MID(SUBSTITUTE($N2514,"/",REPT(" ",LEN($N2514))),(COLUMNS($V2514:V2514)-1)*LEN($N2514)+1,LEN($N2514)))</f>
        <v>food</v>
      </c>
      <c r="R2514" t="str">
        <f>TRIM(MID(SUBSTITUTE($N2514,"/",REPT(" ",LEN($N2514))),(COLUMNS($V2514:W2514)-1)*LEN($N2514)+1,LEN($N2514)))</f>
        <v>restaurants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6" t="e">
        <f t="shared" si="157"/>
        <v>#DIV/0!</v>
      </c>
      <c r="Q2515" t="str">
        <f>TRIM(MID(SUBSTITUTE($N2515,"/",REPT(" ",LEN($N2515))),(COLUMNS($V2515:V2515)-1)*LEN($N2515)+1,LEN($N2515)))</f>
        <v>food</v>
      </c>
      <c r="R2515" t="str">
        <f>TRIM(MID(SUBSTITUTE($N2515,"/",REPT(" ",LEN($N2515))),(COLUMNS($V2515:W2515)-1)*LEN($N2515)+1,LEN($N2515)))</f>
        <v>restaurants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1.7500000000000002E-2</v>
      </c>
      <c r="P2516" s="6">
        <f t="shared" si="157"/>
        <v>52.5</v>
      </c>
      <c r="Q2516" t="str">
        <f>TRIM(MID(SUBSTITUTE($N2516,"/",REPT(" ",LEN($N2516))),(COLUMNS($V2516:V2516)-1)*LEN($N2516)+1,LEN($N2516)))</f>
        <v>food</v>
      </c>
      <c r="R2516" t="str">
        <f>TRIM(MID(SUBSTITUTE($N2516,"/",REPT(" ",LEN($N2516))),(COLUMNS($V2516:W2516)-1)*LEN($N2516)+1,LEN($N2516)))</f>
        <v>restaurants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0.186</v>
      </c>
      <c r="P2517" s="6">
        <f t="shared" si="157"/>
        <v>77.5</v>
      </c>
      <c r="Q2517" t="str">
        <f>TRIM(MID(SUBSTITUTE($N2517,"/",REPT(" ",LEN($N2517))),(COLUMNS($V2517:V2517)-1)*LEN($N2517)+1,LEN($N2517)))</f>
        <v>food</v>
      </c>
      <c r="R2517" t="str">
        <f>TRIM(MID(SUBSTITUTE($N2517,"/",REPT(" ",LEN($N2517))),(COLUMNS($V2517:W2517)-1)*LEN($N2517)+1,LEN($N2517)))</f>
        <v>restaurants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6" t="e">
        <f t="shared" si="157"/>
        <v>#DIV/0!</v>
      </c>
      <c r="Q2518" t="str">
        <f>TRIM(MID(SUBSTITUTE($N2518,"/",REPT(" ",LEN($N2518))),(COLUMNS($V2518:V2518)-1)*LEN($N2518)+1,LEN($N2518)))</f>
        <v>food</v>
      </c>
      <c r="R2518" t="str">
        <f>TRIM(MID(SUBSTITUTE($N2518,"/",REPT(" ",LEN($N2518))),(COLUMNS($V2518:W2518)-1)*LEN($N2518)+1,LEN($N2518)))</f>
        <v>restaurants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9.8166666666666666E-2</v>
      </c>
      <c r="P2519" s="6">
        <f t="shared" si="157"/>
        <v>53.545454545454547</v>
      </c>
      <c r="Q2519" t="str">
        <f>TRIM(MID(SUBSTITUTE($N2519,"/",REPT(" ",LEN($N2519))),(COLUMNS($V2519:V2519)-1)*LEN($N2519)+1,LEN($N2519)))</f>
        <v>food</v>
      </c>
      <c r="R2519" t="str">
        <f>TRIM(MID(SUBSTITUTE($N2519,"/",REPT(" ",LEN($N2519))),(COLUMNS($V2519:W2519)-1)*LEN($N2519)+1,LEN($N2519)))</f>
        <v>restaurants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6" t="e">
        <f t="shared" si="157"/>
        <v>#DIV/0!</v>
      </c>
      <c r="Q2520" t="str">
        <f>TRIM(MID(SUBSTITUTE($N2520,"/",REPT(" ",LEN($N2520))),(COLUMNS($V2520:V2520)-1)*LEN($N2520)+1,LEN($N2520)))</f>
        <v>food</v>
      </c>
      <c r="R2520" t="str">
        <f>TRIM(MID(SUBSTITUTE($N2520,"/",REPT(" ",LEN($N2520))),(COLUMNS($V2520:W2520)-1)*LEN($N2520)+1,LEN($N2520)))</f>
        <v>restaurants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4.3333333333333331E-4</v>
      </c>
      <c r="P2521" s="6">
        <f t="shared" si="157"/>
        <v>16.25</v>
      </c>
      <c r="Q2521" t="str">
        <f>TRIM(MID(SUBSTITUTE($N2521,"/",REPT(" ",LEN($N2521))),(COLUMNS($V2521:V2521)-1)*LEN($N2521)+1,LEN($N2521)))</f>
        <v>food</v>
      </c>
      <c r="R2521" t="str">
        <f>TRIM(MID(SUBSTITUTE($N2521,"/",REPT(" ",LEN($N2521))),(COLUMNS($V2521:W2521)-1)*LEN($N2521)+1,LEN($N2521)))</f>
        <v>restaurants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6" t="e">
        <f t="shared" si="157"/>
        <v>#DIV/0!</v>
      </c>
      <c r="Q2522" t="str">
        <f>TRIM(MID(SUBSTITUTE($N2522,"/",REPT(" ",LEN($N2522))),(COLUMNS($V2522:V2522)-1)*LEN($N2522)+1,LEN($N2522)))</f>
        <v>food</v>
      </c>
      <c r="R2522" t="str">
        <f>TRIM(MID(SUBSTITUTE($N2522,"/",REPT(" ",LEN($N2522))),(COLUMNS($V2522:W2522)-1)*LEN($N2522)+1,LEN($N2522)))</f>
        <v>restaurants</v>
      </c>
      <c r="S2522" s="11">
        <f t="shared" si="158"/>
        <v>42612.600520833337</v>
      </c>
      <c r="T2522" s="11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1.0948792000000001</v>
      </c>
      <c r="P2523" s="6">
        <f t="shared" si="157"/>
        <v>103.68174242424243</v>
      </c>
      <c r="Q2523" t="str">
        <f>TRIM(MID(SUBSTITUTE($N2523,"/",REPT(" ",LEN($N2523))),(COLUMNS($V2523:V2523)-1)*LEN($N2523)+1,LEN($N2523)))</f>
        <v>music</v>
      </c>
      <c r="R2523" t="str">
        <f>TRIM(MID(SUBSTITUTE($N2523,"/",REPT(" ",LEN($N2523))),(COLUMNS($V2523:W2523)-1)*LEN($N2523)+1,LEN($N2523)))</f>
        <v>classical music</v>
      </c>
      <c r="S2523" s="11">
        <f t="shared" si="158"/>
        <v>42269.967835648145</v>
      </c>
      <c r="T2523" s="11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</v>
      </c>
      <c r="P2524" s="6">
        <f t="shared" si="157"/>
        <v>185.18518518518519</v>
      </c>
      <c r="Q2524" t="str">
        <f>TRIM(MID(SUBSTITUTE($N2524,"/",REPT(" ",LEN($N2524))),(COLUMNS($V2524:V2524)-1)*LEN($N2524)+1,LEN($N2524)))</f>
        <v>music</v>
      </c>
      <c r="R2524" t="str">
        <f>TRIM(MID(SUBSTITUTE($N2524,"/",REPT(" ",LEN($N2524))),(COLUMNS($V2524:W2524)-1)*LEN($N2524)+1,LEN($N2524)))</f>
        <v>classical music</v>
      </c>
      <c r="S2524" s="11">
        <f t="shared" si="158"/>
        <v>42460.573611111111</v>
      </c>
      <c r="T2524" s="11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1.5644444444444445</v>
      </c>
      <c r="P2525" s="6">
        <f t="shared" si="157"/>
        <v>54.153846153846153</v>
      </c>
      <c r="Q2525" t="str">
        <f>TRIM(MID(SUBSTITUTE($N2525,"/",REPT(" ",LEN($N2525))),(COLUMNS($V2525:V2525)-1)*LEN($N2525)+1,LEN($N2525)))</f>
        <v>music</v>
      </c>
      <c r="R2525" t="str">
        <f>TRIM(MID(SUBSTITUTE($N2525,"/",REPT(" ",LEN($N2525))),(COLUMNS($V2525:W2525)-1)*LEN($N2525)+1,LEN($N2525)))</f>
        <v>classical music</v>
      </c>
      <c r="S2525" s="11">
        <f t="shared" si="158"/>
        <v>41930.975601851853</v>
      </c>
      <c r="T2525" s="11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1.016</v>
      </c>
      <c r="P2526" s="6">
        <f t="shared" si="157"/>
        <v>177.2093023255814</v>
      </c>
      <c r="Q2526" t="str">
        <f>TRIM(MID(SUBSTITUTE($N2526,"/",REPT(" ",LEN($N2526))),(COLUMNS($V2526:V2526)-1)*LEN($N2526)+1,LEN($N2526)))</f>
        <v>music</v>
      </c>
      <c r="R2526" t="str">
        <f>TRIM(MID(SUBSTITUTE($N2526,"/",REPT(" ",LEN($N2526))),(COLUMNS($V2526:W2526)-1)*LEN($N2526)+1,LEN($N2526)))</f>
        <v>classical music</v>
      </c>
      <c r="S2526" s="11">
        <f t="shared" si="158"/>
        <v>41961.807372685187</v>
      </c>
      <c r="T2526" s="11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1.00325</v>
      </c>
      <c r="P2527" s="6">
        <f t="shared" si="157"/>
        <v>100.325</v>
      </c>
      <c r="Q2527" t="str">
        <f>TRIM(MID(SUBSTITUTE($N2527,"/",REPT(" ",LEN($N2527))),(COLUMNS($V2527:V2527)-1)*LEN($N2527)+1,LEN($N2527)))</f>
        <v>music</v>
      </c>
      <c r="R2527" t="str">
        <f>TRIM(MID(SUBSTITUTE($N2527,"/",REPT(" ",LEN($N2527))),(COLUMNS($V2527:W2527)-1)*LEN($N2527)+1,LEN($N2527)))</f>
        <v>classical music</v>
      </c>
      <c r="S2527" s="11">
        <f t="shared" si="158"/>
        <v>41058.844571759262</v>
      </c>
      <c r="T2527" s="11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1.1294999999999999</v>
      </c>
      <c r="P2528" s="6">
        <f t="shared" si="157"/>
        <v>136.90909090909091</v>
      </c>
      <c r="Q2528" t="str">
        <f>TRIM(MID(SUBSTITUTE($N2528,"/",REPT(" ",LEN($N2528))),(COLUMNS($V2528:V2528)-1)*LEN($N2528)+1,LEN($N2528)))</f>
        <v>music</v>
      </c>
      <c r="R2528" t="str">
        <f>TRIM(MID(SUBSTITUTE($N2528,"/",REPT(" ",LEN($N2528))),(COLUMNS($V2528:W2528)-1)*LEN($N2528)+1,LEN($N2528)))</f>
        <v>classical music</v>
      </c>
      <c r="S2528" s="11">
        <f t="shared" si="158"/>
        <v>41953.091134259259</v>
      </c>
      <c r="T2528" s="11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1.02125</v>
      </c>
      <c r="P2529" s="6">
        <f t="shared" si="157"/>
        <v>57.535211267605632</v>
      </c>
      <c r="Q2529" t="str">
        <f>TRIM(MID(SUBSTITUTE($N2529,"/",REPT(" ",LEN($N2529))),(COLUMNS($V2529:V2529)-1)*LEN($N2529)+1,LEN($N2529)))</f>
        <v>music</v>
      </c>
      <c r="R2529" t="str">
        <f>TRIM(MID(SUBSTITUTE($N2529,"/",REPT(" ",LEN($N2529))),(COLUMNS($V2529:W2529)-1)*LEN($N2529)+1,LEN($N2529)))</f>
        <v>classical music</v>
      </c>
      <c r="S2529" s="11">
        <f t="shared" si="158"/>
        <v>41546.75105324074</v>
      </c>
      <c r="T2529" s="11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1.0724974999999999</v>
      </c>
      <c r="P2530" s="6">
        <f t="shared" si="157"/>
        <v>52.962839506172834</v>
      </c>
      <c r="Q2530" t="str">
        <f>TRIM(MID(SUBSTITUTE($N2530,"/",REPT(" ",LEN($N2530))),(COLUMNS($V2530:V2530)-1)*LEN($N2530)+1,LEN($N2530)))</f>
        <v>music</v>
      </c>
      <c r="R2530" t="str">
        <f>TRIM(MID(SUBSTITUTE($N2530,"/",REPT(" ",LEN($N2530))),(COLUMNS($V2530:W2530)-1)*LEN($N2530)+1,LEN($N2530)))</f>
        <v>classical music</v>
      </c>
      <c r="S2530" s="11">
        <f t="shared" si="158"/>
        <v>42217.834525462968</v>
      </c>
      <c r="T2530" s="11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1.0428333333333333</v>
      </c>
      <c r="P2531" s="6">
        <f t="shared" si="157"/>
        <v>82.328947368421055</v>
      </c>
      <c r="Q2531" t="str">
        <f>TRIM(MID(SUBSTITUTE($N2531,"/",REPT(" ",LEN($N2531))),(COLUMNS($V2531:V2531)-1)*LEN($N2531)+1,LEN($N2531)))</f>
        <v>music</v>
      </c>
      <c r="R2531" t="str">
        <f>TRIM(MID(SUBSTITUTE($N2531,"/",REPT(" ",LEN($N2531))),(COLUMNS($V2531:W2531)-1)*LEN($N2531)+1,LEN($N2531)))</f>
        <v>classical music</v>
      </c>
      <c r="S2531" s="11">
        <f t="shared" si="158"/>
        <v>40948.080729166664</v>
      </c>
      <c r="T2531" s="11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</v>
      </c>
      <c r="P2532" s="6">
        <f t="shared" si="157"/>
        <v>135.41666666666666</v>
      </c>
      <c r="Q2532" t="str">
        <f>TRIM(MID(SUBSTITUTE($N2532,"/",REPT(" ",LEN($N2532))),(COLUMNS($V2532:V2532)-1)*LEN($N2532)+1,LEN($N2532)))</f>
        <v>music</v>
      </c>
      <c r="R2532" t="str">
        <f>TRIM(MID(SUBSTITUTE($N2532,"/",REPT(" ",LEN($N2532))),(COLUMNS($V2532:W2532)-1)*LEN($N2532)+1,LEN($N2532)))</f>
        <v>classical music</v>
      </c>
      <c r="S2532" s="11">
        <f t="shared" si="158"/>
        <v>42081.864641203705</v>
      </c>
      <c r="T2532" s="11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1.004</v>
      </c>
      <c r="P2533" s="6">
        <f t="shared" si="157"/>
        <v>74.06557377049181</v>
      </c>
      <c r="Q2533" t="str">
        <f>TRIM(MID(SUBSTITUTE($N2533,"/",REPT(" ",LEN($N2533))),(COLUMNS($V2533:V2533)-1)*LEN($N2533)+1,LEN($N2533)))</f>
        <v>music</v>
      </c>
      <c r="R2533" t="str">
        <f>TRIM(MID(SUBSTITUTE($N2533,"/",REPT(" ",LEN($N2533))),(COLUMNS($V2533:W2533)-1)*LEN($N2533)+1,LEN($N2533)))</f>
        <v>classical music</v>
      </c>
      <c r="S2533" s="11">
        <f t="shared" si="158"/>
        <v>42208.680023148147</v>
      </c>
      <c r="T2533" s="11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1.26125</v>
      </c>
      <c r="P2534" s="6">
        <f t="shared" si="157"/>
        <v>84.083333333333329</v>
      </c>
      <c r="Q2534" t="str">
        <f>TRIM(MID(SUBSTITUTE($N2534,"/",REPT(" ",LEN($N2534))),(COLUMNS($V2534:V2534)-1)*LEN($N2534)+1,LEN($N2534)))</f>
        <v>music</v>
      </c>
      <c r="R2534" t="str">
        <f>TRIM(MID(SUBSTITUTE($N2534,"/",REPT(" ",LEN($N2534))),(COLUMNS($V2534:W2534)-1)*LEN($N2534)+1,LEN($N2534)))</f>
        <v>classical music</v>
      </c>
      <c r="S2534" s="11">
        <f t="shared" si="158"/>
        <v>41107.849143518521</v>
      </c>
      <c r="T2534" s="11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1.1066666666666667</v>
      </c>
      <c r="P2535" s="6">
        <f t="shared" si="157"/>
        <v>61.029411764705884</v>
      </c>
      <c r="Q2535" t="str">
        <f>TRIM(MID(SUBSTITUTE($N2535,"/",REPT(" ",LEN($N2535))),(COLUMNS($V2535:V2535)-1)*LEN($N2535)+1,LEN($N2535)))</f>
        <v>music</v>
      </c>
      <c r="R2535" t="str">
        <f>TRIM(MID(SUBSTITUTE($N2535,"/",REPT(" ",LEN($N2535))),(COLUMNS($V2535:W2535)-1)*LEN($N2535)+1,LEN($N2535)))</f>
        <v>classical music</v>
      </c>
      <c r="S2535" s="11">
        <f t="shared" si="158"/>
        <v>41304.751284722224</v>
      </c>
      <c r="T2535" s="11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1.05</v>
      </c>
      <c r="P2536" s="6">
        <f t="shared" si="157"/>
        <v>150</v>
      </c>
      <c r="Q2536" t="str">
        <f>TRIM(MID(SUBSTITUTE($N2536,"/",REPT(" ",LEN($N2536))),(COLUMNS($V2536:V2536)-1)*LEN($N2536)+1,LEN($N2536)))</f>
        <v>music</v>
      </c>
      <c r="R2536" t="str">
        <f>TRIM(MID(SUBSTITUTE($N2536,"/",REPT(" ",LEN($N2536))),(COLUMNS($V2536:W2536)-1)*LEN($N2536)+1,LEN($N2536)))</f>
        <v>classical music</v>
      </c>
      <c r="S2536" s="11">
        <f t="shared" si="158"/>
        <v>40127.700370370374</v>
      </c>
      <c r="T2536" s="11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1.03775</v>
      </c>
      <c r="P2537" s="6">
        <f t="shared" si="157"/>
        <v>266.08974358974359</v>
      </c>
      <c r="Q2537" t="str">
        <f>TRIM(MID(SUBSTITUTE($N2537,"/",REPT(" ",LEN($N2537))),(COLUMNS($V2537:V2537)-1)*LEN($N2537)+1,LEN($N2537)))</f>
        <v>music</v>
      </c>
      <c r="R2537" t="str">
        <f>TRIM(MID(SUBSTITUTE($N2537,"/",REPT(" ",LEN($N2537))),(COLUMNS($V2537:W2537)-1)*LEN($N2537)+1,LEN($N2537)))</f>
        <v>classical music</v>
      </c>
      <c r="S2537" s="11">
        <f t="shared" si="158"/>
        <v>41943.791030092594</v>
      </c>
      <c r="T2537" s="11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1.1599999999999999</v>
      </c>
      <c r="P2538" s="6">
        <f t="shared" si="157"/>
        <v>7.25</v>
      </c>
      <c r="Q2538" t="str">
        <f>TRIM(MID(SUBSTITUTE($N2538,"/",REPT(" ",LEN($N2538))),(COLUMNS($V2538:V2538)-1)*LEN($N2538)+1,LEN($N2538)))</f>
        <v>music</v>
      </c>
      <c r="R2538" t="str">
        <f>TRIM(MID(SUBSTITUTE($N2538,"/",REPT(" ",LEN($N2538))),(COLUMNS($V2538:W2538)-1)*LEN($N2538)+1,LEN($N2538)))</f>
        <v>classical music</v>
      </c>
      <c r="S2538" s="11">
        <f t="shared" si="158"/>
        <v>41464.106087962966</v>
      </c>
      <c r="T2538" s="11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1.1000000000000001</v>
      </c>
      <c r="P2539" s="6">
        <f t="shared" si="157"/>
        <v>100</v>
      </c>
      <c r="Q2539" t="str">
        <f>TRIM(MID(SUBSTITUTE($N2539,"/",REPT(" ",LEN($N2539))),(COLUMNS($V2539:V2539)-1)*LEN($N2539)+1,LEN($N2539)))</f>
        <v>music</v>
      </c>
      <c r="R2539" t="str">
        <f>TRIM(MID(SUBSTITUTE($N2539,"/",REPT(" ",LEN($N2539))),(COLUMNS($V2539:W2539)-1)*LEN($N2539)+1,LEN($N2539)))</f>
        <v>classical music</v>
      </c>
      <c r="S2539" s="11">
        <f t="shared" si="158"/>
        <v>40696.648784722223</v>
      </c>
      <c r="T2539" s="11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1.130176111111111</v>
      </c>
      <c r="P2540" s="6">
        <f t="shared" si="157"/>
        <v>109.96308108108107</v>
      </c>
      <c r="Q2540" t="str">
        <f>TRIM(MID(SUBSTITUTE($N2540,"/",REPT(" ",LEN($N2540))),(COLUMNS($V2540:V2540)-1)*LEN($N2540)+1,LEN($N2540)))</f>
        <v>music</v>
      </c>
      <c r="R2540" t="str">
        <f>TRIM(MID(SUBSTITUTE($N2540,"/",REPT(" ",LEN($N2540))),(COLUMNS($V2540:W2540)-1)*LEN($N2540)+1,LEN($N2540)))</f>
        <v>classical music</v>
      </c>
      <c r="S2540" s="11">
        <f t="shared" si="158"/>
        <v>41298.509965277779</v>
      </c>
      <c r="T2540" s="11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1.0024999999999999</v>
      </c>
      <c r="P2541" s="6">
        <f t="shared" si="157"/>
        <v>169.91525423728814</v>
      </c>
      <c r="Q2541" t="str">
        <f>TRIM(MID(SUBSTITUTE($N2541,"/",REPT(" ",LEN($N2541))),(COLUMNS($V2541:V2541)-1)*LEN($N2541)+1,LEN($N2541)))</f>
        <v>music</v>
      </c>
      <c r="R2541" t="str">
        <f>TRIM(MID(SUBSTITUTE($N2541,"/",REPT(" ",LEN($N2541))),(COLUMNS($V2541:W2541)-1)*LEN($N2541)+1,LEN($N2541)))</f>
        <v>classical music</v>
      </c>
      <c r="S2541" s="11">
        <f t="shared" si="158"/>
        <v>41977.902222222227</v>
      </c>
      <c r="T2541" s="11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1.034</v>
      </c>
      <c r="P2542" s="6">
        <f t="shared" si="157"/>
        <v>95.740740740740748</v>
      </c>
      <c r="Q2542" t="str">
        <f>TRIM(MID(SUBSTITUTE($N2542,"/",REPT(" ",LEN($N2542))),(COLUMNS($V2542:V2542)-1)*LEN($N2542)+1,LEN($N2542)))</f>
        <v>music</v>
      </c>
      <c r="R2542" t="str">
        <f>TRIM(MID(SUBSTITUTE($N2542,"/",REPT(" ",LEN($N2542))),(COLUMNS($V2542:W2542)-1)*LEN($N2542)+1,LEN($N2542)))</f>
        <v>classical music</v>
      </c>
      <c r="S2542" s="11">
        <f t="shared" si="158"/>
        <v>40785.675011574072</v>
      </c>
      <c r="T2542" s="11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1.0702857142857143</v>
      </c>
      <c r="P2543" s="6">
        <f t="shared" si="157"/>
        <v>59.460317460317462</v>
      </c>
      <c r="Q2543" t="str">
        <f>TRIM(MID(SUBSTITUTE($N2543,"/",REPT(" ",LEN($N2543))),(COLUMNS($V2543:V2543)-1)*LEN($N2543)+1,LEN($N2543)))</f>
        <v>music</v>
      </c>
      <c r="R2543" t="str">
        <f>TRIM(MID(SUBSTITUTE($N2543,"/",REPT(" ",LEN($N2543))),(COLUMNS($V2543:W2543)-1)*LEN($N2543)+1,LEN($N2543)))</f>
        <v>classical music</v>
      </c>
      <c r="S2543" s="11">
        <f t="shared" si="158"/>
        <v>41483.449282407404</v>
      </c>
      <c r="T2543" s="11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1.0357142857142858</v>
      </c>
      <c r="P2544" s="6">
        <f t="shared" si="157"/>
        <v>55.769230769230766</v>
      </c>
      <c r="Q2544" t="str">
        <f>TRIM(MID(SUBSTITUTE($N2544,"/",REPT(" ",LEN($N2544))),(COLUMNS($V2544:V2544)-1)*LEN($N2544)+1,LEN($N2544)))</f>
        <v>music</v>
      </c>
      <c r="R2544" t="str">
        <f>TRIM(MID(SUBSTITUTE($N2544,"/",REPT(" ",LEN($N2544))),(COLUMNS($V2544:W2544)-1)*LEN($N2544)+1,LEN($N2544)))</f>
        <v>classical music</v>
      </c>
      <c r="S2544" s="11">
        <f t="shared" si="158"/>
        <v>41509.426585648151</v>
      </c>
      <c r="T2544" s="11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1.5640000000000001</v>
      </c>
      <c r="P2545" s="6">
        <f t="shared" si="157"/>
        <v>30.076923076923077</v>
      </c>
      <c r="Q2545" t="str">
        <f>TRIM(MID(SUBSTITUTE($N2545,"/",REPT(" ",LEN($N2545))),(COLUMNS($V2545:V2545)-1)*LEN($N2545)+1,LEN($N2545)))</f>
        <v>music</v>
      </c>
      <c r="R2545" t="str">
        <f>TRIM(MID(SUBSTITUTE($N2545,"/",REPT(" ",LEN($N2545))),(COLUMNS($V2545:W2545)-1)*LEN($N2545)+1,LEN($N2545)))</f>
        <v>classical music</v>
      </c>
      <c r="S2545" s="11">
        <f t="shared" si="158"/>
        <v>40514.107615740737</v>
      </c>
      <c r="T2545" s="11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1.0082</v>
      </c>
      <c r="P2546" s="6">
        <f t="shared" si="157"/>
        <v>88.438596491228068</v>
      </c>
      <c r="Q2546" t="str">
        <f>TRIM(MID(SUBSTITUTE($N2546,"/",REPT(" ",LEN($N2546))),(COLUMNS($V2546:V2546)-1)*LEN($N2546)+1,LEN($N2546)))</f>
        <v>music</v>
      </c>
      <c r="R2546" t="str">
        <f>TRIM(MID(SUBSTITUTE($N2546,"/",REPT(" ",LEN($N2546))),(COLUMNS($V2546:W2546)-1)*LEN($N2546)+1,LEN($N2546)))</f>
        <v>classical music</v>
      </c>
      <c r="S2546" s="11">
        <f t="shared" si="158"/>
        <v>41068.520474537036</v>
      </c>
      <c r="T2546" s="11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1.9530000000000001</v>
      </c>
      <c r="P2547" s="6">
        <f t="shared" si="157"/>
        <v>64.032786885245898</v>
      </c>
      <c r="Q2547" t="str">
        <f>TRIM(MID(SUBSTITUTE($N2547,"/",REPT(" ",LEN($N2547))),(COLUMNS($V2547:V2547)-1)*LEN($N2547)+1,LEN($N2547)))</f>
        <v>music</v>
      </c>
      <c r="R2547" t="str">
        <f>TRIM(MID(SUBSTITUTE($N2547,"/",REPT(" ",LEN($N2547))),(COLUMNS($V2547:W2547)-1)*LEN($N2547)+1,LEN($N2547)))</f>
        <v>classical music</v>
      </c>
      <c r="S2547" s="11">
        <f t="shared" si="158"/>
        <v>42027.13817129629</v>
      </c>
      <c r="T2547" s="11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1.1171428571428572</v>
      </c>
      <c r="P2548" s="6">
        <f t="shared" si="157"/>
        <v>60.153846153846153</v>
      </c>
      <c r="Q2548" t="str">
        <f>TRIM(MID(SUBSTITUTE($N2548,"/",REPT(" ",LEN($N2548))),(COLUMNS($V2548:V2548)-1)*LEN($N2548)+1,LEN($N2548)))</f>
        <v>music</v>
      </c>
      <c r="R2548" t="str">
        <f>TRIM(MID(SUBSTITUTE($N2548,"/",REPT(" ",LEN($N2548))),(COLUMNS($V2548:W2548)-1)*LEN($N2548)+1,LEN($N2548)))</f>
        <v>classical music</v>
      </c>
      <c r="S2548" s="11">
        <f t="shared" si="158"/>
        <v>41524.858553240738</v>
      </c>
      <c r="T2548" s="11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1.1985454545454546</v>
      </c>
      <c r="P2549" s="6">
        <f t="shared" si="157"/>
        <v>49.194029850746269</v>
      </c>
      <c r="Q2549" t="str">
        <f>TRIM(MID(SUBSTITUTE($N2549,"/",REPT(" ",LEN($N2549))),(COLUMNS($V2549:V2549)-1)*LEN($N2549)+1,LEN($N2549)))</f>
        <v>music</v>
      </c>
      <c r="R2549" t="str">
        <f>TRIM(MID(SUBSTITUTE($N2549,"/",REPT(" ",LEN($N2549))),(COLUMNS($V2549:W2549)-1)*LEN($N2549)+1,LEN($N2549)))</f>
        <v>classical music</v>
      </c>
      <c r="S2549" s="11">
        <f t="shared" si="158"/>
        <v>40973.773182870369</v>
      </c>
      <c r="T2549" s="11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1.0185</v>
      </c>
      <c r="P2550" s="6">
        <f t="shared" si="157"/>
        <v>165.16216216216216</v>
      </c>
      <c r="Q2550" t="str">
        <f>TRIM(MID(SUBSTITUTE($N2550,"/",REPT(" ",LEN($N2550))),(COLUMNS($V2550:V2550)-1)*LEN($N2550)+1,LEN($N2550)))</f>
        <v>music</v>
      </c>
      <c r="R2550" t="str">
        <f>TRIM(MID(SUBSTITUTE($N2550,"/",REPT(" ",LEN($N2550))),(COLUMNS($V2550:W2550)-1)*LEN($N2550)+1,LEN($N2550)))</f>
        <v>classical music</v>
      </c>
      <c r="S2550" s="11">
        <f t="shared" si="158"/>
        <v>42618.625428240746</v>
      </c>
      <c r="T2550" s="11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1.0280254777070064</v>
      </c>
      <c r="P2551" s="6">
        <f t="shared" si="157"/>
        <v>43.621621621621621</v>
      </c>
      <c r="Q2551" t="str">
        <f>TRIM(MID(SUBSTITUTE($N2551,"/",REPT(" ",LEN($N2551))),(COLUMNS($V2551:V2551)-1)*LEN($N2551)+1,LEN($N2551)))</f>
        <v>music</v>
      </c>
      <c r="R2551" t="str">
        <f>TRIM(MID(SUBSTITUTE($N2551,"/",REPT(" ",LEN($N2551))),(COLUMNS($V2551:W2551)-1)*LEN($N2551)+1,LEN($N2551)))</f>
        <v>classical music</v>
      </c>
      <c r="S2551" s="11">
        <f t="shared" si="158"/>
        <v>41390.757754629631</v>
      </c>
      <c r="T2551" s="11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1.0084615384615385</v>
      </c>
      <c r="P2552" s="6">
        <f t="shared" si="157"/>
        <v>43.7</v>
      </c>
      <c r="Q2552" t="str">
        <f>TRIM(MID(SUBSTITUTE($N2552,"/",REPT(" ",LEN($N2552))),(COLUMNS($V2552:V2552)-1)*LEN($N2552)+1,LEN($N2552)))</f>
        <v>music</v>
      </c>
      <c r="R2552" t="str">
        <f>TRIM(MID(SUBSTITUTE($N2552,"/",REPT(" ",LEN($N2552))),(COLUMNS($V2552:W2552)-1)*LEN($N2552)+1,LEN($N2552)))</f>
        <v>classical music</v>
      </c>
      <c r="S2552" s="11">
        <f t="shared" si="158"/>
        <v>42228.634328703702</v>
      </c>
      <c r="T2552" s="11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1.0273469387755103</v>
      </c>
      <c r="P2553" s="6">
        <f t="shared" si="157"/>
        <v>67.419642857142861</v>
      </c>
      <c r="Q2553" t="str">
        <f>TRIM(MID(SUBSTITUTE($N2553,"/",REPT(" ",LEN($N2553))),(COLUMNS($V2553:V2553)-1)*LEN($N2553)+1,LEN($N2553)))</f>
        <v>music</v>
      </c>
      <c r="R2553" t="str">
        <f>TRIM(MID(SUBSTITUTE($N2553,"/",REPT(" ",LEN($N2553))),(COLUMNS($V2553:W2553)-1)*LEN($N2553)+1,LEN($N2553)))</f>
        <v>classical music</v>
      </c>
      <c r="S2553" s="11">
        <f t="shared" si="158"/>
        <v>40961.252141203702</v>
      </c>
      <c r="T2553" s="11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1.0649999999999999</v>
      </c>
      <c r="P2554" s="6">
        <f t="shared" si="157"/>
        <v>177.5</v>
      </c>
      <c r="Q2554" t="str">
        <f>TRIM(MID(SUBSTITUTE($N2554,"/",REPT(" ",LEN($N2554))),(COLUMNS($V2554:V2554)-1)*LEN($N2554)+1,LEN($N2554)))</f>
        <v>music</v>
      </c>
      <c r="R2554" t="str">
        <f>TRIM(MID(SUBSTITUTE($N2554,"/",REPT(" ",LEN($N2554))),(COLUMNS($V2554:W2554)-1)*LEN($N2554)+1,LEN($N2554)))</f>
        <v>classical music</v>
      </c>
      <c r="S2554" s="11">
        <f t="shared" si="158"/>
        <v>42769.809965277775</v>
      </c>
      <c r="T2554" s="11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1.5553333333333332</v>
      </c>
      <c r="P2555" s="6">
        <f t="shared" si="157"/>
        <v>38.883333333333333</v>
      </c>
      <c r="Q2555" t="str">
        <f>TRIM(MID(SUBSTITUTE($N2555,"/",REPT(" ",LEN($N2555))),(COLUMNS($V2555:V2555)-1)*LEN($N2555)+1,LEN($N2555)))</f>
        <v>music</v>
      </c>
      <c r="R2555" t="str">
        <f>TRIM(MID(SUBSTITUTE($N2555,"/",REPT(" ",LEN($N2555))),(COLUMNS($V2555:W2555)-1)*LEN($N2555)+1,LEN($N2555)))</f>
        <v>classical music</v>
      </c>
      <c r="S2555" s="11">
        <f t="shared" si="158"/>
        <v>41113.199155092596</v>
      </c>
      <c r="T2555" s="11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1.228</v>
      </c>
      <c r="P2556" s="6">
        <f t="shared" si="157"/>
        <v>54.985074626865675</v>
      </c>
      <c r="Q2556" t="str">
        <f>TRIM(MID(SUBSTITUTE($N2556,"/",REPT(" ",LEN($N2556))),(COLUMNS($V2556:V2556)-1)*LEN($N2556)+1,LEN($N2556)))</f>
        <v>music</v>
      </c>
      <c r="R2556" t="str">
        <f>TRIM(MID(SUBSTITUTE($N2556,"/",REPT(" ",LEN($N2556))),(COLUMNS($V2556:W2556)-1)*LEN($N2556)+1,LEN($N2556)))</f>
        <v>classical music</v>
      </c>
      <c r="S2556" s="11">
        <f t="shared" si="158"/>
        <v>42125.078275462962</v>
      </c>
      <c r="T2556" s="11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1.0734999999999999</v>
      </c>
      <c r="P2557" s="6">
        <f t="shared" si="157"/>
        <v>61.342857142857142</v>
      </c>
      <c r="Q2557" t="str">
        <f>TRIM(MID(SUBSTITUTE($N2557,"/",REPT(" ",LEN($N2557))),(COLUMNS($V2557:V2557)-1)*LEN($N2557)+1,LEN($N2557)))</f>
        <v>music</v>
      </c>
      <c r="R2557" t="str">
        <f>TRIM(MID(SUBSTITUTE($N2557,"/",REPT(" ",LEN($N2557))),(COLUMNS($V2557:W2557)-1)*LEN($N2557)+1,LEN($N2557)))</f>
        <v>classical music</v>
      </c>
      <c r="S2557" s="11">
        <f t="shared" si="158"/>
        <v>41026.655011574076</v>
      </c>
      <c r="T2557" s="11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1.0550335570469798</v>
      </c>
      <c r="P2558" s="6">
        <f t="shared" si="157"/>
        <v>23.117647058823529</v>
      </c>
      <c r="Q2558" t="str">
        <f>TRIM(MID(SUBSTITUTE($N2558,"/",REPT(" ",LEN($N2558))),(COLUMNS($V2558:V2558)-1)*LEN($N2558)+1,LEN($N2558)))</f>
        <v>music</v>
      </c>
      <c r="R2558" t="str">
        <f>TRIM(MID(SUBSTITUTE($N2558,"/",REPT(" ",LEN($N2558))),(COLUMNS($V2558:W2558)-1)*LEN($N2558)+1,LEN($N2558)))</f>
        <v>classical music</v>
      </c>
      <c r="S2558" s="11">
        <f t="shared" si="158"/>
        <v>41222.991400462961</v>
      </c>
      <c r="T2558" s="11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1.1844444444444444</v>
      </c>
      <c r="P2559" s="6">
        <f t="shared" si="157"/>
        <v>29.611111111111111</v>
      </c>
      <c r="Q2559" t="str">
        <f>TRIM(MID(SUBSTITUTE($N2559,"/",REPT(" ",LEN($N2559))),(COLUMNS($V2559:V2559)-1)*LEN($N2559)+1,LEN($N2559)))</f>
        <v>music</v>
      </c>
      <c r="R2559" t="str">
        <f>TRIM(MID(SUBSTITUTE($N2559,"/",REPT(" ",LEN($N2559))),(COLUMNS($V2559:W2559)-1)*LEN($N2559)+1,LEN($N2559)))</f>
        <v>classical music</v>
      </c>
      <c r="S2559" s="11">
        <f t="shared" si="158"/>
        <v>41744.745208333334</v>
      </c>
      <c r="T2559" s="11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1.0888</v>
      </c>
      <c r="P2560" s="6">
        <f t="shared" si="157"/>
        <v>75.611111111111114</v>
      </c>
      <c r="Q2560" t="str">
        <f>TRIM(MID(SUBSTITUTE($N2560,"/",REPT(" ",LEN($N2560))),(COLUMNS($V2560:V2560)-1)*LEN($N2560)+1,LEN($N2560)))</f>
        <v>music</v>
      </c>
      <c r="R2560" t="str">
        <f>TRIM(MID(SUBSTITUTE($N2560,"/",REPT(" ",LEN($N2560))),(COLUMNS($V2560:W2560)-1)*LEN($N2560)+1,LEN($N2560)))</f>
        <v>classical music</v>
      </c>
      <c r="S2560" s="11">
        <f t="shared" si="158"/>
        <v>42093.860023148154</v>
      </c>
      <c r="T2560" s="11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1.1125</v>
      </c>
      <c r="P2561" s="6">
        <f t="shared" si="157"/>
        <v>35.6</v>
      </c>
      <c r="Q2561" t="str">
        <f>TRIM(MID(SUBSTITUTE($N2561,"/",REPT(" ",LEN($N2561))),(COLUMNS($V2561:V2561)-1)*LEN($N2561)+1,LEN($N2561)))</f>
        <v>music</v>
      </c>
      <c r="R2561" t="str">
        <f>TRIM(MID(SUBSTITUTE($N2561,"/",REPT(" ",LEN($N2561))),(COLUMNS($V2561:W2561)-1)*LEN($N2561)+1,LEN($N2561)))</f>
        <v>classical music</v>
      </c>
      <c r="S2561" s="11">
        <f t="shared" si="158"/>
        <v>40829.873657407406</v>
      </c>
      <c r="T2561" s="11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1.0009999999999999</v>
      </c>
      <c r="P2562" s="6">
        <f t="shared" si="157"/>
        <v>143</v>
      </c>
      <c r="Q2562" t="str">
        <f>TRIM(MID(SUBSTITUTE($N2562,"/",REPT(" ",LEN($N2562))),(COLUMNS($V2562:V2562)-1)*LEN($N2562)+1,LEN($N2562)))</f>
        <v>music</v>
      </c>
      <c r="R2562" t="str">
        <f>TRIM(MID(SUBSTITUTE($N2562,"/",REPT(" ",LEN($N2562))),(COLUMNS($V2562:W2562)-1)*LEN($N2562)+1,LEN($N2562)))</f>
        <v>classical music</v>
      </c>
      <c r="S2562" s="11">
        <f t="shared" si="158"/>
        <v>42039.951087962967</v>
      </c>
      <c r="T2562" s="11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</f>
        <v>0</v>
      </c>
      <c r="P2563" s="6" t="e">
        <f t="shared" ref="P2563:P2626" si="161">AVERAGE(E2563/L2563)</f>
        <v>#DIV/0!</v>
      </c>
      <c r="Q2563" t="str">
        <f>TRIM(MID(SUBSTITUTE($N2563,"/",REPT(" ",LEN($N2563))),(COLUMNS($V2563:V2563)-1)*LEN($N2563)+1,LEN($N2563)))</f>
        <v>food</v>
      </c>
      <c r="R2563" t="str">
        <f>TRIM(MID(SUBSTITUTE($N2563,"/",REPT(" ",LEN($N2563))),(COLUMNS($V2563:W2563)-1)*LEN($N2563)+1,LEN($N2563)))</f>
        <v>food trucks</v>
      </c>
      <c r="S2563" s="11">
        <f t="shared" ref="S2563:S2626" si="162">(((J2563/60/60)/24)+DATE(1970,1,1))</f>
        <v>42260.528807870374</v>
      </c>
      <c r="T2563" s="11">
        <f t="shared" ref="T2563:T2626" si="163">(((I2563/60/60)/24)+DATE(1970,1,1))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7.4999999999999997E-3</v>
      </c>
      <c r="P2564" s="6">
        <f t="shared" si="161"/>
        <v>25</v>
      </c>
      <c r="Q2564" t="str">
        <f>TRIM(MID(SUBSTITUTE($N2564,"/",REPT(" ",LEN($N2564))),(COLUMNS($V2564:V2564)-1)*LEN($N2564)+1,LEN($N2564)))</f>
        <v>food</v>
      </c>
      <c r="R2564" t="str">
        <f>TRIM(MID(SUBSTITUTE($N2564,"/",REPT(" ",LEN($N2564))),(COLUMNS($V2564:W2564)-1)*LEN($N2564)+1,LEN($N2564)))</f>
        <v>food trucks</v>
      </c>
      <c r="S2564" s="11">
        <f t="shared" si="162"/>
        <v>42594.524756944447</v>
      </c>
      <c r="T2564" s="11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6" t="e">
        <f t="shared" si="161"/>
        <v>#DIV/0!</v>
      </c>
      <c r="Q2565" t="str">
        <f>TRIM(MID(SUBSTITUTE($N2565,"/",REPT(" ",LEN($N2565))),(COLUMNS($V2565:V2565)-1)*LEN($N2565)+1,LEN($N2565)))</f>
        <v>food</v>
      </c>
      <c r="R2565" t="str">
        <f>TRIM(MID(SUBSTITUTE($N2565,"/",REPT(" ",LEN($N2565))),(COLUMNS($V2565:W2565)-1)*LEN($N2565)+1,LEN($N2565)))</f>
        <v>food trucks</v>
      </c>
      <c r="S2565" s="11">
        <f t="shared" si="162"/>
        <v>42155.139479166668</v>
      </c>
      <c r="T2565" s="11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6" t="e">
        <f t="shared" si="161"/>
        <v>#DIV/0!</v>
      </c>
      <c r="Q2566" t="str">
        <f>TRIM(MID(SUBSTITUTE($N2566,"/",REPT(" ",LEN($N2566))),(COLUMNS($V2566:V2566)-1)*LEN($N2566)+1,LEN($N2566)))</f>
        <v>food</v>
      </c>
      <c r="R2566" t="str">
        <f>TRIM(MID(SUBSTITUTE($N2566,"/",REPT(" ",LEN($N2566))),(COLUMNS($V2566:W2566)-1)*LEN($N2566)+1,LEN($N2566)))</f>
        <v>food trucks</v>
      </c>
      <c r="S2566" s="11">
        <f t="shared" si="162"/>
        <v>41822.040497685186</v>
      </c>
      <c r="T2566" s="11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0.01</v>
      </c>
      <c r="P2567" s="6">
        <f t="shared" si="161"/>
        <v>100</v>
      </c>
      <c r="Q2567" t="str">
        <f>TRIM(MID(SUBSTITUTE($N2567,"/",REPT(" ",LEN($N2567))),(COLUMNS($V2567:V2567)-1)*LEN($N2567)+1,LEN($N2567)))</f>
        <v>food</v>
      </c>
      <c r="R2567" t="str">
        <f>TRIM(MID(SUBSTITUTE($N2567,"/",REPT(" ",LEN($N2567))),(COLUMNS($V2567:W2567)-1)*LEN($N2567)+1,LEN($N2567)))</f>
        <v>food trucks</v>
      </c>
      <c r="S2567" s="11">
        <f t="shared" si="162"/>
        <v>42440.650335648148</v>
      </c>
      <c r="T2567" s="11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6" t="e">
        <f t="shared" si="161"/>
        <v>#DIV/0!</v>
      </c>
      <c r="Q2568" t="str">
        <f>TRIM(MID(SUBSTITUTE($N2568,"/",REPT(" ",LEN($N2568))),(COLUMNS($V2568:V2568)-1)*LEN($N2568)+1,LEN($N2568)))</f>
        <v>food</v>
      </c>
      <c r="R2568" t="str">
        <f>TRIM(MID(SUBSTITUTE($N2568,"/",REPT(" ",LEN($N2568))),(COLUMNS($V2568:W2568)-1)*LEN($N2568)+1,LEN($N2568)))</f>
        <v>food trucks</v>
      </c>
      <c r="S2568" s="11">
        <f t="shared" si="162"/>
        <v>41842.980879629627</v>
      </c>
      <c r="T2568" s="11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2.6666666666666666E-3</v>
      </c>
      <c r="P2569" s="6">
        <f t="shared" si="161"/>
        <v>60</v>
      </c>
      <c r="Q2569" t="str">
        <f>TRIM(MID(SUBSTITUTE($N2569,"/",REPT(" ",LEN($N2569))),(COLUMNS($V2569:V2569)-1)*LEN($N2569)+1,LEN($N2569)))</f>
        <v>food</v>
      </c>
      <c r="R2569" t="str">
        <f>TRIM(MID(SUBSTITUTE($N2569,"/",REPT(" ",LEN($N2569))),(COLUMNS($V2569:W2569)-1)*LEN($N2569)+1,LEN($N2569)))</f>
        <v>food trucks</v>
      </c>
      <c r="S2569" s="11">
        <f t="shared" si="162"/>
        <v>42087.878912037035</v>
      </c>
      <c r="T2569" s="11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5.0000000000000001E-3</v>
      </c>
      <c r="P2570" s="6">
        <f t="shared" si="161"/>
        <v>50</v>
      </c>
      <c r="Q2570" t="str">
        <f>TRIM(MID(SUBSTITUTE($N2570,"/",REPT(" ",LEN($N2570))),(COLUMNS($V2570:V2570)-1)*LEN($N2570)+1,LEN($N2570)))</f>
        <v>food</v>
      </c>
      <c r="R2570" t="str">
        <f>TRIM(MID(SUBSTITUTE($N2570,"/",REPT(" ",LEN($N2570))),(COLUMNS($V2570:W2570)-1)*LEN($N2570)+1,LEN($N2570)))</f>
        <v>food trucks</v>
      </c>
      <c r="S2570" s="11">
        <f t="shared" si="162"/>
        <v>42584.666597222225</v>
      </c>
      <c r="T2570" s="11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2.2307692307692306E-2</v>
      </c>
      <c r="P2571" s="6">
        <f t="shared" si="161"/>
        <v>72.5</v>
      </c>
      <c r="Q2571" t="str">
        <f>TRIM(MID(SUBSTITUTE($N2571,"/",REPT(" ",LEN($N2571))),(COLUMNS($V2571:V2571)-1)*LEN($N2571)+1,LEN($N2571)))</f>
        <v>food</v>
      </c>
      <c r="R2571" t="str">
        <f>TRIM(MID(SUBSTITUTE($N2571,"/",REPT(" ",LEN($N2571))),(COLUMNS($V2571:W2571)-1)*LEN($N2571)+1,LEN($N2571)))</f>
        <v>food trucks</v>
      </c>
      <c r="S2571" s="11">
        <f t="shared" si="162"/>
        <v>42234.105462962965</v>
      </c>
      <c r="T2571" s="11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8.4285714285714294E-3</v>
      </c>
      <c r="P2572" s="6">
        <f t="shared" si="161"/>
        <v>29.5</v>
      </c>
      <c r="Q2572" t="str">
        <f>TRIM(MID(SUBSTITUTE($N2572,"/",REPT(" ",LEN($N2572))),(COLUMNS($V2572:V2572)-1)*LEN($N2572)+1,LEN($N2572)))</f>
        <v>food</v>
      </c>
      <c r="R2572" t="str">
        <f>TRIM(MID(SUBSTITUTE($N2572,"/",REPT(" ",LEN($N2572))),(COLUMNS($V2572:W2572)-1)*LEN($N2572)+1,LEN($N2572)))</f>
        <v>food trucks</v>
      </c>
      <c r="S2572" s="11">
        <f t="shared" si="162"/>
        <v>42744.903182870374</v>
      </c>
      <c r="T2572" s="11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2.5000000000000001E-3</v>
      </c>
      <c r="P2573" s="6">
        <f t="shared" si="161"/>
        <v>62.5</v>
      </c>
      <c r="Q2573" t="str">
        <f>TRIM(MID(SUBSTITUTE($N2573,"/",REPT(" ",LEN($N2573))),(COLUMNS($V2573:V2573)-1)*LEN($N2573)+1,LEN($N2573)))</f>
        <v>food</v>
      </c>
      <c r="R2573" t="str">
        <f>TRIM(MID(SUBSTITUTE($N2573,"/",REPT(" ",LEN($N2573))),(COLUMNS($V2573:W2573)-1)*LEN($N2573)+1,LEN($N2573)))</f>
        <v>food trucks</v>
      </c>
      <c r="S2573" s="11">
        <f t="shared" si="162"/>
        <v>42449.341678240744</v>
      </c>
      <c r="T2573" s="11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6" t="e">
        <f t="shared" si="161"/>
        <v>#DIV/0!</v>
      </c>
      <c r="Q2574" t="str">
        <f>TRIM(MID(SUBSTITUTE($N2574,"/",REPT(" ",LEN($N2574))),(COLUMNS($V2574:V2574)-1)*LEN($N2574)+1,LEN($N2574)))</f>
        <v>food</v>
      </c>
      <c r="R2574" t="str">
        <f>TRIM(MID(SUBSTITUTE($N2574,"/",REPT(" ",LEN($N2574))),(COLUMNS($V2574:W2574)-1)*LEN($N2574)+1,LEN($N2574)))</f>
        <v>food trucks</v>
      </c>
      <c r="S2574" s="11">
        <f t="shared" si="162"/>
        <v>42077.119409722218</v>
      </c>
      <c r="T2574" s="11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6" t="e">
        <f t="shared" si="161"/>
        <v>#DIV/0!</v>
      </c>
      <c r="Q2575" t="str">
        <f>TRIM(MID(SUBSTITUTE($N2575,"/",REPT(" ",LEN($N2575))),(COLUMNS($V2575:V2575)-1)*LEN($N2575)+1,LEN($N2575)))</f>
        <v>food</v>
      </c>
      <c r="R2575" t="str">
        <f>TRIM(MID(SUBSTITUTE($N2575,"/",REPT(" ",LEN($N2575))),(COLUMNS($V2575:W2575)-1)*LEN($N2575)+1,LEN($N2575)))</f>
        <v>food trucks</v>
      </c>
      <c r="S2575" s="11">
        <f t="shared" si="162"/>
        <v>41829.592002314814</v>
      </c>
      <c r="T2575" s="11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6" t="e">
        <f t="shared" si="161"/>
        <v>#DIV/0!</v>
      </c>
      <c r="Q2576" t="str">
        <f>TRIM(MID(SUBSTITUTE($N2576,"/",REPT(" ",LEN($N2576))),(COLUMNS($V2576:V2576)-1)*LEN($N2576)+1,LEN($N2576)))</f>
        <v>food</v>
      </c>
      <c r="R2576" t="str">
        <f>TRIM(MID(SUBSTITUTE($N2576,"/",REPT(" ",LEN($N2576))),(COLUMNS($V2576:W2576)-1)*LEN($N2576)+1,LEN($N2576)))</f>
        <v>food trucks</v>
      </c>
      <c r="S2576" s="11">
        <f t="shared" si="162"/>
        <v>42487.825752314813</v>
      </c>
      <c r="T2576" s="11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6" t="e">
        <f t="shared" si="161"/>
        <v>#DIV/0!</v>
      </c>
      <c r="Q2577" t="str">
        <f>TRIM(MID(SUBSTITUTE($N2577,"/",REPT(" ",LEN($N2577))),(COLUMNS($V2577:V2577)-1)*LEN($N2577)+1,LEN($N2577)))</f>
        <v>food</v>
      </c>
      <c r="R2577" t="str">
        <f>TRIM(MID(SUBSTITUTE($N2577,"/",REPT(" ",LEN($N2577))),(COLUMNS($V2577:W2577)-1)*LEN($N2577)+1,LEN($N2577)))</f>
        <v>food trucks</v>
      </c>
      <c r="S2577" s="11">
        <f t="shared" si="162"/>
        <v>41986.108726851846</v>
      </c>
      <c r="T2577" s="11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6" t="e">
        <f t="shared" si="161"/>
        <v>#DIV/0!</v>
      </c>
      <c r="Q2578" t="str">
        <f>TRIM(MID(SUBSTITUTE($N2578,"/",REPT(" ",LEN($N2578))),(COLUMNS($V2578:V2578)-1)*LEN($N2578)+1,LEN($N2578)))</f>
        <v>food</v>
      </c>
      <c r="R2578" t="str">
        <f>TRIM(MID(SUBSTITUTE($N2578,"/",REPT(" ",LEN($N2578))),(COLUMNS($V2578:W2578)-1)*LEN($N2578)+1,LEN($N2578)))</f>
        <v>food trucks</v>
      </c>
      <c r="S2578" s="11">
        <f t="shared" si="162"/>
        <v>42060.00980324074</v>
      </c>
      <c r="T2578" s="11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6" t="e">
        <f t="shared" si="161"/>
        <v>#DIV/0!</v>
      </c>
      <c r="Q2579" t="str">
        <f>TRIM(MID(SUBSTITUTE($N2579,"/",REPT(" ",LEN($N2579))),(COLUMNS($V2579:V2579)-1)*LEN($N2579)+1,LEN($N2579)))</f>
        <v>food</v>
      </c>
      <c r="R2579" t="str">
        <f>TRIM(MID(SUBSTITUTE($N2579,"/",REPT(" ",LEN($N2579))),(COLUMNS($V2579:W2579)-1)*LEN($N2579)+1,LEN($N2579)))</f>
        <v>food trucks</v>
      </c>
      <c r="S2579" s="11">
        <f t="shared" si="162"/>
        <v>41830.820567129631</v>
      </c>
      <c r="T2579" s="11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6" t="e">
        <f t="shared" si="161"/>
        <v>#DIV/0!</v>
      </c>
      <c r="Q2580" t="str">
        <f>TRIM(MID(SUBSTITUTE($N2580,"/",REPT(" ",LEN($N2580))),(COLUMNS($V2580:V2580)-1)*LEN($N2580)+1,LEN($N2580)))</f>
        <v>food</v>
      </c>
      <c r="R2580" t="str">
        <f>TRIM(MID(SUBSTITUTE($N2580,"/",REPT(" ",LEN($N2580))),(COLUMNS($V2580:W2580)-1)*LEN($N2580)+1,LEN($N2580)))</f>
        <v>food trucks</v>
      </c>
      <c r="S2580" s="11">
        <f t="shared" si="162"/>
        <v>42238.022905092599</v>
      </c>
      <c r="T2580" s="11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1.3849999999999999E-3</v>
      </c>
      <c r="P2581" s="6">
        <f t="shared" si="161"/>
        <v>23.083333333333332</v>
      </c>
      <c r="Q2581" t="str">
        <f>TRIM(MID(SUBSTITUTE($N2581,"/",REPT(" ",LEN($N2581))),(COLUMNS($V2581:V2581)-1)*LEN($N2581)+1,LEN($N2581)))</f>
        <v>food</v>
      </c>
      <c r="R2581" t="str">
        <f>TRIM(MID(SUBSTITUTE($N2581,"/",REPT(" ",LEN($N2581))),(COLUMNS($V2581:W2581)-1)*LEN($N2581)+1,LEN($N2581)))</f>
        <v>food trucks</v>
      </c>
      <c r="S2581" s="11">
        <f t="shared" si="162"/>
        <v>41837.829895833333</v>
      </c>
      <c r="T2581" s="11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6.0000000000000001E-3</v>
      </c>
      <c r="P2582" s="6">
        <f t="shared" si="161"/>
        <v>25.5</v>
      </c>
      <c r="Q2582" t="str">
        <f>TRIM(MID(SUBSTITUTE($N2582,"/",REPT(" ",LEN($N2582))),(COLUMNS($V2582:V2582)-1)*LEN($N2582)+1,LEN($N2582)))</f>
        <v>food</v>
      </c>
      <c r="R2582" t="str">
        <f>TRIM(MID(SUBSTITUTE($N2582,"/",REPT(" ",LEN($N2582))),(COLUMNS($V2582:W2582)-1)*LEN($N2582)+1,LEN($N2582)))</f>
        <v>food trucks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0.106</v>
      </c>
      <c r="P2583" s="6">
        <f t="shared" si="161"/>
        <v>48.18181818181818</v>
      </c>
      <c r="Q2583" t="str">
        <f>TRIM(MID(SUBSTITUTE($N2583,"/",REPT(" ",LEN($N2583))),(COLUMNS($V2583:V2583)-1)*LEN($N2583)+1,LEN($N2583)))</f>
        <v>food</v>
      </c>
      <c r="R2583" t="str">
        <f>TRIM(MID(SUBSTITUTE($N2583,"/",REPT(" ",LEN($N2583))),(COLUMNS($V2583:W2583)-1)*LEN($N2583)+1,LEN($N2583)))</f>
        <v>food trucks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1.1111111111111112E-5</v>
      </c>
      <c r="P2584" s="6">
        <f t="shared" si="161"/>
        <v>1</v>
      </c>
      <c r="Q2584" t="str">
        <f>TRIM(MID(SUBSTITUTE($N2584,"/",REPT(" ",LEN($N2584))),(COLUMNS($V2584:V2584)-1)*LEN($N2584)+1,LEN($N2584)))</f>
        <v>food</v>
      </c>
      <c r="R2584" t="str">
        <f>TRIM(MID(SUBSTITUTE($N2584,"/",REPT(" ",LEN($N2584))),(COLUMNS($V2584:W2584)-1)*LEN($N2584)+1,LEN($N2584)))</f>
        <v>food trucks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5.0000000000000001E-3</v>
      </c>
      <c r="P2585" s="6">
        <f t="shared" si="161"/>
        <v>1</v>
      </c>
      <c r="Q2585" t="str">
        <f>TRIM(MID(SUBSTITUTE($N2585,"/",REPT(" ",LEN($N2585))),(COLUMNS($V2585:V2585)-1)*LEN($N2585)+1,LEN($N2585)))</f>
        <v>food</v>
      </c>
      <c r="R2585" t="str">
        <f>TRIM(MID(SUBSTITUTE($N2585,"/",REPT(" ",LEN($N2585))),(COLUMNS($V2585:W2585)-1)*LEN($N2585)+1,LEN($N2585)))</f>
        <v>food trucks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6" t="e">
        <f t="shared" si="161"/>
        <v>#DIV/0!</v>
      </c>
      <c r="Q2586" t="str">
        <f>TRIM(MID(SUBSTITUTE($N2586,"/",REPT(" ",LEN($N2586))),(COLUMNS($V2586:V2586)-1)*LEN($N2586)+1,LEN($N2586)))</f>
        <v>food</v>
      </c>
      <c r="R2586" t="str">
        <f>TRIM(MID(SUBSTITUTE($N2586,"/",REPT(" ",LEN($N2586))),(COLUMNS($V2586:W2586)-1)*LEN($N2586)+1,LEN($N2586)))</f>
        <v>food trucks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1.6666666666666668E-3</v>
      </c>
      <c r="P2587" s="6">
        <f t="shared" si="161"/>
        <v>50</v>
      </c>
      <c r="Q2587" t="str">
        <f>TRIM(MID(SUBSTITUTE($N2587,"/",REPT(" ",LEN($N2587))),(COLUMNS($V2587:V2587)-1)*LEN($N2587)+1,LEN($N2587)))</f>
        <v>food</v>
      </c>
      <c r="R2587" t="str">
        <f>TRIM(MID(SUBSTITUTE($N2587,"/",REPT(" ",LEN($N2587))),(COLUMNS($V2587:W2587)-1)*LEN($N2587)+1,LEN($N2587)))</f>
        <v>food trucks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1.6666666666666668E-3</v>
      </c>
      <c r="P2588" s="6">
        <f t="shared" si="161"/>
        <v>5</v>
      </c>
      <c r="Q2588" t="str">
        <f>TRIM(MID(SUBSTITUTE($N2588,"/",REPT(" ",LEN($N2588))),(COLUMNS($V2588:V2588)-1)*LEN($N2588)+1,LEN($N2588)))</f>
        <v>food</v>
      </c>
      <c r="R2588" t="str">
        <f>TRIM(MID(SUBSTITUTE($N2588,"/",REPT(" ",LEN($N2588))),(COLUMNS($V2588:W2588)-1)*LEN($N2588)+1,LEN($N2588)))</f>
        <v>food trucks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2.4340000000000001E-2</v>
      </c>
      <c r="P2589" s="6">
        <f t="shared" si="161"/>
        <v>202.83333333333334</v>
      </c>
      <c r="Q2589" t="str">
        <f>TRIM(MID(SUBSTITUTE($N2589,"/",REPT(" ",LEN($N2589))),(COLUMNS($V2589:V2589)-1)*LEN($N2589)+1,LEN($N2589)))</f>
        <v>food</v>
      </c>
      <c r="R2589" t="str">
        <f>TRIM(MID(SUBSTITUTE($N2589,"/",REPT(" ",LEN($N2589))),(COLUMNS($V2589:W2589)-1)*LEN($N2589)+1,LEN($N2589)))</f>
        <v>food trucks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3.8833333333333331E-2</v>
      </c>
      <c r="P2590" s="6">
        <f t="shared" si="161"/>
        <v>29.125</v>
      </c>
      <c r="Q2590" t="str">
        <f>TRIM(MID(SUBSTITUTE($N2590,"/",REPT(" ",LEN($N2590))),(COLUMNS($V2590:V2590)-1)*LEN($N2590)+1,LEN($N2590)))</f>
        <v>food</v>
      </c>
      <c r="R2590" t="str">
        <f>TRIM(MID(SUBSTITUTE($N2590,"/",REPT(" ",LEN($N2590))),(COLUMNS($V2590:W2590)-1)*LEN($N2590)+1,LEN($N2590)))</f>
        <v>food trucks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1E-4</v>
      </c>
      <c r="P2591" s="6">
        <f t="shared" si="161"/>
        <v>5</v>
      </c>
      <c r="Q2591" t="str">
        <f>TRIM(MID(SUBSTITUTE($N2591,"/",REPT(" ",LEN($N2591))),(COLUMNS($V2591:V2591)-1)*LEN($N2591)+1,LEN($N2591)))</f>
        <v>food</v>
      </c>
      <c r="R2591" t="str">
        <f>TRIM(MID(SUBSTITUTE($N2591,"/",REPT(" ",LEN($N2591))),(COLUMNS($V2591:W2591)-1)*LEN($N2591)+1,LEN($N2591)))</f>
        <v>food trucks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6" t="e">
        <f t="shared" si="161"/>
        <v>#DIV/0!</v>
      </c>
      <c r="Q2592" t="str">
        <f>TRIM(MID(SUBSTITUTE($N2592,"/",REPT(" ",LEN($N2592))),(COLUMNS($V2592:V2592)-1)*LEN($N2592)+1,LEN($N2592)))</f>
        <v>food</v>
      </c>
      <c r="R2592" t="str">
        <f>TRIM(MID(SUBSTITUTE($N2592,"/",REPT(" ",LEN($N2592))),(COLUMNS($V2592:W2592)-1)*LEN($N2592)+1,LEN($N2592)))</f>
        <v>food trucks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1.7333333333333333E-2</v>
      </c>
      <c r="P2593" s="6">
        <f t="shared" si="161"/>
        <v>13</v>
      </c>
      <c r="Q2593" t="str">
        <f>TRIM(MID(SUBSTITUTE($N2593,"/",REPT(" ",LEN($N2593))),(COLUMNS($V2593:V2593)-1)*LEN($N2593)+1,LEN($N2593)))</f>
        <v>food</v>
      </c>
      <c r="R2593" t="str">
        <f>TRIM(MID(SUBSTITUTE($N2593,"/",REPT(" ",LEN($N2593))),(COLUMNS($V2593:W2593)-1)*LEN($N2593)+1,LEN($N2593)))</f>
        <v>food trucks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1.6666666666666668E-3</v>
      </c>
      <c r="P2594" s="6">
        <f t="shared" si="161"/>
        <v>50</v>
      </c>
      <c r="Q2594" t="str">
        <f>TRIM(MID(SUBSTITUTE($N2594,"/",REPT(" ",LEN($N2594))),(COLUMNS($V2594:V2594)-1)*LEN($N2594)+1,LEN($N2594)))</f>
        <v>food</v>
      </c>
      <c r="R2594" t="str">
        <f>TRIM(MID(SUBSTITUTE($N2594,"/",REPT(" ",LEN($N2594))),(COLUMNS($V2594:W2594)-1)*LEN($N2594)+1,LEN($N2594)))</f>
        <v>food trucks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6" t="e">
        <f t="shared" si="161"/>
        <v>#DIV/0!</v>
      </c>
      <c r="Q2595" t="str">
        <f>TRIM(MID(SUBSTITUTE($N2595,"/",REPT(" ",LEN($N2595))),(COLUMNS($V2595:V2595)-1)*LEN($N2595)+1,LEN($N2595)))</f>
        <v>food</v>
      </c>
      <c r="R2595" t="str">
        <f>TRIM(MID(SUBSTITUTE($N2595,"/",REPT(" ",LEN($N2595))),(COLUMNS($V2595:W2595)-1)*LEN($N2595)+1,LEN($N2595)))</f>
        <v>food trucks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1.2500000000000001E-5</v>
      </c>
      <c r="P2596" s="6">
        <f t="shared" si="161"/>
        <v>1</v>
      </c>
      <c r="Q2596" t="str">
        <f>TRIM(MID(SUBSTITUTE($N2596,"/",REPT(" ",LEN($N2596))),(COLUMNS($V2596:V2596)-1)*LEN($N2596)+1,LEN($N2596)))</f>
        <v>food</v>
      </c>
      <c r="R2596" t="str">
        <f>TRIM(MID(SUBSTITUTE($N2596,"/",REPT(" ",LEN($N2596))),(COLUMNS($V2596:W2596)-1)*LEN($N2596)+1,LEN($N2596)))</f>
        <v>food trucks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0.12166666666666667</v>
      </c>
      <c r="P2597" s="6">
        <f t="shared" si="161"/>
        <v>96.05263157894737</v>
      </c>
      <c r="Q2597" t="str">
        <f>TRIM(MID(SUBSTITUTE($N2597,"/",REPT(" ",LEN($N2597))),(COLUMNS($V2597:V2597)-1)*LEN($N2597)+1,LEN($N2597)))</f>
        <v>food</v>
      </c>
      <c r="R2597" t="str">
        <f>TRIM(MID(SUBSTITUTE($N2597,"/",REPT(" ",LEN($N2597))),(COLUMNS($V2597:W2597)-1)*LEN($N2597)+1,LEN($N2597)))</f>
        <v>food trucks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0.23588571428571428</v>
      </c>
      <c r="P2598" s="6">
        <f t="shared" si="161"/>
        <v>305.77777777777777</v>
      </c>
      <c r="Q2598" t="str">
        <f>TRIM(MID(SUBSTITUTE($N2598,"/",REPT(" ",LEN($N2598))),(COLUMNS($V2598:V2598)-1)*LEN($N2598)+1,LEN($N2598)))</f>
        <v>food</v>
      </c>
      <c r="R2598" t="str">
        <f>TRIM(MID(SUBSTITUTE($N2598,"/",REPT(" ",LEN($N2598))),(COLUMNS($V2598:W2598)-1)*LEN($N2598)+1,LEN($N2598)))</f>
        <v>food trucks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5.6666666666666664E-2</v>
      </c>
      <c r="P2599" s="6">
        <f t="shared" si="161"/>
        <v>12.142857142857142</v>
      </c>
      <c r="Q2599" t="str">
        <f>TRIM(MID(SUBSTITUTE($N2599,"/",REPT(" ",LEN($N2599))),(COLUMNS($V2599:V2599)-1)*LEN($N2599)+1,LEN($N2599)))</f>
        <v>food</v>
      </c>
      <c r="R2599" t="str">
        <f>TRIM(MID(SUBSTITUTE($N2599,"/",REPT(" ",LEN($N2599))),(COLUMNS($V2599:W2599)-1)*LEN($N2599)+1,LEN($N2599)))</f>
        <v>food trucks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0.39</v>
      </c>
      <c r="P2600" s="6">
        <f t="shared" si="161"/>
        <v>83.571428571428569</v>
      </c>
      <c r="Q2600" t="str">
        <f>TRIM(MID(SUBSTITUTE($N2600,"/",REPT(" ",LEN($N2600))),(COLUMNS($V2600:V2600)-1)*LEN($N2600)+1,LEN($N2600)))</f>
        <v>food</v>
      </c>
      <c r="R2600" t="str">
        <f>TRIM(MID(SUBSTITUTE($N2600,"/",REPT(" ",LEN($N2600))),(COLUMNS($V2600:W2600)-1)*LEN($N2600)+1,LEN($N2600)))</f>
        <v>food trucks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9.9546510341776348E-3</v>
      </c>
      <c r="P2601" s="6">
        <f t="shared" si="161"/>
        <v>18</v>
      </c>
      <c r="Q2601" t="str">
        <f>TRIM(MID(SUBSTITUTE($N2601,"/",REPT(" ",LEN($N2601))),(COLUMNS($V2601:V2601)-1)*LEN($N2601)+1,LEN($N2601)))</f>
        <v>food</v>
      </c>
      <c r="R2601" t="str">
        <f>TRIM(MID(SUBSTITUTE($N2601,"/",REPT(" ",LEN($N2601))),(COLUMNS($V2601:W2601)-1)*LEN($N2601)+1,LEN($N2601)))</f>
        <v>food trucks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6.9320000000000007E-2</v>
      </c>
      <c r="P2602" s="6">
        <f t="shared" si="161"/>
        <v>115.53333333333333</v>
      </c>
      <c r="Q2602" t="str">
        <f>TRIM(MID(SUBSTITUTE($N2602,"/",REPT(" ",LEN($N2602))),(COLUMNS($V2602:V2602)-1)*LEN($N2602)+1,LEN($N2602)))</f>
        <v>food</v>
      </c>
      <c r="R2602" t="str">
        <f>TRIM(MID(SUBSTITUTE($N2602,"/",REPT(" ",LEN($N2602))),(COLUMNS($V2602:W2602)-1)*LEN($N2602)+1,LEN($N2602)))</f>
        <v>food trucks</v>
      </c>
      <c r="S2602" s="11">
        <f t="shared" si="162"/>
        <v>42394.900462962964</v>
      </c>
      <c r="T2602" s="11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6.6139999999999999</v>
      </c>
      <c r="P2603" s="6">
        <f t="shared" si="161"/>
        <v>21.900662251655628</v>
      </c>
      <c r="Q2603" t="str">
        <f>TRIM(MID(SUBSTITUTE($N2603,"/",REPT(" ",LEN($N2603))),(COLUMNS($V2603:V2603)-1)*LEN($N2603)+1,LEN($N2603)))</f>
        <v>technology</v>
      </c>
      <c r="R2603" t="str">
        <f>TRIM(MID(SUBSTITUTE($N2603,"/",REPT(" ",LEN($N2603))),(COLUMNS($V2603:W2603)-1)*LEN($N2603)+1,LEN($N2603)))</f>
        <v>space exploration</v>
      </c>
      <c r="S2603" s="11">
        <f t="shared" si="162"/>
        <v>41150.902187499996</v>
      </c>
      <c r="T2603" s="11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3.2609166666666667</v>
      </c>
      <c r="P2604" s="6">
        <f t="shared" si="161"/>
        <v>80.022494887525568</v>
      </c>
      <c r="Q2604" t="str">
        <f>TRIM(MID(SUBSTITUTE($N2604,"/",REPT(" ",LEN($N2604))),(COLUMNS($V2604:V2604)-1)*LEN($N2604)+1,LEN($N2604)))</f>
        <v>technology</v>
      </c>
      <c r="R2604" t="str">
        <f>TRIM(MID(SUBSTITUTE($N2604,"/",REPT(" ",LEN($N2604))),(COLUMNS($V2604:W2604)-1)*LEN($N2604)+1,LEN($N2604)))</f>
        <v>space exploration</v>
      </c>
      <c r="S2604" s="11">
        <f t="shared" si="162"/>
        <v>41915.747314814813</v>
      </c>
      <c r="T2604" s="11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1.0148571428571429</v>
      </c>
      <c r="P2605" s="6">
        <f t="shared" si="161"/>
        <v>35.520000000000003</v>
      </c>
      <c r="Q2605" t="str">
        <f>TRIM(MID(SUBSTITUTE($N2605,"/",REPT(" ",LEN($N2605))),(COLUMNS($V2605:V2605)-1)*LEN($N2605)+1,LEN($N2605)))</f>
        <v>technology</v>
      </c>
      <c r="R2605" t="str">
        <f>TRIM(MID(SUBSTITUTE($N2605,"/",REPT(" ",LEN($N2605))),(COLUMNS($V2605:W2605)-1)*LEN($N2605)+1,LEN($N2605)))</f>
        <v>space exploration</v>
      </c>
      <c r="S2605" s="11">
        <f t="shared" si="162"/>
        <v>41617.912662037037</v>
      </c>
      <c r="T2605" s="11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1.0421799999999999</v>
      </c>
      <c r="P2606" s="6">
        <f t="shared" si="161"/>
        <v>64.933333333333323</v>
      </c>
      <c r="Q2606" t="str">
        <f>TRIM(MID(SUBSTITUTE($N2606,"/",REPT(" ",LEN($N2606))),(COLUMNS($V2606:V2606)-1)*LEN($N2606)+1,LEN($N2606)))</f>
        <v>technology</v>
      </c>
      <c r="R2606" t="str">
        <f>TRIM(MID(SUBSTITUTE($N2606,"/",REPT(" ",LEN($N2606))),(COLUMNS($V2606:W2606)-1)*LEN($N2606)+1,LEN($N2606)))</f>
        <v>space exploration</v>
      </c>
      <c r="S2606" s="11">
        <f t="shared" si="162"/>
        <v>40998.051192129627</v>
      </c>
      <c r="T2606" s="11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1.0742157000000001</v>
      </c>
      <c r="P2607" s="6">
        <f t="shared" si="161"/>
        <v>60.965703745743475</v>
      </c>
      <c r="Q2607" t="str">
        <f>TRIM(MID(SUBSTITUTE($N2607,"/",REPT(" ",LEN($N2607))),(COLUMNS($V2607:V2607)-1)*LEN($N2607)+1,LEN($N2607)))</f>
        <v>technology</v>
      </c>
      <c r="R2607" t="str">
        <f>TRIM(MID(SUBSTITUTE($N2607,"/",REPT(" ",LEN($N2607))),(COLUMNS($V2607:W2607)-1)*LEN($N2607)+1,LEN($N2607)))</f>
        <v>space exploration</v>
      </c>
      <c r="S2607" s="11">
        <f t="shared" si="162"/>
        <v>42508.541550925926</v>
      </c>
      <c r="T2607" s="11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1.1005454545454545</v>
      </c>
      <c r="P2608" s="6">
        <f t="shared" si="161"/>
        <v>31.444155844155844</v>
      </c>
      <c r="Q2608" t="str">
        <f>TRIM(MID(SUBSTITUTE($N2608,"/",REPT(" ",LEN($N2608))),(COLUMNS($V2608:V2608)-1)*LEN($N2608)+1,LEN($N2608)))</f>
        <v>technology</v>
      </c>
      <c r="R2608" t="str">
        <f>TRIM(MID(SUBSTITUTE($N2608,"/",REPT(" ",LEN($N2608))),(COLUMNS($V2608:W2608)-1)*LEN($N2608)+1,LEN($N2608)))</f>
        <v>space exploration</v>
      </c>
      <c r="S2608" s="11">
        <f t="shared" si="162"/>
        <v>41726.712754629632</v>
      </c>
      <c r="T2608" s="11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4.077</v>
      </c>
      <c r="P2609" s="6">
        <f t="shared" si="161"/>
        <v>81.949748743718587</v>
      </c>
      <c r="Q2609" t="str">
        <f>TRIM(MID(SUBSTITUTE($N2609,"/",REPT(" ",LEN($N2609))),(COLUMNS($V2609:V2609)-1)*LEN($N2609)+1,LEN($N2609)))</f>
        <v>technology</v>
      </c>
      <c r="R2609" t="str">
        <f>TRIM(MID(SUBSTITUTE($N2609,"/",REPT(" ",LEN($N2609))),(COLUMNS($V2609:W2609)-1)*LEN($N2609)+1,LEN($N2609)))</f>
        <v>space exploration</v>
      </c>
      <c r="S2609" s="11">
        <f t="shared" si="162"/>
        <v>42184.874675925923</v>
      </c>
      <c r="T2609" s="11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2.2392500000000002</v>
      </c>
      <c r="P2610" s="6">
        <f t="shared" si="161"/>
        <v>58.92763157894737</v>
      </c>
      <c r="Q2610" t="str">
        <f>TRIM(MID(SUBSTITUTE($N2610,"/",REPT(" ",LEN($N2610))),(COLUMNS($V2610:V2610)-1)*LEN($N2610)+1,LEN($N2610)))</f>
        <v>technology</v>
      </c>
      <c r="R2610" t="str">
        <f>TRIM(MID(SUBSTITUTE($N2610,"/",REPT(" ",LEN($N2610))),(COLUMNS($V2610:W2610)-1)*LEN($N2610)+1,LEN($N2610)))</f>
        <v>space exploration</v>
      </c>
      <c r="S2610" s="11">
        <f t="shared" si="162"/>
        <v>42767.801712962959</v>
      </c>
      <c r="T2610" s="11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3.038011142857143</v>
      </c>
      <c r="P2611" s="6">
        <f t="shared" si="161"/>
        <v>157.29347633136095</v>
      </c>
      <c r="Q2611" t="str">
        <f>TRIM(MID(SUBSTITUTE($N2611,"/",REPT(" ",LEN($N2611))),(COLUMNS($V2611:V2611)-1)*LEN($N2611)+1,LEN($N2611)))</f>
        <v>technology</v>
      </c>
      <c r="R2611" t="str">
        <f>TRIM(MID(SUBSTITUTE($N2611,"/",REPT(" ",LEN($N2611))),(COLUMNS($V2611:W2611)-1)*LEN($N2611)+1,LEN($N2611)))</f>
        <v>space exploration</v>
      </c>
      <c r="S2611" s="11">
        <f t="shared" si="162"/>
        <v>41075.237858796296</v>
      </c>
      <c r="T2611" s="11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1.4132510432681749</v>
      </c>
      <c r="P2612" s="6">
        <f t="shared" si="161"/>
        <v>55.758509532062391</v>
      </c>
      <c r="Q2612" t="str">
        <f>TRIM(MID(SUBSTITUTE($N2612,"/",REPT(" ",LEN($N2612))),(COLUMNS($V2612:V2612)-1)*LEN($N2612)+1,LEN($N2612)))</f>
        <v>technology</v>
      </c>
      <c r="R2612" t="str">
        <f>TRIM(MID(SUBSTITUTE($N2612,"/",REPT(" ",LEN($N2612))),(COLUMNS($V2612:W2612)-1)*LEN($N2612)+1,LEN($N2612)))</f>
        <v>space exploration</v>
      </c>
      <c r="S2612" s="11">
        <f t="shared" si="162"/>
        <v>42564.881076388891</v>
      </c>
      <c r="T2612" s="11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27.906363636363636</v>
      </c>
      <c r="P2613" s="6">
        <f t="shared" si="161"/>
        <v>83.802893802893806</v>
      </c>
      <c r="Q2613" t="str">
        <f>TRIM(MID(SUBSTITUTE($N2613,"/",REPT(" ",LEN($N2613))),(COLUMNS($V2613:V2613)-1)*LEN($N2613)+1,LEN($N2613)))</f>
        <v>technology</v>
      </c>
      <c r="R2613" t="str">
        <f>TRIM(MID(SUBSTITUTE($N2613,"/",REPT(" ",LEN($N2613))),(COLUMNS($V2613:W2613)-1)*LEN($N2613)+1,LEN($N2613)))</f>
        <v>space exploration</v>
      </c>
      <c r="S2613" s="11">
        <f t="shared" si="162"/>
        <v>42704.335810185185</v>
      </c>
      <c r="T2613" s="11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1.7176130000000001</v>
      </c>
      <c r="P2614" s="6">
        <f t="shared" si="161"/>
        <v>58.422210884353746</v>
      </c>
      <c r="Q2614" t="str">
        <f>TRIM(MID(SUBSTITUTE($N2614,"/",REPT(" ",LEN($N2614))),(COLUMNS($V2614:V2614)-1)*LEN($N2614)+1,LEN($N2614)))</f>
        <v>technology</v>
      </c>
      <c r="R2614" t="str">
        <f>TRIM(MID(SUBSTITUTE($N2614,"/",REPT(" ",LEN($N2614))),(COLUMNS($V2614:W2614)-1)*LEN($N2614)+1,LEN($N2614)))</f>
        <v>space exploration</v>
      </c>
      <c r="S2614" s="11">
        <f t="shared" si="162"/>
        <v>41982.143171296295</v>
      </c>
      <c r="T2614" s="11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1.0101333333333333</v>
      </c>
      <c r="P2615" s="6">
        <f t="shared" si="161"/>
        <v>270.57142857142856</v>
      </c>
      <c r="Q2615" t="str">
        <f>TRIM(MID(SUBSTITUTE($N2615,"/",REPT(" ",LEN($N2615))),(COLUMNS($V2615:V2615)-1)*LEN($N2615)+1,LEN($N2615)))</f>
        <v>technology</v>
      </c>
      <c r="R2615" t="str">
        <f>TRIM(MID(SUBSTITUTE($N2615,"/",REPT(" ",LEN($N2615))),(COLUMNS($V2615:W2615)-1)*LEN($N2615)+1,LEN($N2615)))</f>
        <v>space exploration</v>
      </c>
      <c r="S2615" s="11">
        <f t="shared" si="162"/>
        <v>41143.81821759259</v>
      </c>
      <c r="T2615" s="11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1.02</v>
      </c>
      <c r="P2616" s="6">
        <f t="shared" si="161"/>
        <v>107.1</v>
      </c>
      <c r="Q2616" t="str">
        <f>TRIM(MID(SUBSTITUTE($N2616,"/",REPT(" ",LEN($N2616))),(COLUMNS($V2616:V2616)-1)*LEN($N2616)+1,LEN($N2616)))</f>
        <v>technology</v>
      </c>
      <c r="R2616" t="str">
        <f>TRIM(MID(SUBSTITUTE($N2616,"/",REPT(" ",LEN($N2616))),(COLUMNS($V2616:W2616)-1)*LEN($N2616)+1,LEN($N2616)))</f>
        <v>space exploration</v>
      </c>
      <c r="S2616" s="11">
        <f t="shared" si="162"/>
        <v>41730.708472222221</v>
      </c>
      <c r="T2616" s="11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1.6976511744127936</v>
      </c>
      <c r="P2617" s="6">
        <f t="shared" si="161"/>
        <v>47.180555555555557</v>
      </c>
      <c r="Q2617" t="str">
        <f>TRIM(MID(SUBSTITUTE($N2617,"/",REPT(" ",LEN($N2617))),(COLUMNS($V2617:V2617)-1)*LEN($N2617)+1,LEN($N2617)))</f>
        <v>technology</v>
      </c>
      <c r="R2617" t="str">
        <f>TRIM(MID(SUBSTITUTE($N2617,"/",REPT(" ",LEN($N2617))),(COLUMNS($V2617:W2617)-1)*LEN($N2617)+1,LEN($N2617)))</f>
        <v>space exploration</v>
      </c>
      <c r="S2617" s="11">
        <f t="shared" si="162"/>
        <v>42453.49726851852</v>
      </c>
      <c r="T2617" s="11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1.14534</v>
      </c>
      <c r="P2618" s="6">
        <f t="shared" si="161"/>
        <v>120.30882352941177</v>
      </c>
      <c r="Q2618" t="str">
        <f>TRIM(MID(SUBSTITUTE($N2618,"/",REPT(" ",LEN($N2618))),(COLUMNS($V2618:V2618)-1)*LEN($N2618)+1,LEN($N2618)))</f>
        <v>technology</v>
      </c>
      <c r="R2618" t="str">
        <f>TRIM(MID(SUBSTITUTE($N2618,"/",REPT(" ",LEN($N2618))),(COLUMNS($V2618:W2618)-1)*LEN($N2618)+1,LEN($N2618)))</f>
        <v>space exploration</v>
      </c>
      <c r="S2618" s="11">
        <f t="shared" si="162"/>
        <v>42211.99454861111</v>
      </c>
      <c r="T2618" s="11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8.7759999999999998</v>
      </c>
      <c r="P2619" s="6">
        <f t="shared" si="161"/>
        <v>27.59748427672956</v>
      </c>
      <c r="Q2619" t="str">
        <f>TRIM(MID(SUBSTITUTE($N2619,"/",REPT(" ",LEN($N2619))),(COLUMNS($V2619:V2619)-1)*LEN($N2619)+1,LEN($N2619)))</f>
        <v>technology</v>
      </c>
      <c r="R2619" t="str">
        <f>TRIM(MID(SUBSTITUTE($N2619,"/",REPT(" ",LEN($N2619))),(COLUMNS($V2619:W2619)-1)*LEN($N2619)+1,LEN($N2619)))</f>
        <v>space exploration</v>
      </c>
      <c r="S2619" s="11">
        <f t="shared" si="162"/>
        <v>41902.874432870369</v>
      </c>
      <c r="T2619" s="11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1.0538666666666667</v>
      </c>
      <c r="P2620" s="6">
        <f t="shared" si="161"/>
        <v>205.2987012987013</v>
      </c>
      <c r="Q2620" t="str">
        <f>TRIM(MID(SUBSTITUTE($N2620,"/",REPT(" ",LEN($N2620))),(COLUMNS($V2620:V2620)-1)*LEN($N2620)+1,LEN($N2620)))</f>
        <v>technology</v>
      </c>
      <c r="R2620" t="str">
        <f>TRIM(MID(SUBSTITUTE($N2620,"/",REPT(" ",LEN($N2620))),(COLUMNS($V2620:W2620)-1)*LEN($N2620)+1,LEN($N2620)))</f>
        <v>space exploration</v>
      </c>
      <c r="S2620" s="11">
        <f t="shared" si="162"/>
        <v>42279.792372685188</v>
      </c>
      <c r="T2620" s="11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1.8839999999999999</v>
      </c>
      <c r="P2621" s="6">
        <f t="shared" si="161"/>
        <v>35.547169811320757</v>
      </c>
      <c r="Q2621" t="str">
        <f>TRIM(MID(SUBSTITUTE($N2621,"/",REPT(" ",LEN($N2621))),(COLUMNS($V2621:V2621)-1)*LEN($N2621)+1,LEN($N2621)))</f>
        <v>technology</v>
      </c>
      <c r="R2621" t="str">
        <f>TRIM(MID(SUBSTITUTE($N2621,"/",REPT(" ",LEN($N2621))),(COLUMNS($V2621:W2621)-1)*LEN($N2621)+1,LEN($N2621)))</f>
        <v>space exploration</v>
      </c>
      <c r="S2621" s="11">
        <f t="shared" si="162"/>
        <v>42273.884305555555</v>
      </c>
      <c r="T2621" s="11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1.436523076923077</v>
      </c>
      <c r="P2622" s="6">
        <f t="shared" si="161"/>
        <v>74.639488409272587</v>
      </c>
      <c r="Q2622" t="str">
        <f>TRIM(MID(SUBSTITUTE($N2622,"/",REPT(" ",LEN($N2622))),(COLUMNS($V2622:V2622)-1)*LEN($N2622)+1,LEN($N2622)))</f>
        <v>technology</v>
      </c>
      <c r="R2622" t="str">
        <f>TRIM(MID(SUBSTITUTE($N2622,"/",REPT(" ",LEN($N2622))),(COLUMNS($V2622:W2622)-1)*LEN($N2622)+1,LEN($N2622)))</f>
        <v>space exploration</v>
      </c>
      <c r="S2622" s="11">
        <f t="shared" si="162"/>
        <v>42251.16715277778</v>
      </c>
      <c r="T2622" s="11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1.4588000000000001</v>
      </c>
      <c r="P2623" s="6">
        <f t="shared" si="161"/>
        <v>47.058064516129029</v>
      </c>
      <c r="Q2623" t="str">
        <f>TRIM(MID(SUBSTITUTE($N2623,"/",REPT(" ",LEN($N2623))),(COLUMNS($V2623:V2623)-1)*LEN($N2623)+1,LEN($N2623)))</f>
        <v>technology</v>
      </c>
      <c r="R2623" t="str">
        <f>TRIM(MID(SUBSTITUTE($N2623,"/",REPT(" ",LEN($N2623))),(COLUMNS($V2623:W2623)-1)*LEN($N2623)+1,LEN($N2623)))</f>
        <v>space exploration</v>
      </c>
      <c r="S2623" s="11">
        <f t="shared" si="162"/>
        <v>42115.74754629629</v>
      </c>
      <c r="T2623" s="11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1.3118399999999999</v>
      </c>
      <c r="P2624" s="6">
        <f t="shared" si="161"/>
        <v>26.591351351351353</v>
      </c>
      <c r="Q2624" t="str">
        <f>TRIM(MID(SUBSTITUTE($N2624,"/",REPT(" ",LEN($N2624))),(COLUMNS($V2624:V2624)-1)*LEN($N2624)+1,LEN($N2624)))</f>
        <v>technology</v>
      </c>
      <c r="R2624" t="str">
        <f>TRIM(MID(SUBSTITUTE($N2624,"/",REPT(" ",LEN($N2624))),(COLUMNS($V2624:W2624)-1)*LEN($N2624)+1,LEN($N2624)))</f>
        <v>space exploration</v>
      </c>
      <c r="S2624" s="11">
        <f t="shared" si="162"/>
        <v>42689.74324074074</v>
      </c>
      <c r="T2624" s="11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1.1399999999999999</v>
      </c>
      <c r="P2625" s="6">
        <f t="shared" si="161"/>
        <v>36.774193548387096</v>
      </c>
      <c r="Q2625" t="str">
        <f>TRIM(MID(SUBSTITUTE($N2625,"/",REPT(" ",LEN($N2625))),(COLUMNS($V2625:V2625)-1)*LEN($N2625)+1,LEN($N2625)))</f>
        <v>technology</v>
      </c>
      <c r="R2625" t="str">
        <f>TRIM(MID(SUBSTITUTE($N2625,"/",REPT(" ",LEN($N2625))),(COLUMNS($V2625:W2625)-1)*LEN($N2625)+1,LEN($N2625)))</f>
        <v>space exploration</v>
      </c>
      <c r="S2625" s="11">
        <f t="shared" si="162"/>
        <v>42692.256550925929</v>
      </c>
      <c r="T2625" s="11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13.794206249999998</v>
      </c>
      <c r="P2626" s="6">
        <f t="shared" si="161"/>
        <v>31.820544982698959</v>
      </c>
      <c r="Q2626" t="str">
        <f>TRIM(MID(SUBSTITUTE($N2626,"/",REPT(" ",LEN($N2626))),(COLUMNS($V2626:V2626)-1)*LEN($N2626)+1,LEN($N2626)))</f>
        <v>technology</v>
      </c>
      <c r="R2626" t="str">
        <f>TRIM(MID(SUBSTITUTE($N2626,"/",REPT(" ",LEN($N2626))),(COLUMNS($V2626:W2626)-1)*LEN($N2626)+1,LEN($N2626)))</f>
        <v>space exploration</v>
      </c>
      <c r="S2626" s="11">
        <f t="shared" si="162"/>
        <v>41144.42155092593</v>
      </c>
      <c r="T2626" s="11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</f>
        <v>9.56</v>
      </c>
      <c r="P2627" s="6">
        <f t="shared" ref="P2627:P2690" si="165">AVERAGE(E2627/L2627)</f>
        <v>27.576923076923077</v>
      </c>
      <c r="Q2627" t="str">
        <f>TRIM(MID(SUBSTITUTE($N2627,"/",REPT(" ",LEN($N2627))),(COLUMNS($V2627:V2627)-1)*LEN($N2627)+1,LEN($N2627)))</f>
        <v>technology</v>
      </c>
      <c r="R2627" t="str">
        <f>TRIM(MID(SUBSTITUTE($N2627,"/",REPT(" ",LEN($N2627))),(COLUMNS($V2627:W2627)-1)*LEN($N2627)+1,LEN($N2627)))</f>
        <v>space exploration</v>
      </c>
      <c r="S2627" s="11">
        <f t="shared" ref="S2627:S2690" si="166">(((J2627/60/60)/24)+DATE(1970,1,1))</f>
        <v>42658.810277777782</v>
      </c>
      <c r="T2627" s="11">
        <f t="shared" ref="T2627:T2690" si="167">(((I2627/60/60)/24)+DATE(1970,1,1))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1.1200000000000001</v>
      </c>
      <c r="P2628" s="6">
        <f t="shared" si="165"/>
        <v>56</v>
      </c>
      <c r="Q2628" t="str">
        <f>TRIM(MID(SUBSTITUTE($N2628,"/",REPT(" ",LEN($N2628))),(COLUMNS($V2628:V2628)-1)*LEN($N2628)+1,LEN($N2628)))</f>
        <v>technology</v>
      </c>
      <c r="R2628" t="str">
        <f>TRIM(MID(SUBSTITUTE($N2628,"/",REPT(" ",LEN($N2628))),(COLUMNS($V2628:W2628)-1)*LEN($N2628)+1,LEN($N2628)))</f>
        <v>space exploration</v>
      </c>
      <c r="S2628" s="11">
        <f t="shared" si="166"/>
        <v>42128.628113425926</v>
      </c>
      <c r="T2628" s="11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6.4666666666666668</v>
      </c>
      <c r="P2629" s="6">
        <f t="shared" si="165"/>
        <v>21.555555555555557</v>
      </c>
      <c r="Q2629" t="str">
        <f>TRIM(MID(SUBSTITUTE($N2629,"/",REPT(" ",LEN($N2629))),(COLUMNS($V2629:V2629)-1)*LEN($N2629)+1,LEN($N2629)))</f>
        <v>technology</v>
      </c>
      <c r="R2629" t="str">
        <f>TRIM(MID(SUBSTITUTE($N2629,"/",REPT(" ",LEN($N2629))),(COLUMNS($V2629:W2629)-1)*LEN($N2629)+1,LEN($N2629)))</f>
        <v>space exploration</v>
      </c>
      <c r="S2629" s="11">
        <f t="shared" si="166"/>
        <v>42304.829409722224</v>
      </c>
      <c r="T2629" s="11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1.1036948748510131</v>
      </c>
      <c r="P2630" s="6">
        <f t="shared" si="165"/>
        <v>44.095238095238095</v>
      </c>
      <c r="Q2630" t="str">
        <f>TRIM(MID(SUBSTITUTE($N2630,"/",REPT(" ",LEN($N2630))),(COLUMNS($V2630:V2630)-1)*LEN($N2630)+1,LEN($N2630)))</f>
        <v>technology</v>
      </c>
      <c r="R2630" t="str">
        <f>TRIM(MID(SUBSTITUTE($N2630,"/",REPT(" ",LEN($N2630))),(COLUMNS($V2630:W2630)-1)*LEN($N2630)+1,LEN($N2630)))</f>
        <v>space exploration</v>
      </c>
      <c r="S2630" s="11">
        <f t="shared" si="166"/>
        <v>41953.966053240743</v>
      </c>
      <c r="T2630" s="11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1.2774000000000001</v>
      </c>
      <c r="P2631" s="6">
        <f t="shared" si="165"/>
        <v>63.87</v>
      </c>
      <c r="Q2631" t="str">
        <f>TRIM(MID(SUBSTITUTE($N2631,"/",REPT(" ",LEN($N2631))),(COLUMNS($V2631:V2631)-1)*LEN($N2631)+1,LEN($N2631)))</f>
        <v>technology</v>
      </c>
      <c r="R2631" t="str">
        <f>TRIM(MID(SUBSTITUTE($N2631,"/",REPT(" ",LEN($N2631))),(COLUMNS($V2631:W2631)-1)*LEN($N2631)+1,LEN($N2631)))</f>
        <v>space exploration</v>
      </c>
      <c r="S2631" s="11">
        <f t="shared" si="166"/>
        <v>42108.538449074069</v>
      </c>
      <c r="T2631" s="11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1.579</v>
      </c>
      <c r="P2632" s="6">
        <f t="shared" si="165"/>
        <v>38.987654320987652</v>
      </c>
      <c r="Q2632" t="str">
        <f>TRIM(MID(SUBSTITUTE($N2632,"/",REPT(" ",LEN($N2632))),(COLUMNS($V2632:V2632)-1)*LEN($N2632)+1,LEN($N2632)))</f>
        <v>technology</v>
      </c>
      <c r="R2632" t="str">
        <f>TRIM(MID(SUBSTITUTE($N2632,"/",REPT(" ",LEN($N2632))),(COLUMNS($V2632:W2632)-1)*LEN($N2632)+1,LEN($N2632)))</f>
        <v>space exploration</v>
      </c>
      <c r="S2632" s="11">
        <f t="shared" si="166"/>
        <v>42524.105462962965</v>
      </c>
      <c r="T2632" s="11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1.1466525000000001</v>
      </c>
      <c r="P2633" s="6">
        <f t="shared" si="165"/>
        <v>80.185489510489504</v>
      </c>
      <c r="Q2633" t="str">
        <f>TRIM(MID(SUBSTITUTE($N2633,"/",REPT(" ",LEN($N2633))),(COLUMNS($V2633:V2633)-1)*LEN($N2633)+1,LEN($N2633)))</f>
        <v>technology</v>
      </c>
      <c r="R2633" t="str">
        <f>TRIM(MID(SUBSTITUTE($N2633,"/",REPT(" ",LEN($N2633))),(COLUMNS($V2633:W2633)-1)*LEN($N2633)+1,LEN($N2633)))</f>
        <v>space exploration</v>
      </c>
      <c r="S2633" s="11">
        <f t="shared" si="166"/>
        <v>42218.169293981482</v>
      </c>
      <c r="T2633" s="11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1.3700934579439252</v>
      </c>
      <c r="P2634" s="6">
        <f t="shared" si="165"/>
        <v>34.904761904761905</v>
      </c>
      <c r="Q2634" t="str">
        <f>TRIM(MID(SUBSTITUTE($N2634,"/",REPT(" ",LEN($N2634))),(COLUMNS($V2634:V2634)-1)*LEN($N2634)+1,LEN($N2634)))</f>
        <v>technology</v>
      </c>
      <c r="R2634" t="str">
        <f>TRIM(MID(SUBSTITUTE($N2634,"/",REPT(" ",LEN($N2634))),(COLUMNS($V2634:W2634)-1)*LEN($N2634)+1,LEN($N2634)))</f>
        <v>space exploration</v>
      </c>
      <c r="S2634" s="11">
        <f t="shared" si="166"/>
        <v>42494.061793981484</v>
      </c>
      <c r="T2634" s="11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3.5461999999999998</v>
      </c>
      <c r="P2635" s="6">
        <f t="shared" si="165"/>
        <v>89.100502512562812</v>
      </c>
      <c r="Q2635" t="str">
        <f>TRIM(MID(SUBSTITUTE($N2635,"/",REPT(" ",LEN($N2635))),(COLUMNS($V2635:V2635)-1)*LEN($N2635)+1,LEN($N2635)))</f>
        <v>technology</v>
      </c>
      <c r="R2635" t="str">
        <f>TRIM(MID(SUBSTITUTE($N2635,"/",REPT(" ",LEN($N2635))),(COLUMNS($V2635:W2635)-1)*LEN($N2635)+1,LEN($N2635)))</f>
        <v>space exploration</v>
      </c>
      <c r="S2635" s="11">
        <f t="shared" si="166"/>
        <v>41667.823287037041</v>
      </c>
      <c r="T2635" s="11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1.0602150537634409</v>
      </c>
      <c r="P2636" s="6">
        <f t="shared" si="165"/>
        <v>39.44</v>
      </c>
      <c r="Q2636" t="str">
        <f>TRIM(MID(SUBSTITUTE($N2636,"/",REPT(" ",LEN($N2636))),(COLUMNS($V2636:V2636)-1)*LEN($N2636)+1,LEN($N2636)))</f>
        <v>technology</v>
      </c>
      <c r="R2636" t="str">
        <f>TRIM(MID(SUBSTITUTE($N2636,"/",REPT(" ",LEN($N2636))),(COLUMNS($V2636:W2636)-1)*LEN($N2636)+1,LEN($N2636)))</f>
        <v>space exploration</v>
      </c>
      <c r="S2636" s="11">
        <f t="shared" si="166"/>
        <v>42612.656493055561</v>
      </c>
      <c r="T2636" s="11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</v>
      </c>
      <c r="P2637" s="6">
        <f t="shared" si="165"/>
        <v>136.9047619047619</v>
      </c>
      <c r="Q2637" t="str">
        <f>TRIM(MID(SUBSTITUTE($N2637,"/",REPT(" ",LEN($N2637))),(COLUMNS($V2637:V2637)-1)*LEN($N2637)+1,LEN($N2637)))</f>
        <v>technology</v>
      </c>
      <c r="R2637" t="str">
        <f>TRIM(MID(SUBSTITUTE($N2637,"/",REPT(" ",LEN($N2637))),(COLUMNS($V2637:W2637)-1)*LEN($N2637)+1,LEN($N2637)))</f>
        <v>space exploration</v>
      </c>
      <c r="S2637" s="11">
        <f t="shared" si="166"/>
        <v>42037.950937500005</v>
      </c>
      <c r="T2637" s="11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1.873</v>
      </c>
      <c r="P2638" s="6">
        <f t="shared" si="165"/>
        <v>37.46</v>
      </c>
      <c r="Q2638" t="str">
        <f>TRIM(MID(SUBSTITUTE($N2638,"/",REPT(" ",LEN($N2638))),(COLUMNS($V2638:V2638)-1)*LEN($N2638)+1,LEN($N2638)))</f>
        <v>technology</v>
      </c>
      <c r="R2638" t="str">
        <f>TRIM(MID(SUBSTITUTE($N2638,"/",REPT(" ",LEN($N2638))),(COLUMNS($V2638:W2638)-1)*LEN($N2638)+1,LEN($N2638)))</f>
        <v>space exploration</v>
      </c>
      <c r="S2638" s="11">
        <f t="shared" si="166"/>
        <v>42636.614745370374</v>
      </c>
      <c r="T2638" s="11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1.6619999999999999</v>
      </c>
      <c r="P2639" s="6">
        <f t="shared" si="165"/>
        <v>31.96153846153846</v>
      </c>
      <c r="Q2639" t="str">
        <f>TRIM(MID(SUBSTITUTE($N2639,"/",REPT(" ",LEN($N2639))),(COLUMNS($V2639:V2639)-1)*LEN($N2639)+1,LEN($N2639)))</f>
        <v>technology</v>
      </c>
      <c r="R2639" t="str">
        <f>TRIM(MID(SUBSTITUTE($N2639,"/",REPT(" ",LEN($N2639))),(COLUMNS($V2639:W2639)-1)*LEN($N2639)+1,LEN($N2639)))</f>
        <v>space exploration</v>
      </c>
      <c r="S2639" s="11">
        <f t="shared" si="166"/>
        <v>42639.549479166672</v>
      </c>
      <c r="T2639" s="11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1.0172910662824208</v>
      </c>
      <c r="P2640" s="6">
        <f t="shared" si="165"/>
        <v>25.214285714285715</v>
      </c>
      <c r="Q2640" t="str">
        <f>TRIM(MID(SUBSTITUTE($N2640,"/",REPT(" ",LEN($N2640))),(COLUMNS($V2640:V2640)-1)*LEN($N2640)+1,LEN($N2640)))</f>
        <v>technology</v>
      </c>
      <c r="R2640" t="str">
        <f>TRIM(MID(SUBSTITUTE($N2640,"/",REPT(" ",LEN($N2640))),(COLUMNS($V2640:W2640)-1)*LEN($N2640)+1,LEN($N2640)))</f>
        <v>space exploration</v>
      </c>
      <c r="S2640" s="11">
        <f t="shared" si="166"/>
        <v>41989.913136574076</v>
      </c>
      <c r="T2640" s="11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1.64</v>
      </c>
      <c r="P2641" s="6">
        <f t="shared" si="165"/>
        <v>10.040816326530612</v>
      </c>
      <c r="Q2641" t="str">
        <f>TRIM(MID(SUBSTITUTE($N2641,"/",REPT(" ",LEN($N2641))),(COLUMNS($V2641:V2641)-1)*LEN($N2641)+1,LEN($N2641)))</f>
        <v>technology</v>
      </c>
      <c r="R2641" t="str">
        <f>TRIM(MID(SUBSTITUTE($N2641,"/",REPT(" ",LEN($N2641))),(COLUMNS($V2641:W2641)-1)*LEN($N2641)+1,LEN($N2641)))</f>
        <v>space exploration</v>
      </c>
      <c r="S2641" s="11">
        <f t="shared" si="166"/>
        <v>42024.86513888889</v>
      </c>
      <c r="T2641" s="11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1.0566666666666666</v>
      </c>
      <c r="P2642" s="6">
        <f t="shared" si="165"/>
        <v>45.94202898550725</v>
      </c>
      <c r="Q2642" t="str">
        <f>TRIM(MID(SUBSTITUTE($N2642,"/",REPT(" ",LEN($N2642))),(COLUMNS($V2642:V2642)-1)*LEN($N2642)+1,LEN($N2642)))</f>
        <v>technology</v>
      </c>
      <c r="R2642" t="str">
        <f>TRIM(MID(SUBSTITUTE($N2642,"/",REPT(" ",LEN($N2642))),(COLUMNS($V2642:W2642)-1)*LEN($N2642)+1,LEN($N2642)))</f>
        <v>space exploration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0.01</v>
      </c>
      <c r="P2643" s="6">
        <f t="shared" si="165"/>
        <v>15</v>
      </c>
      <c r="Q2643" t="str">
        <f>TRIM(MID(SUBSTITUTE($N2643,"/",REPT(" ",LEN($N2643))),(COLUMNS($V2643:V2643)-1)*LEN($N2643)+1,LEN($N2643)))</f>
        <v>technology</v>
      </c>
      <c r="R2643" t="str">
        <f>TRIM(MID(SUBSTITUTE($N2643,"/",REPT(" ",LEN($N2643))),(COLUMNS($V2643:W2643)-1)*LEN($N2643)+1,LEN($N2643)))</f>
        <v>space exploration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6" t="e">
        <f t="shared" si="165"/>
        <v>#DIV/0!</v>
      </c>
      <c r="Q2644" t="str">
        <f>TRIM(MID(SUBSTITUTE($N2644,"/",REPT(" ",LEN($N2644))),(COLUMNS($V2644:V2644)-1)*LEN($N2644)+1,LEN($N2644)))</f>
        <v>technology</v>
      </c>
      <c r="R2644" t="str">
        <f>TRIM(MID(SUBSTITUTE($N2644,"/",REPT(" ",LEN($N2644))),(COLUMNS($V2644:W2644)-1)*LEN($N2644)+1,LEN($N2644)))</f>
        <v>space exploration</v>
      </c>
      <c r="S2644" s="11">
        <f t="shared" si="166"/>
        <v>42536.246620370366</v>
      </c>
      <c r="T2644" s="11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0.33559730999999998</v>
      </c>
      <c r="P2645" s="6">
        <f t="shared" si="165"/>
        <v>223.58248500999335</v>
      </c>
      <c r="Q2645" t="str">
        <f>TRIM(MID(SUBSTITUTE($N2645,"/",REPT(" ",LEN($N2645))),(COLUMNS($V2645:V2645)-1)*LEN($N2645)+1,LEN($N2645)))</f>
        <v>technology</v>
      </c>
      <c r="R2645" t="str">
        <f>TRIM(MID(SUBSTITUTE($N2645,"/",REPT(" ",LEN($N2645))),(COLUMNS($V2645:W2645)-1)*LEN($N2645)+1,LEN($N2645)))</f>
        <v>space exploration</v>
      </c>
      <c r="S2645" s="11">
        <f t="shared" si="166"/>
        <v>42689.582349537035</v>
      </c>
      <c r="T2645" s="11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2.053E-2</v>
      </c>
      <c r="P2646" s="6">
        <f t="shared" si="165"/>
        <v>39.480769230769234</v>
      </c>
      <c r="Q2646" t="str">
        <f>TRIM(MID(SUBSTITUTE($N2646,"/",REPT(" ",LEN($N2646))),(COLUMNS($V2646:V2646)-1)*LEN($N2646)+1,LEN($N2646)))</f>
        <v>technology</v>
      </c>
      <c r="R2646" t="str">
        <f>TRIM(MID(SUBSTITUTE($N2646,"/",REPT(" ",LEN($N2646))),(COLUMNS($V2646:W2646)-1)*LEN($N2646)+1,LEN($N2646)))</f>
        <v>space exploration</v>
      </c>
      <c r="S2646" s="11">
        <f t="shared" si="166"/>
        <v>42774.792071759264</v>
      </c>
      <c r="T2646" s="11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0.105</v>
      </c>
      <c r="P2647" s="6">
        <f t="shared" si="165"/>
        <v>91.304347826086953</v>
      </c>
      <c r="Q2647" t="str">
        <f>TRIM(MID(SUBSTITUTE($N2647,"/",REPT(" ",LEN($N2647))),(COLUMNS($V2647:V2647)-1)*LEN($N2647)+1,LEN($N2647)))</f>
        <v>technology</v>
      </c>
      <c r="R2647" t="str">
        <f>TRIM(MID(SUBSTITUTE($N2647,"/",REPT(" ",LEN($N2647))),(COLUMNS($V2647:W2647)-1)*LEN($N2647)+1,LEN($N2647)))</f>
        <v>space exploration</v>
      </c>
      <c r="S2647" s="11">
        <f t="shared" si="166"/>
        <v>41921.842627314814</v>
      </c>
      <c r="T2647" s="11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8.4172839999999999E-2</v>
      </c>
      <c r="P2648" s="6">
        <f t="shared" si="165"/>
        <v>78.666205607476627</v>
      </c>
      <c r="Q2648" t="str">
        <f>TRIM(MID(SUBSTITUTE($N2648,"/",REPT(" ",LEN($N2648))),(COLUMNS($V2648:V2648)-1)*LEN($N2648)+1,LEN($N2648)))</f>
        <v>technology</v>
      </c>
      <c r="R2648" t="str">
        <f>TRIM(MID(SUBSTITUTE($N2648,"/",REPT(" ",LEN($N2648))),(COLUMNS($V2648:W2648)-1)*LEN($N2648)+1,LEN($N2648)))</f>
        <v>space exploration</v>
      </c>
      <c r="S2648" s="11">
        <f t="shared" si="166"/>
        <v>42226.313298611116</v>
      </c>
      <c r="T2648" s="11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1.44E-2</v>
      </c>
      <c r="P2649" s="6">
        <f t="shared" si="165"/>
        <v>12</v>
      </c>
      <c r="Q2649" t="str">
        <f>TRIM(MID(SUBSTITUTE($N2649,"/",REPT(" ",LEN($N2649))),(COLUMNS($V2649:V2649)-1)*LEN($N2649)+1,LEN($N2649)))</f>
        <v>technology</v>
      </c>
      <c r="R2649" t="str">
        <f>TRIM(MID(SUBSTITUTE($N2649,"/",REPT(" ",LEN($N2649))),(COLUMNS($V2649:W2649)-1)*LEN($N2649)+1,LEN($N2649)))</f>
        <v>space exploration</v>
      </c>
      <c r="S2649" s="11">
        <f t="shared" si="166"/>
        <v>42200.261793981481</v>
      </c>
      <c r="T2649" s="11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8.8333333333333337E-3</v>
      </c>
      <c r="P2650" s="6">
        <f t="shared" si="165"/>
        <v>17.666666666666668</v>
      </c>
      <c r="Q2650" t="str">
        <f>TRIM(MID(SUBSTITUTE($N2650,"/",REPT(" ",LEN($N2650))),(COLUMNS($V2650:V2650)-1)*LEN($N2650)+1,LEN($N2650)))</f>
        <v>technology</v>
      </c>
      <c r="R2650" t="str">
        <f>TRIM(MID(SUBSTITUTE($N2650,"/",REPT(" ",LEN($N2650))),(COLUMNS($V2650:W2650)-1)*LEN($N2650)+1,LEN($N2650)))</f>
        <v>space exploration</v>
      </c>
      <c r="S2650" s="11">
        <f t="shared" si="166"/>
        <v>42408.714814814812</v>
      </c>
      <c r="T2650" s="11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9.9200000000000004E-4</v>
      </c>
      <c r="P2651" s="6">
        <f t="shared" si="165"/>
        <v>41.333333333333336</v>
      </c>
      <c r="Q2651" t="str">
        <f>TRIM(MID(SUBSTITUTE($N2651,"/",REPT(" ",LEN($N2651))),(COLUMNS($V2651:V2651)-1)*LEN($N2651)+1,LEN($N2651)))</f>
        <v>technology</v>
      </c>
      <c r="R2651" t="str">
        <f>TRIM(MID(SUBSTITUTE($N2651,"/",REPT(" ",LEN($N2651))),(COLUMNS($V2651:W2651)-1)*LEN($N2651)+1,LEN($N2651)))</f>
        <v>space exploration</v>
      </c>
      <c r="S2651" s="11">
        <f t="shared" si="166"/>
        <v>42341.99700231482</v>
      </c>
      <c r="T2651" s="11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5.966666666666667E-3</v>
      </c>
      <c r="P2652" s="6">
        <f t="shared" si="165"/>
        <v>71.599999999999994</v>
      </c>
      <c r="Q2652" t="str">
        <f>TRIM(MID(SUBSTITUTE($N2652,"/",REPT(" ",LEN($N2652))),(COLUMNS($V2652:V2652)-1)*LEN($N2652)+1,LEN($N2652)))</f>
        <v>technology</v>
      </c>
      <c r="R2652" t="str">
        <f>TRIM(MID(SUBSTITUTE($N2652,"/",REPT(" ",LEN($N2652))),(COLUMNS($V2652:W2652)-1)*LEN($N2652)+1,LEN($N2652)))</f>
        <v>space exploration</v>
      </c>
      <c r="S2652" s="11">
        <f t="shared" si="166"/>
        <v>42695.624340277776</v>
      </c>
      <c r="T2652" s="11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1.8689285714285714E-2</v>
      </c>
      <c r="P2653" s="6">
        <f t="shared" si="165"/>
        <v>307.8235294117647</v>
      </c>
      <c r="Q2653" t="str">
        <f>TRIM(MID(SUBSTITUTE($N2653,"/",REPT(" ",LEN($N2653))),(COLUMNS($V2653:V2653)-1)*LEN($N2653)+1,LEN($N2653)))</f>
        <v>technology</v>
      </c>
      <c r="R2653" t="str">
        <f>TRIM(MID(SUBSTITUTE($N2653,"/",REPT(" ",LEN($N2653))),(COLUMNS($V2653:W2653)-1)*LEN($N2653)+1,LEN($N2653)))</f>
        <v>space exploration</v>
      </c>
      <c r="S2653" s="11">
        <f t="shared" si="166"/>
        <v>42327.805659722217</v>
      </c>
      <c r="T2653" s="11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8.8500000000000002E-3</v>
      </c>
      <c r="P2654" s="6">
        <f t="shared" si="165"/>
        <v>80.454545454545453</v>
      </c>
      <c r="Q2654" t="str">
        <f>TRIM(MID(SUBSTITUTE($N2654,"/",REPT(" ",LEN($N2654))),(COLUMNS($V2654:V2654)-1)*LEN($N2654)+1,LEN($N2654)))</f>
        <v>technology</v>
      </c>
      <c r="R2654" t="str">
        <f>TRIM(MID(SUBSTITUTE($N2654,"/",REPT(" ",LEN($N2654))),(COLUMNS($V2654:W2654)-1)*LEN($N2654)+1,LEN($N2654)))</f>
        <v>space exploration</v>
      </c>
      <c r="S2654" s="11">
        <f t="shared" si="166"/>
        <v>41953.158854166672</v>
      </c>
      <c r="T2654" s="11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0.1152156862745098</v>
      </c>
      <c r="P2655" s="6">
        <f t="shared" si="165"/>
        <v>83.942857142857136</v>
      </c>
      <c r="Q2655" t="str">
        <f>TRIM(MID(SUBSTITUTE($N2655,"/",REPT(" ",LEN($N2655))),(COLUMNS($V2655:V2655)-1)*LEN($N2655)+1,LEN($N2655)))</f>
        <v>technology</v>
      </c>
      <c r="R2655" t="str">
        <f>TRIM(MID(SUBSTITUTE($N2655,"/",REPT(" ",LEN($N2655))),(COLUMNS($V2655:W2655)-1)*LEN($N2655)+1,LEN($N2655)))</f>
        <v>space exploration</v>
      </c>
      <c r="S2655" s="11">
        <f t="shared" si="166"/>
        <v>41771.651932870373</v>
      </c>
      <c r="T2655" s="11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5.1000000000000004E-4</v>
      </c>
      <c r="P2656" s="6">
        <f t="shared" si="165"/>
        <v>8.5</v>
      </c>
      <c r="Q2656" t="str">
        <f>TRIM(MID(SUBSTITUTE($N2656,"/",REPT(" ",LEN($N2656))),(COLUMNS($V2656:V2656)-1)*LEN($N2656)+1,LEN($N2656)))</f>
        <v>technology</v>
      </c>
      <c r="R2656" t="str">
        <f>TRIM(MID(SUBSTITUTE($N2656,"/",REPT(" ",LEN($N2656))),(COLUMNS($V2656:W2656)-1)*LEN($N2656)+1,LEN($N2656)))</f>
        <v>space exploration</v>
      </c>
      <c r="S2656" s="11">
        <f t="shared" si="166"/>
        <v>42055.600995370376</v>
      </c>
      <c r="T2656" s="11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0.21033333333333334</v>
      </c>
      <c r="P2657" s="6">
        <f t="shared" si="165"/>
        <v>73.372093023255815</v>
      </c>
      <c r="Q2657" t="str">
        <f>TRIM(MID(SUBSTITUTE($N2657,"/",REPT(" ",LEN($N2657))),(COLUMNS($V2657:V2657)-1)*LEN($N2657)+1,LEN($N2657)))</f>
        <v>technology</v>
      </c>
      <c r="R2657" t="str">
        <f>TRIM(MID(SUBSTITUTE($N2657,"/",REPT(" ",LEN($N2657))),(COLUMNS($V2657:W2657)-1)*LEN($N2657)+1,LEN($N2657)))</f>
        <v>space exploration</v>
      </c>
      <c r="S2657" s="11">
        <f t="shared" si="166"/>
        <v>42381.866284722222</v>
      </c>
      <c r="T2657" s="11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0.11436666666666667</v>
      </c>
      <c r="P2658" s="6">
        <f t="shared" si="165"/>
        <v>112.86184210526316</v>
      </c>
      <c r="Q2658" t="str">
        <f>TRIM(MID(SUBSTITUTE($N2658,"/",REPT(" ",LEN($N2658))),(COLUMNS($V2658:V2658)-1)*LEN($N2658)+1,LEN($N2658)))</f>
        <v>technology</v>
      </c>
      <c r="R2658" t="str">
        <f>TRIM(MID(SUBSTITUTE($N2658,"/",REPT(" ",LEN($N2658))),(COLUMNS($V2658:W2658)-1)*LEN($N2658)+1,LEN($N2658)))</f>
        <v>space exploration</v>
      </c>
      <c r="S2658" s="11">
        <f t="shared" si="166"/>
        <v>42767.688518518517</v>
      </c>
      <c r="T2658" s="11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0.18737933333333334</v>
      </c>
      <c r="P2659" s="6">
        <f t="shared" si="165"/>
        <v>95.277627118644077</v>
      </c>
      <c r="Q2659" t="str">
        <f>TRIM(MID(SUBSTITUTE($N2659,"/",REPT(" ",LEN($N2659))),(COLUMNS($V2659:V2659)-1)*LEN($N2659)+1,LEN($N2659)))</f>
        <v>technology</v>
      </c>
      <c r="R2659" t="str">
        <f>TRIM(MID(SUBSTITUTE($N2659,"/",REPT(" ",LEN($N2659))),(COLUMNS($V2659:W2659)-1)*LEN($N2659)+1,LEN($N2659)))</f>
        <v>space exploration</v>
      </c>
      <c r="S2659" s="11">
        <f t="shared" si="166"/>
        <v>42551.928854166668</v>
      </c>
      <c r="T2659" s="11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9.2857142857142856E-4</v>
      </c>
      <c r="P2660" s="6">
        <f t="shared" si="165"/>
        <v>22.75</v>
      </c>
      <c r="Q2660" t="str">
        <f>TRIM(MID(SUBSTITUTE($N2660,"/",REPT(" ",LEN($N2660))),(COLUMNS($V2660:V2660)-1)*LEN($N2660)+1,LEN($N2660)))</f>
        <v>technology</v>
      </c>
      <c r="R2660" t="str">
        <f>TRIM(MID(SUBSTITUTE($N2660,"/",REPT(" ",LEN($N2660))),(COLUMNS($V2660:W2660)-1)*LEN($N2660)+1,LEN($N2660)))</f>
        <v>space exploration</v>
      </c>
      <c r="S2660" s="11">
        <f t="shared" si="166"/>
        <v>42551.884189814817</v>
      </c>
      <c r="T2660" s="11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2.720408163265306E-2</v>
      </c>
      <c r="P2661" s="6">
        <f t="shared" si="165"/>
        <v>133.30000000000001</v>
      </c>
      <c r="Q2661" t="str">
        <f>TRIM(MID(SUBSTITUTE($N2661,"/",REPT(" ",LEN($N2661))),(COLUMNS($V2661:V2661)-1)*LEN($N2661)+1,LEN($N2661)))</f>
        <v>technology</v>
      </c>
      <c r="R2661" t="str">
        <f>TRIM(MID(SUBSTITUTE($N2661,"/",REPT(" ",LEN($N2661))),(COLUMNS($V2661:W2661)-1)*LEN($N2661)+1,LEN($N2661)))</f>
        <v>space exploration</v>
      </c>
      <c r="S2661" s="11">
        <f t="shared" si="166"/>
        <v>42082.069560185191</v>
      </c>
      <c r="T2661" s="11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9.5E-4</v>
      </c>
      <c r="P2662" s="6">
        <f t="shared" si="165"/>
        <v>3.8</v>
      </c>
      <c r="Q2662" t="str">
        <f>TRIM(MID(SUBSTITUTE($N2662,"/",REPT(" ",LEN($N2662))),(COLUMNS($V2662:V2662)-1)*LEN($N2662)+1,LEN($N2662)))</f>
        <v>technology</v>
      </c>
      <c r="R2662" t="str">
        <f>TRIM(MID(SUBSTITUTE($N2662,"/",REPT(" ",LEN($N2662))),(COLUMNS($V2662:W2662)-1)*LEN($N2662)+1,LEN($N2662)))</f>
        <v>space exploration</v>
      </c>
      <c r="S2662" s="11">
        <f t="shared" si="166"/>
        <v>42272.713171296295</v>
      </c>
      <c r="T2662" s="11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1.0289999999999999</v>
      </c>
      <c r="P2663" s="6">
        <f t="shared" si="165"/>
        <v>85.75</v>
      </c>
      <c r="Q2663" t="str">
        <f>TRIM(MID(SUBSTITUTE($N2663,"/",REPT(" ",LEN($N2663))),(COLUMNS($V2663:V2663)-1)*LEN($N2663)+1,LEN($N2663)))</f>
        <v>technology</v>
      </c>
      <c r="R2663" t="str">
        <f>TRIM(MID(SUBSTITUTE($N2663,"/",REPT(" ",LEN($N2663))),(COLUMNS($V2663:W2663)-1)*LEN($N2663)+1,LEN($N2663)))</f>
        <v>makerspaces</v>
      </c>
      <c r="S2663" s="11">
        <f t="shared" si="166"/>
        <v>41542.958449074074</v>
      </c>
      <c r="T2663" s="11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1.0680000000000001</v>
      </c>
      <c r="P2664" s="6">
        <f t="shared" si="165"/>
        <v>267</v>
      </c>
      <c r="Q2664" t="str">
        <f>TRIM(MID(SUBSTITUTE($N2664,"/",REPT(" ",LEN($N2664))),(COLUMNS($V2664:V2664)-1)*LEN($N2664)+1,LEN($N2664)))</f>
        <v>technology</v>
      </c>
      <c r="R2664" t="str">
        <f>TRIM(MID(SUBSTITUTE($N2664,"/",REPT(" ",LEN($N2664))),(COLUMNS($V2664:W2664)-1)*LEN($N2664)+1,LEN($N2664)))</f>
        <v>makerspaces</v>
      </c>
      <c r="S2664" s="11">
        <f t="shared" si="166"/>
        <v>42207.746678240743</v>
      </c>
      <c r="T2664" s="11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1.0459624999999999</v>
      </c>
      <c r="P2665" s="6">
        <f t="shared" si="165"/>
        <v>373.55803571428572</v>
      </c>
      <c r="Q2665" t="str">
        <f>TRIM(MID(SUBSTITUTE($N2665,"/",REPT(" ",LEN($N2665))),(COLUMNS($V2665:V2665)-1)*LEN($N2665)+1,LEN($N2665)))</f>
        <v>technology</v>
      </c>
      <c r="R2665" t="str">
        <f>TRIM(MID(SUBSTITUTE($N2665,"/",REPT(" ",LEN($N2665))),(COLUMNS($V2665:W2665)-1)*LEN($N2665)+1,LEN($N2665)))</f>
        <v>makerspaces</v>
      </c>
      <c r="S2665" s="11">
        <f t="shared" si="166"/>
        <v>42222.622766203705</v>
      </c>
      <c r="T2665" s="11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1.0342857142857143</v>
      </c>
      <c r="P2666" s="6">
        <f t="shared" si="165"/>
        <v>174.03846153846155</v>
      </c>
      <c r="Q2666" t="str">
        <f>TRIM(MID(SUBSTITUTE($N2666,"/",REPT(" ",LEN($N2666))),(COLUMNS($V2666:V2666)-1)*LEN($N2666)+1,LEN($N2666)))</f>
        <v>technology</v>
      </c>
      <c r="R2666" t="str">
        <f>TRIM(MID(SUBSTITUTE($N2666,"/",REPT(" ",LEN($N2666))),(COLUMNS($V2666:W2666)-1)*LEN($N2666)+1,LEN($N2666)))</f>
        <v>makerspaces</v>
      </c>
      <c r="S2666" s="11">
        <f t="shared" si="166"/>
        <v>42313.02542824074</v>
      </c>
      <c r="T2666" s="11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1.2314285714285715</v>
      </c>
      <c r="P2667" s="6">
        <f t="shared" si="165"/>
        <v>93.695652173913047</v>
      </c>
      <c r="Q2667" t="str">
        <f>TRIM(MID(SUBSTITUTE($N2667,"/",REPT(" ",LEN($N2667))),(COLUMNS($V2667:V2667)-1)*LEN($N2667)+1,LEN($N2667)))</f>
        <v>technology</v>
      </c>
      <c r="R2667" t="str">
        <f>TRIM(MID(SUBSTITUTE($N2667,"/",REPT(" ",LEN($N2667))),(COLUMNS($V2667:W2667)-1)*LEN($N2667)+1,LEN($N2667)))</f>
        <v>makerspaces</v>
      </c>
      <c r="S2667" s="11">
        <f t="shared" si="166"/>
        <v>42083.895532407405</v>
      </c>
      <c r="T2667" s="11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1.592951</v>
      </c>
      <c r="P2668" s="6">
        <f t="shared" si="165"/>
        <v>77.327718446601949</v>
      </c>
      <c r="Q2668" t="str">
        <f>TRIM(MID(SUBSTITUTE($N2668,"/",REPT(" ",LEN($N2668))),(COLUMNS($V2668:V2668)-1)*LEN($N2668)+1,LEN($N2668)))</f>
        <v>technology</v>
      </c>
      <c r="R2668" t="str">
        <f>TRIM(MID(SUBSTITUTE($N2668,"/",REPT(" ",LEN($N2668))),(COLUMNS($V2668:W2668)-1)*LEN($N2668)+1,LEN($N2668)))</f>
        <v>makerspaces</v>
      </c>
      <c r="S2668" s="11">
        <f t="shared" si="166"/>
        <v>42235.764340277776</v>
      </c>
      <c r="T2668" s="11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1.1066666666666667</v>
      </c>
      <c r="P2669" s="6">
        <f t="shared" si="165"/>
        <v>92.222222222222229</v>
      </c>
      <c r="Q2669" t="str">
        <f>TRIM(MID(SUBSTITUTE($N2669,"/",REPT(" ",LEN($N2669))),(COLUMNS($V2669:V2669)-1)*LEN($N2669)+1,LEN($N2669)))</f>
        <v>technology</v>
      </c>
      <c r="R2669" t="str">
        <f>TRIM(MID(SUBSTITUTE($N2669,"/",REPT(" ",LEN($N2669))),(COLUMNS($V2669:W2669)-1)*LEN($N2669)+1,LEN($N2669)))</f>
        <v>makerspaces</v>
      </c>
      <c r="S2669" s="11">
        <f t="shared" si="166"/>
        <v>42380.926111111112</v>
      </c>
      <c r="T2669" s="11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1.7070000000000001</v>
      </c>
      <c r="P2670" s="6">
        <f t="shared" si="165"/>
        <v>60.964285714285715</v>
      </c>
      <c r="Q2670" t="str">
        <f>TRIM(MID(SUBSTITUTE($N2670,"/",REPT(" ",LEN($N2670))),(COLUMNS($V2670:V2670)-1)*LEN($N2670)+1,LEN($N2670)))</f>
        <v>technology</v>
      </c>
      <c r="R2670" t="str">
        <f>TRIM(MID(SUBSTITUTE($N2670,"/",REPT(" ",LEN($N2670))),(COLUMNS($V2670:W2670)-1)*LEN($N2670)+1,LEN($N2670)))</f>
        <v>makerspaces</v>
      </c>
      <c r="S2670" s="11">
        <f t="shared" si="166"/>
        <v>42275.588715277772</v>
      </c>
      <c r="T2670" s="11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1.25125</v>
      </c>
      <c r="P2671" s="6">
        <f t="shared" si="165"/>
        <v>91</v>
      </c>
      <c r="Q2671" t="str">
        <f>TRIM(MID(SUBSTITUTE($N2671,"/",REPT(" ",LEN($N2671))),(COLUMNS($V2671:V2671)-1)*LEN($N2671)+1,LEN($N2671)))</f>
        <v>technology</v>
      </c>
      <c r="R2671" t="str">
        <f>TRIM(MID(SUBSTITUTE($N2671,"/",REPT(" ",LEN($N2671))),(COLUMNS($V2671:W2671)-1)*LEN($N2671)+1,LEN($N2671)))</f>
        <v>makerspaces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6.4158609339642042E-2</v>
      </c>
      <c r="P2672" s="6">
        <f t="shared" si="165"/>
        <v>41.583333333333336</v>
      </c>
      <c r="Q2672" t="str">
        <f>TRIM(MID(SUBSTITUTE($N2672,"/",REPT(" ",LEN($N2672))),(COLUMNS($V2672:V2672)-1)*LEN($N2672)+1,LEN($N2672)))</f>
        <v>technology</v>
      </c>
      <c r="R2672" t="str">
        <f>TRIM(MID(SUBSTITUTE($N2672,"/",REPT(" ",LEN($N2672))),(COLUMNS($V2672:W2672)-1)*LEN($N2672)+1,LEN($N2672)))</f>
        <v>makerspaces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0.11344</v>
      </c>
      <c r="P2673" s="6">
        <f t="shared" si="165"/>
        <v>33.761904761904759</v>
      </c>
      <c r="Q2673" t="str">
        <f>TRIM(MID(SUBSTITUTE($N2673,"/",REPT(" ",LEN($N2673))),(COLUMNS($V2673:V2673)-1)*LEN($N2673)+1,LEN($N2673)))</f>
        <v>technology</v>
      </c>
      <c r="R2673" t="str">
        <f>TRIM(MID(SUBSTITUTE($N2673,"/",REPT(" ",LEN($N2673))),(COLUMNS($V2673:W2673)-1)*LEN($N2673)+1,LEN($N2673)))</f>
        <v>makerspaces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0.33189999999999997</v>
      </c>
      <c r="P2674" s="6">
        <f t="shared" si="165"/>
        <v>70.61702127659575</v>
      </c>
      <c r="Q2674" t="str">
        <f>TRIM(MID(SUBSTITUTE($N2674,"/",REPT(" ",LEN($N2674))),(COLUMNS($V2674:V2674)-1)*LEN($N2674)+1,LEN($N2674)))</f>
        <v>technology</v>
      </c>
      <c r="R2674" t="str">
        <f>TRIM(MID(SUBSTITUTE($N2674,"/",REPT(" ",LEN($N2674))),(COLUMNS($V2674:W2674)-1)*LEN($N2674)+1,LEN($N2674)))</f>
        <v>makerspaces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0.27579999999999999</v>
      </c>
      <c r="P2675" s="6">
        <f t="shared" si="165"/>
        <v>167.15151515151516</v>
      </c>
      <c r="Q2675" t="str">
        <f>TRIM(MID(SUBSTITUTE($N2675,"/",REPT(" ",LEN($N2675))),(COLUMNS($V2675:V2675)-1)*LEN($N2675)+1,LEN($N2675)))</f>
        <v>technology</v>
      </c>
      <c r="R2675" t="str">
        <f>TRIM(MID(SUBSTITUTE($N2675,"/",REPT(" ",LEN($N2675))),(COLUMNS($V2675:W2675)-1)*LEN($N2675)+1,LEN($N2675)))</f>
        <v>makerspaces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0.62839999999999996</v>
      </c>
      <c r="P2676" s="6">
        <f t="shared" si="165"/>
        <v>128.61988304093566</v>
      </c>
      <c r="Q2676" t="str">
        <f>TRIM(MID(SUBSTITUTE($N2676,"/",REPT(" ",LEN($N2676))),(COLUMNS($V2676:V2676)-1)*LEN($N2676)+1,LEN($N2676)))</f>
        <v>technology</v>
      </c>
      <c r="R2676" t="str">
        <f>TRIM(MID(SUBSTITUTE($N2676,"/",REPT(" ",LEN($N2676))),(COLUMNS($V2676:W2676)-1)*LEN($N2676)+1,LEN($N2676)))</f>
        <v>makerspaces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7.5880000000000003E-2</v>
      </c>
      <c r="P2677" s="6">
        <f t="shared" si="165"/>
        <v>65.41379310344827</v>
      </c>
      <c r="Q2677" t="str">
        <f>TRIM(MID(SUBSTITUTE($N2677,"/",REPT(" ",LEN($N2677))),(COLUMNS($V2677:V2677)-1)*LEN($N2677)+1,LEN($N2677)))</f>
        <v>technology</v>
      </c>
      <c r="R2677" t="str">
        <f>TRIM(MID(SUBSTITUTE($N2677,"/",REPT(" ",LEN($N2677))),(COLUMNS($V2677:W2677)-1)*LEN($N2677)+1,LEN($N2677)))</f>
        <v>makerspaces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0.50380952380952382</v>
      </c>
      <c r="P2678" s="6">
        <f t="shared" si="165"/>
        <v>117.55555555555556</v>
      </c>
      <c r="Q2678" t="str">
        <f>TRIM(MID(SUBSTITUTE($N2678,"/",REPT(" ",LEN($N2678))),(COLUMNS($V2678:V2678)-1)*LEN($N2678)+1,LEN($N2678)))</f>
        <v>technology</v>
      </c>
      <c r="R2678" t="str">
        <f>TRIM(MID(SUBSTITUTE($N2678,"/",REPT(" ",LEN($N2678))),(COLUMNS($V2678:W2678)-1)*LEN($N2678)+1,LEN($N2678)))</f>
        <v>makerspaces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0.17512820512820512</v>
      </c>
      <c r="P2679" s="6">
        <f t="shared" si="165"/>
        <v>126.48148148148148</v>
      </c>
      <c r="Q2679" t="str">
        <f>TRIM(MID(SUBSTITUTE($N2679,"/",REPT(" ",LEN($N2679))),(COLUMNS($V2679:V2679)-1)*LEN($N2679)+1,LEN($N2679)))</f>
        <v>technology</v>
      </c>
      <c r="R2679" t="str">
        <f>TRIM(MID(SUBSTITUTE($N2679,"/",REPT(" ",LEN($N2679))),(COLUMNS($V2679:W2679)-1)*LEN($N2679)+1,LEN($N2679)))</f>
        <v>makerspaces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1.3750000000000001E-4</v>
      </c>
      <c r="P2680" s="6">
        <f t="shared" si="165"/>
        <v>550</v>
      </c>
      <c r="Q2680" t="str">
        <f>TRIM(MID(SUBSTITUTE($N2680,"/",REPT(" ",LEN($N2680))),(COLUMNS($V2680:V2680)-1)*LEN($N2680)+1,LEN($N2680)))</f>
        <v>technology</v>
      </c>
      <c r="R2680" t="str">
        <f>TRIM(MID(SUBSTITUTE($N2680,"/",REPT(" ",LEN($N2680))),(COLUMNS($V2680:W2680)-1)*LEN($N2680)+1,LEN($N2680)))</f>
        <v>makerspaces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3.3E-3</v>
      </c>
      <c r="P2681" s="6">
        <f t="shared" si="165"/>
        <v>44</v>
      </c>
      <c r="Q2681" t="str">
        <f>TRIM(MID(SUBSTITUTE($N2681,"/",REPT(" ",LEN($N2681))),(COLUMNS($V2681:V2681)-1)*LEN($N2681)+1,LEN($N2681)))</f>
        <v>technology</v>
      </c>
      <c r="R2681" t="str">
        <f>TRIM(MID(SUBSTITUTE($N2681,"/",REPT(" ",LEN($N2681))),(COLUMNS($V2681:W2681)-1)*LEN($N2681)+1,LEN($N2681)))</f>
        <v>makerspaces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8.6250000000000007E-3</v>
      </c>
      <c r="P2682" s="6">
        <f t="shared" si="165"/>
        <v>69</v>
      </c>
      <c r="Q2682" t="str">
        <f>TRIM(MID(SUBSTITUTE($N2682,"/",REPT(" ",LEN($N2682))),(COLUMNS($V2682:V2682)-1)*LEN($N2682)+1,LEN($N2682)))</f>
        <v>technology</v>
      </c>
      <c r="R2682" t="str">
        <f>TRIM(MID(SUBSTITUTE($N2682,"/",REPT(" ",LEN($N2682))),(COLUMNS($V2682:W2682)-1)*LEN($N2682)+1,LEN($N2682)))</f>
        <v>makerspaces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6.875E-3</v>
      </c>
      <c r="P2683" s="6">
        <f t="shared" si="165"/>
        <v>27.5</v>
      </c>
      <c r="Q2683" t="str">
        <f>TRIM(MID(SUBSTITUTE($N2683,"/",REPT(" ",LEN($N2683))),(COLUMNS($V2683:V2683)-1)*LEN($N2683)+1,LEN($N2683)))</f>
        <v>food</v>
      </c>
      <c r="R2683" t="str">
        <f>TRIM(MID(SUBSTITUTE($N2683,"/",REPT(" ",LEN($N2683))),(COLUMNS($V2683:W2683)-1)*LEN($N2683)+1,LEN($N2683)))</f>
        <v>food trucks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0.28299999999999997</v>
      </c>
      <c r="P2684" s="6">
        <f t="shared" si="165"/>
        <v>84.9</v>
      </c>
      <c r="Q2684" t="str">
        <f>TRIM(MID(SUBSTITUTE($N2684,"/",REPT(" ",LEN($N2684))),(COLUMNS($V2684:V2684)-1)*LEN($N2684)+1,LEN($N2684)))</f>
        <v>food</v>
      </c>
      <c r="R2684" t="str">
        <f>TRIM(MID(SUBSTITUTE($N2684,"/",REPT(" ",LEN($N2684))),(COLUMNS($V2684:W2684)-1)*LEN($N2684)+1,LEN($N2684)))</f>
        <v>food trucks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2.3999999999999998E-3</v>
      </c>
      <c r="P2685" s="6">
        <f t="shared" si="165"/>
        <v>12</v>
      </c>
      <c r="Q2685" t="str">
        <f>TRIM(MID(SUBSTITUTE($N2685,"/",REPT(" ",LEN($N2685))),(COLUMNS($V2685:V2685)-1)*LEN($N2685)+1,LEN($N2685)))</f>
        <v>food</v>
      </c>
      <c r="R2685" t="str">
        <f>TRIM(MID(SUBSTITUTE($N2685,"/",REPT(" ",LEN($N2685))),(COLUMNS($V2685:W2685)-1)*LEN($N2685)+1,LEN($N2685)))</f>
        <v>food trucks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1.1428571428571429E-2</v>
      </c>
      <c r="P2686" s="6">
        <f t="shared" si="165"/>
        <v>200</v>
      </c>
      <c r="Q2686" t="str">
        <f>TRIM(MID(SUBSTITUTE($N2686,"/",REPT(" ",LEN($N2686))),(COLUMNS($V2686:V2686)-1)*LEN($N2686)+1,LEN($N2686)))</f>
        <v>food</v>
      </c>
      <c r="R2686" t="str">
        <f>TRIM(MID(SUBSTITUTE($N2686,"/",REPT(" ",LEN($N2686))),(COLUMNS($V2686:W2686)-1)*LEN($N2686)+1,LEN($N2686)))</f>
        <v>food trucks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2.0000000000000001E-4</v>
      </c>
      <c r="P2687" s="6">
        <f t="shared" si="165"/>
        <v>10</v>
      </c>
      <c r="Q2687" t="str">
        <f>TRIM(MID(SUBSTITUTE($N2687,"/",REPT(" ",LEN($N2687))),(COLUMNS($V2687:V2687)-1)*LEN($N2687)+1,LEN($N2687)))</f>
        <v>food</v>
      </c>
      <c r="R2687" t="str">
        <f>TRIM(MID(SUBSTITUTE($N2687,"/",REPT(" ",LEN($N2687))),(COLUMNS($V2687:W2687)-1)*LEN($N2687)+1,LEN($N2687)))</f>
        <v>food trucks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6" t="e">
        <f t="shared" si="165"/>
        <v>#DIV/0!</v>
      </c>
      <c r="Q2688" t="str">
        <f>TRIM(MID(SUBSTITUTE($N2688,"/",REPT(" ",LEN($N2688))),(COLUMNS($V2688:V2688)-1)*LEN($N2688)+1,LEN($N2688)))</f>
        <v>food</v>
      </c>
      <c r="R2688" t="str">
        <f>TRIM(MID(SUBSTITUTE($N2688,"/",REPT(" ",LEN($N2688))),(COLUMNS($V2688:W2688)-1)*LEN($N2688)+1,LEN($N2688)))</f>
        <v>food trucks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6" t="e">
        <f t="shared" si="165"/>
        <v>#DIV/0!</v>
      </c>
      <c r="Q2689" t="str">
        <f>TRIM(MID(SUBSTITUTE($N2689,"/",REPT(" ",LEN($N2689))),(COLUMNS($V2689:V2689)-1)*LEN($N2689)+1,LEN($N2689)))</f>
        <v>food</v>
      </c>
      <c r="R2689" t="str">
        <f>TRIM(MID(SUBSTITUTE($N2689,"/",REPT(" ",LEN($N2689))),(COLUMNS($V2689:W2689)-1)*LEN($N2689)+1,LEN($N2689)))</f>
        <v>food trucks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1.48E-3</v>
      </c>
      <c r="P2690" s="6">
        <f t="shared" si="165"/>
        <v>5.2857142857142856</v>
      </c>
      <c r="Q2690" t="str">
        <f>TRIM(MID(SUBSTITUTE($N2690,"/",REPT(" ",LEN($N2690))),(COLUMNS($V2690:V2690)-1)*LEN($N2690)+1,LEN($N2690)))</f>
        <v>food</v>
      </c>
      <c r="R2690" t="str">
        <f>TRIM(MID(SUBSTITUTE($N2690,"/",REPT(" ",LEN($N2690))),(COLUMNS($V2690:W2690)-1)*LEN($N2690)+1,LEN($N2690)))</f>
        <v>food trucks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</f>
        <v>2.8571428571428571E-5</v>
      </c>
      <c r="P2691" s="6">
        <f t="shared" ref="P2691:P2754" si="169">AVERAGE(E2691/L2691)</f>
        <v>1</v>
      </c>
      <c r="Q2691" t="str">
        <f>TRIM(MID(SUBSTITUTE($N2691,"/",REPT(" ",LEN($N2691))),(COLUMNS($V2691:V2691)-1)*LEN($N2691)+1,LEN($N2691)))</f>
        <v>food</v>
      </c>
      <c r="R2691" t="str">
        <f>TRIM(MID(SUBSTITUTE($N2691,"/",REPT(" ",LEN($N2691))),(COLUMNS($V2691:W2691)-1)*LEN($N2691)+1,LEN($N2691)))</f>
        <v>food trucks</v>
      </c>
      <c r="S2691" s="11">
        <f t="shared" ref="S2691:S2754" si="170">(((J2691/60/60)/24)+DATE(1970,1,1))</f>
        <v>42551.961689814809</v>
      </c>
      <c r="T2691" s="11">
        <f t="shared" ref="T2691:T2754" si="171">(((I2691/60/60)/24)+DATE(1970,1,1))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0.107325</v>
      </c>
      <c r="P2692" s="6">
        <f t="shared" si="169"/>
        <v>72.762711864406782</v>
      </c>
      <c r="Q2692" t="str">
        <f>TRIM(MID(SUBSTITUTE($N2692,"/",REPT(" ",LEN($N2692))),(COLUMNS($V2692:V2692)-1)*LEN($N2692)+1,LEN($N2692)))</f>
        <v>food</v>
      </c>
      <c r="R2692" t="str">
        <f>TRIM(MID(SUBSTITUTE($N2692,"/",REPT(" ",LEN($N2692))),(COLUMNS($V2692:W2692)-1)*LEN($N2692)+1,LEN($N2692)))</f>
        <v>food trucks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5.3846153846153844E-4</v>
      </c>
      <c r="P2693" s="6">
        <f t="shared" si="169"/>
        <v>17.5</v>
      </c>
      <c r="Q2693" t="str">
        <f>TRIM(MID(SUBSTITUTE($N2693,"/",REPT(" ",LEN($N2693))),(COLUMNS($V2693:V2693)-1)*LEN($N2693)+1,LEN($N2693)))</f>
        <v>food</v>
      </c>
      <c r="R2693" t="str">
        <f>TRIM(MID(SUBSTITUTE($N2693,"/",REPT(" ",LEN($N2693))),(COLUMNS($V2693:W2693)-1)*LEN($N2693)+1,LEN($N2693)))</f>
        <v>food trucks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7.1428571428571426E-3</v>
      </c>
      <c r="P2694" s="6">
        <f t="shared" si="169"/>
        <v>25</v>
      </c>
      <c r="Q2694" t="str">
        <f>TRIM(MID(SUBSTITUTE($N2694,"/",REPT(" ",LEN($N2694))),(COLUMNS($V2694:V2694)-1)*LEN($N2694)+1,LEN($N2694)))</f>
        <v>food</v>
      </c>
      <c r="R2694" t="str">
        <f>TRIM(MID(SUBSTITUTE($N2694,"/",REPT(" ",LEN($N2694))),(COLUMNS($V2694:W2694)-1)*LEN($N2694)+1,LEN($N2694)))</f>
        <v>food trucks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8.0000000000000002E-3</v>
      </c>
      <c r="P2695" s="6">
        <f t="shared" si="169"/>
        <v>13.333333333333334</v>
      </c>
      <c r="Q2695" t="str">
        <f>TRIM(MID(SUBSTITUTE($N2695,"/",REPT(" ",LEN($N2695))),(COLUMNS($V2695:V2695)-1)*LEN($N2695)+1,LEN($N2695)))</f>
        <v>food</v>
      </c>
      <c r="R2695" t="str">
        <f>TRIM(MID(SUBSTITUTE($N2695,"/",REPT(" ",LEN($N2695))),(COLUMNS($V2695:W2695)-1)*LEN($N2695)+1,LEN($N2695)))</f>
        <v>food trucks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3.3333333333333335E-5</v>
      </c>
      <c r="P2696" s="6">
        <f t="shared" si="169"/>
        <v>1</v>
      </c>
      <c r="Q2696" t="str">
        <f>TRIM(MID(SUBSTITUTE($N2696,"/",REPT(" ",LEN($N2696))),(COLUMNS($V2696:V2696)-1)*LEN($N2696)+1,LEN($N2696)))</f>
        <v>food</v>
      </c>
      <c r="R2696" t="str">
        <f>TRIM(MID(SUBSTITUTE($N2696,"/",REPT(" ",LEN($N2696))),(COLUMNS($V2696:W2696)-1)*LEN($N2696)+1,LEN($N2696)))</f>
        <v>food trucks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4.7333333333333333E-3</v>
      </c>
      <c r="P2697" s="6">
        <f t="shared" si="169"/>
        <v>23.666666666666668</v>
      </c>
      <c r="Q2697" t="str">
        <f>TRIM(MID(SUBSTITUTE($N2697,"/",REPT(" ",LEN($N2697))),(COLUMNS($V2697:V2697)-1)*LEN($N2697)+1,LEN($N2697)))</f>
        <v>food</v>
      </c>
      <c r="R2697" t="str">
        <f>TRIM(MID(SUBSTITUTE($N2697,"/",REPT(" ",LEN($N2697))),(COLUMNS($V2697:W2697)-1)*LEN($N2697)+1,LEN($N2697)))</f>
        <v>food trucks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5.6500000000000002E-2</v>
      </c>
      <c r="P2698" s="6">
        <f t="shared" si="169"/>
        <v>89.21052631578948</v>
      </c>
      <c r="Q2698" t="str">
        <f>TRIM(MID(SUBSTITUTE($N2698,"/",REPT(" ",LEN($N2698))),(COLUMNS($V2698:V2698)-1)*LEN($N2698)+1,LEN($N2698)))</f>
        <v>food</v>
      </c>
      <c r="R2698" t="str">
        <f>TRIM(MID(SUBSTITUTE($N2698,"/",REPT(" ",LEN($N2698))),(COLUMNS($V2698:W2698)-1)*LEN($N2698)+1,LEN($N2698)))</f>
        <v>food trucks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0.26352173913043481</v>
      </c>
      <c r="P2699" s="6">
        <f t="shared" si="169"/>
        <v>116.55769230769231</v>
      </c>
      <c r="Q2699" t="str">
        <f>TRIM(MID(SUBSTITUTE($N2699,"/",REPT(" ",LEN($N2699))),(COLUMNS($V2699:V2699)-1)*LEN($N2699)+1,LEN($N2699)))</f>
        <v>food</v>
      </c>
      <c r="R2699" t="str">
        <f>TRIM(MID(SUBSTITUTE($N2699,"/",REPT(" ",LEN($N2699))),(COLUMNS($V2699:W2699)-1)*LEN($N2699)+1,LEN($N2699)))</f>
        <v>food trucks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3.2512500000000002E-3</v>
      </c>
      <c r="P2700" s="6">
        <f t="shared" si="169"/>
        <v>13.005000000000001</v>
      </c>
      <c r="Q2700" t="str">
        <f>TRIM(MID(SUBSTITUTE($N2700,"/",REPT(" ",LEN($N2700))),(COLUMNS($V2700:V2700)-1)*LEN($N2700)+1,LEN($N2700)))</f>
        <v>food</v>
      </c>
      <c r="R2700" t="str">
        <f>TRIM(MID(SUBSTITUTE($N2700,"/",REPT(" ",LEN($N2700))),(COLUMNS($V2700:W2700)-1)*LEN($N2700)+1,LEN($N2700)))</f>
        <v>food trucks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6" t="e">
        <f t="shared" si="169"/>
        <v>#DIV/0!</v>
      </c>
      <c r="Q2701" t="str">
        <f>TRIM(MID(SUBSTITUTE($N2701,"/",REPT(" ",LEN($N2701))),(COLUMNS($V2701:V2701)-1)*LEN($N2701)+1,LEN($N2701)))</f>
        <v>food</v>
      </c>
      <c r="R2701" t="str">
        <f>TRIM(MID(SUBSTITUTE($N2701,"/",REPT(" ",LEN($N2701))),(COLUMNS($V2701:W2701)-1)*LEN($N2701)+1,LEN($N2701)))</f>
        <v>food trucks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7.0007000700070005E-3</v>
      </c>
      <c r="P2702" s="6">
        <f t="shared" si="169"/>
        <v>17.5</v>
      </c>
      <c r="Q2702" t="str">
        <f>TRIM(MID(SUBSTITUTE($N2702,"/",REPT(" ",LEN($N2702))),(COLUMNS($V2702:V2702)-1)*LEN($N2702)+1,LEN($N2702)))</f>
        <v>food</v>
      </c>
      <c r="R2702" t="str">
        <f>TRIM(MID(SUBSTITUTE($N2702,"/",REPT(" ",LEN($N2702))),(COLUMNS($V2702:W2702)-1)*LEN($N2702)+1,LEN($N2702)))</f>
        <v>food trucks</v>
      </c>
      <c r="S2702" s="11">
        <f t="shared" si="170"/>
        <v>41870.87467592593</v>
      </c>
      <c r="T2702" s="11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0.46176470588235297</v>
      </c>
      <c r="P2703" s="6">
        <f t="shared" si="169"/>
        <v>34.130434782608695</v>
      </c>
      <c r="Q2703" t="str">
        <f>TRIM(MID(SUBSTITUTE($N2703,"/",REPT(" ",LEN($N2703))),(COLUMNS($V2703:V2703)-1)*LEN($N2703)+1,LEN($N2703)))</f>
        <v>theater</v>
      </c>
      <c r="R2703" t="str">
        <f>TRIM(MID(SUBSTITUTE($N2703,"/",REPT(" ",LEN($N2703))),(COLUMNS($V2703:W2703)-1)*LEN($N2703)+1,LEN($N2703)))</f>
        <v>spaces</v>
      </c>
      <c r="S2703" s="11">
        <f t="shared" si="170"/>
        <v>42801.774699074071</v>
      </c>
      <c r="T2703" s="11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0.34410000000000002</v>
      </c>
      <c r="P2704" s="6">
        <f t="shared" si="169"/>
        <v>132.34615384615384</v>
      </c>
      <c r="Q2704" t="str">
        <f>TRIM(MID(SUBSTITUTE($N2704,"/",REPT(" ",LEN($N2704))),(COLUMNS($V2704:V2704)-1)*LEN($N2704)+1,LEN($N2704)))</f>
        <v>theater</v>
      </c>
      <c r="R2704" t="str">
        <f>TRIM(MID(SUBSTITUTE($N2704,"/",REPT(" ",LEN($N2704))),(COLUMNS($V2704:W2704)-1)*LEN($N2704)+1,LEN($N2704)))</f>
        <v>spaces</v>
      </c>
      <c r="S2704" s="11">
        <f t="shared" si="170"/>
        <v>42800.801817129628</v>
      </c>
      <c r="T2704" s="11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1.0375000000000001</v>
      </c>
      <c r="P2705" s="6">
        <f t="shared" si="169"/>
        <v>922.22222222222217</v>
      </c>
      <c r="Q2705" t="str">
        <f>TRIM(MID(SUBSTITUTE($N2705,"/",REPT(" ",LEN($N2705))),(COLUMNS($V2705:V2705)-1)*LEN($N2705)+1,LEN($N2705)))</f>
        <v>theater</v>
      </c>
      <c r="R2705" t="str">
        <f>TRIM(MID(SUBSTITUTE($N2705,"/",REPT(" ",LEN($N2705))),(COLUMNS($V2705:W2705)-1)*LEN($N2705)+1,LEN($N2705)))</f>
        <v>spaces</v>
      </c>
      <c r="S2705" s="11">
        <f t="shared" si="170"/>
        <v>42756.690162037034</v>
      </c>
      <c r="T2705" s="11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6.0263157894736845E-2</v>
      </c>
      <c r="P2706" s="6">
        <f t="shared" si="169"/>
        <v>163.57142857142858</v>
      </c>
      <c r="Q2706" t="str">
        <f>TRIM(MID(SUBSTITUTE($N2706,"/",REPT(" ",LEN($N2706))),(COLUMNS($V2706:V2706)-1)*LEN($N2706)+1,LEN($N2706)))</f>
        <v>theater</v>
      </c>
      <c r="R2706" t="str">
        <f>TRIM(MID(SUBSTITUTE($N2706,"/",REPT(" ",LEN($N2706))),(COLUMNS($V2706:W2706)-1)*LEN($N2706)+1,LEN($N2706)))</f>
        <v>spaces</v>
      </c>
      <c r="S2706" s="11">
        <f t="shared" si="170"/>
        <v>42787.862430555557</v>
      </c>
      <c r="T2706" s="11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0.10539393939393939</v>
      </c>
      <c r="P2707" s="6">
        <f t="shared" si="169"/>
        <v>217.375</v>
      </c>
      <c r="Q2707" t="str">
        <f>TRIM(MID(SUBSTITUTE($N2707,"/",REPT(" ",LEN($N2707))),(COLUMNS($V2707:V2707)-1)*LEN($N2707)+1,LEN($N2707)))</f>
        <v>theater</v>
      </c>
      <c r="R2707" t="str">
        <f>TRIM(MID(SUBSTITUTE($N2707,"/",REPT(" ",LEN($N2707))),(COLUMNS($V2707:W2707)-1)*LEN($N2707)+1,LEN($N2707)))</f>
        <v>spaces</v>
      </c>
      <c r="S2707" s="11">
        <f t="shared" si="170"/>
        <v>42773.916180555556</v>
      </c>
      <c r="T2707" s="11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1.1229714285714285</v>
      </c>
      <c r="P2708" s="6">
        <f t="shared" si="169"/>
        <v>149.44486692015209</v>
      </c>
      <c r="Q2708" t="str">
        <f>TRIM(MID(SUBSTITUTE($N2708,"/",REPT(" ",LEN($N2708))),(COLUMNS($V2708:V2708)-1)*LEN($N2708)+1,LEN($N2708)))</f>
        <v>theater</v>
      </c>
      <c r="R2708" t="str">
        <f>TRIM(MID(SUBSTITUTE($N2708,"/",REPT(" ",LEN($N2708))),(COLUMNS($V2708:W2708)-1)*LEN($N2708)+1,LEN($N2708)))</f>
        <v>spaces</v>
      </c>
      <c r="S2708" s="11">
        <f t="shared" si="170"/>
        <v>41899.294942129629</v>
      </c>
      <c r="T2708" s="11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3.50844625</v>
      </c>
      <c r="P2709" s="6">
        <f t="shared" si="169"/>
        <v>71.237487309644663</v>
      </c>
      <c r="Q2709" t="str">
        <f>TRIM(MID(SUBSTITUTE($N2709,"/",REPT(" ",LEN($N2709))),(COLUMNS($V2709:V2709)-1)*LEN($N2709)+1,LEN($N2709)))</f>
        <v>theater</v>
      </c>
      <c r="R2709" t="str">
        <f>TRIM(MID(SUBSTITUTE($N2709,"/",REPT(" ",LEN($N2709))),(COLUMNS($V2709:W2709)-1)*LEN($N2709)+1,LEN($N2709)))</f>
        <v>spaces</v>
      </c>
      <c r="S2709" s="11">
        <f t="shared" si="170"/>
        <v>41391.782905092594</v>
      </c>
      <c r="T2709" s="11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2.3321535</v>
      </c>
      <c r="P2710" s="6">
        <f t="shared" si="169"/>
        <v>44.464318398474738</v>
      </c>
      <c r="Q2710" t="str">
        <f>TRIM(MID(SUBSTITUTE($N2710,"/",REPT(" ",LEN($N2710))),(COLUMNS($V2710:V2710)-1)*LEN($N2710)+1,LEN($N2710)))</f>
        <v>theater</v>
      </c>
      <c r="R2710" t="str">
        <f>TRIM(MID(SUBSTITUTE($N2710,"/",REPT(" ",LEN($N2710))),(COLUMNS($V2710:W2710)-1)*LEN($N2710)+1,LEN($N2710)))</f>
        <v>spaces</v>
      </c>
      <c r="S2710" s="11">
        <f t="shared" si="170"/>
        <v>42512.698217592595</v>
      </c>
      <c r="T2710" s="11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1.01606</v>
      </c>
      <c r="P2711" s="6">
        <f t="shared" si="169"/>
        <v>164.94480519480518</v>
      </c>
      <c r="Q2711" t="str">
        <f>TRIM(MID(SUBSTITUTE($N2711,"/",REPT(" ",LEN($N2711))),(COLUMNS($V2711:V2711)-1)*LEN($N2711)+1,LEN($N2711)))</f>
        <v>theater</v>
      </c>
      <c r="R2711" t="str">
        <f>TRIM(MID(SUBSTITUTE($N2711,"/",REPT(" ",LEN($N2711))),(COLUMNS($V2711:W2711)-1)*LEN($N2711)+1,LEN($N2711)))</f>
        <v>spaces</v>
      </c>
      <c r="S2711" s="11">
        <f t="shared" si="170"/>
        <v>42612.149780092594</v>
      </c>
      <c r="T2711" s="11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1.5390035000000002</v>
      </c>
      <c r="P2712" s="6">
        <f t="shared" si="169"/>
        <v>84.871516544117654</v>
      </c>
      <c r="Q2712" t="str">
        <f>TRIM(MID(SUBSTITUTE($N2712,"/",REPT(" ",LEN($N2712))),(COLUMNS($V2712:V2712)-1)*LEN($N2712)+1,LEN($N2712)))</f>
        <v>theater</v>
      </c>
      <c r="R2712" t="str">
        <f>TRIM(MID(SUBSTITUTE($N2712,"/",REPT(" ",LEN($N2712))),(COLUMNS($V2712:W2712)-1)*LEN($N2712)+1,LEN($N2712)))</f>
        <v>spaces</v>
      </c>
      <c r="S2712" s="11">
        <f t="shared" si="170"/>
        <v>41828.229490740741</v>
      </c>
      <c r="T2712" s="11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1.007161125319693</v>
      </c>
      <c r="P2713" s="6">
        <f t="shared" si="169"/>
        <v>53.945205479452056</v>
      </c>
      <c r="Q2713" t="str">
        <f>TRIM(MID(SUBSTITUTE($N2713,"/",REPT(" ",LEN($N2713))),(COLUMNS($V2713:V2713)-1)*LEN($N2713)+1,LEN($N2713)))</f>
        <v>theater</v>
      </c>
      <c r="R2713" t="str">
        <f>TRIM(MID(SUBSTITUTE($N2713,"/",REPT(" ",LEN($N2713))),(COLUMNS($V2713:W2713)-1)*LEN($N2713)+1,LEN($N2713)))</f>
        <v>spaces</v>
      </c>
      <c r="S2713" s="11">
        <f t="shared" si="170"/>
        <v>41780.745254629634</v>
      </c>
      <c r="T2713" s="11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1.3138181818181818</v>
      </c>
      <c r="P2714" s="6">
        <f t="shared" si="169"/>
        <v>50.531468531468533</v>
      </c>
      <c r="Q2714" t="str">
        <f>TRIM(MID(SUBSTITUTE($N2714,"/",REPT(" ",LEN($N2714))),(COLUMNS($V2714:V2714)-1)*LEN($N2714)+1,LEN($N2714)))</f>
        <v>theater</v>
      </c>
      <c r="R2714" t="str">
        <f>TRIM(MID(SUBSTITUTE($N2714,"/",REPT(" ",LEN($N2714))),(COLUMNS($V2714:W2714)-1)*LEN($N2714)+1,LEN($N2714)))</f>
        <v>spaces</v>
      </c>
      <c r="S2714" s="11">
        <f t="shared" si="170"/>
        <v>41432.062037037038</v>
      </c>
      <c r="T2714" s="11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1.0224133333333334</v>
      </c>
      <c r="P2715" s="6">
        <f t="shared" si="169"/>
        <v>108.00140845070422</v>
      </c>
      <c r="Q2715" t="str">
        <f>TRIM(MID(SUBSTITUTE($N2715,"/",REPT(" ",LEN($N2715))),(COLUMNS($V2715:V2715)-1)*LEN($N2715)+1,LEN($N2715)))</f>
        <v>theater</v>
      </c>
      <c r="R2715" t="str">
        <f>TRIM(MID(SUBSTITUTE($N2715,"/",REPT(" ",LEN($N2715))),(COLUMNS($V2715:W2715)-1)*LEN($N2715)+1,LEN($N2715)))</f>
        <v>spaces</v>
      </c>
      <c r="S2715" s="11">
        <f t="shared" si="170"/>
        <v>42322.653749999998</v>
      </c>
      <c r="T2715" s="11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1.1635599999999999</v>
      </c>
      <c r="P2716" s="6">
        <f t="shared" si="169"/>
        <v>95.373770491803285</v>
      </c>
      <c r="Q2716" t="str">
        <f>TRIM(MID(SUBSTITUTE($N2716,"/",REPT(" ",LEN($N2716))),(COLUMNS($V2716:V2716)-1)*LEN($N2716)+1,LEN($N2716)))</f>
        <v>theater</v>
      </c>
      <c r="R2716" t="str">
        <f>TRIM(MID(SUBSTITUTE($N2716,"/",REPT(" ",LEN($N2716))),(COLUMNS($V2716:W2716)-1)*LEN($N2716)+1,LEN($N2716)))</f>
        <v>spaces</v>
      </c>
      <c r="S2716" s="11">
        <f t="shared" si="170"/>
        <v>42629.655046296291</v>
      </c>
      <c r="T2716" s="11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2.6462241666666664</v>
      </c>
      <c r="P2717" s="6">
        <f t="shared" si="169"/>
        <v>57.631016333938291</v>
      </c>
      <c r="Q2717" t="str">
        <f>TRIM(MID(SUBSTITUTE($N2717,"/",REPT(" ",LEN($N2717))),(COLUMNS($V2717:V2717)-1)*LEN($N2717)+1,LEN($N2717)))</f>
        <v>theater</v>
      </c>
      <c r="R2717" t="str">
        <f>TRIM(MID(SUBSTITUTE($N2717,"/",REPT(" ",LEN($N2717))),(COLUMNS($V2717:W2717)-1)*LEN($N2717)+1,LEN($N2717)))</f>
        <v>spaces</v>
      </c>
      <c r="S2717" s="11">
        <f t="shared" si="170"/>
        <v>42387.398472222223</v>
      </c>
      <c r="T2717" s="11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1.1998010000000001</v>
      </c>
      <c r="P2718" s="6">
        <f t="shared" si="169"/>
        <v>64.160481283422456</v>
      </c>
      <c r="Q2718" t="str">
        <f>TRIM(MID(SUBSTITUTE($N2718,"/",REPT(" ",LEN($N2718))),(COLUMNS($V2718:V2718)-1)*LEN($N2718)+1,LEN($N2718)))</f>
        <v>theater</v>
      </c>
      <c r="R2718" t="str">
        <f>TRIM(MID(SUBSTITUTE($N2718,"/",REPT(" ",LEN($N2718))),(COLUMNS($V2718:W2718)-1)*LEN($N2718)+1,LEN($N2718)))</f>
        <v>spaces</v>
      </c>
      <c r="S2718" s="11">
        <f t="shared" si="170"/>
        <v>42255.333252314813</v>
      </c>
      <c r="T2718" s="11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1.2010400000000001</v>
      </c>
      <c r="P2719" s="6">
        <f t="shared" si="169"/>
        <v>92.387692307692305</v>
      </c>
      <c r="Q2719" t="str">
        <f>TRIM(MID(SUBSTITUTE($N2719,"/",REPT(" ",LEN($N2719))),(COLUMNS($V2719:V2719)-1)*LEN($N2719)+1,LEN($N2719)))</f>
        <v>theater</v>
      </c>
      <c r="R2719" t="str">
        <f>TRIM(MID(SUBSTITUTE($N2719,"/",REPT(" ",LEN($N2719))),(COLUMNS($V2719:W2719)-1)*LEN($N2719)+1,LEN($N2719)))</f>
        <v>spaces</v>
      </c>
      <c r="S2719" s="11">
        <f t="shared" si="170"/>
        <v>41934.914918981485</v>
      </c>
      <c r="T2719" s="11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1.0358333333333334</v>
      </c>
      <c r="P2720" s="6">
        <f t="shared" si="169"/>
        <v>125.97972972972973</v>
      </c>
      <c r="Q2720" t="str">
        <f>TRIM(MID(SUBSTITUTE($N2720,"/",REPT(" ",LEN($N2720))),(COLUMNS($V2720:V2720)-1)*LEN($N2720)+1,LEN($N2720)))</f>
        <v>theater</v>
      </c>
      <c r="R2720" t="str">
        <f>TRIM(MID(SUBSTITUTE($N2720,"/",REPT(" ",LEN($N2720))),(COLUMNS($V2720:W2720)-1)*LEN($N2720)+1,LEN($N2720)))</f>
        <v>spaces</v>
      </c>
      <c r="S2720" s="11">
        <f t="shared" si="170"/>
        <v>42465.596585648149</v>
      </c>
      <c r="T2720" s="11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1.0883333333333334</v>
      </c>
      <c r="P2721" s="6">
        <f t="shared" si="169"/>
        <v>94.637681159420296</v>
      </c>
      <c r="Q2721" t="str">
        <f>TRIM(MID(SUBSTITUTE($N2721,"/",REPT(" ",LEN($N2721))),(COLUMNS($V2721:V2721)-1)*LEN($N2721)+1,LEN($N2721)))</f>
        <v>theater</v>
      </c>
      <c r="R2721" t="str">
        <f>TRIM(MID(SUBSTITUTE($N2721,"/",REPT(" ",LEN($N2721))),(COLUMNS($V2721:W2721)-1)*LEN($N2721)+1,LEN($N2721)))</f>
        <v>spaces</v>
      </c>
      <c r="S2721" s="11">
        <f t="shared" si="170"/>
        <v>42418.031180555554</v>
      </c>
      <c r="T2721" s="11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1.1812400000000001</v>
      </c>
      <c r="P2722" s="6">
        <f t="shared" si="169"/>
        <v>170.69942196531792</v>
      </c>
      <c r="Q2722" t="str">
        <f>TRIM(MID(SUBSTITUTE($N2722,"/",REPT(" ",LEN($N2722))),(COLUMNS($V2722:V2722)-1)*LEN($N2722)+1,LEN($N2722)))</f>
        <v>theater</v>
      </c>
      <c r="R2722" t="str">
        <f>TRIM(MID(SUBSTITUTE($N2722,"/",REPT(" ",LEN($N2722))),(COLUMNS($V2722:W2722)-1)*LEN($N2722)+1,LEN($N2722)))</f>
        <v>spaces</v>
      </c>
      <c r="S2722" s="11">
        <f t="shared" si="170"/>
        <v>42655.465891203698</v>
      </c>
      <c r="T2722" s="11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14.62</v>
      </c>
      <c r="P2723" s="6">
        <f t="shared" si="169"/>
        <v>40.762081784386616</v>
      </c>
      <c r="Q2723" t="str">
        <f>TRIM(MID(SUBSTITUTE($N2723,"/",REPT(" ",LEN($N2723))),(COLUMNS($V2723:V2723)-1)*LEN($N2723)+1,LEN($N2723)))</f>
        <v>technology</v>
      </c>
      <c r="R2723" t="str">
        <f>TRIM(MID(SUBSTITUTE($N2723,"/",REPT(" ",LEN($N2723))),(COLUMNS($V2723:W2723)-1)*LEN($N2723)+1,LEN($N2723)))</f>
        <v>hardware</v>
      </c>
      <c r="S2723" s="11">
        <f t="shared" si="170"/>
        <v>41493.543958333335</v>
      </c>
      <c r="T2723" s="11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2.5253999999999999</v>
      </c>
      <c r="P2724" s="6">
        <f t="shared" si="169"/>
        <v>68.254054054054052</v>
      </c>
      <c r="Q2724" t="str">
        <f>TRIM(MID(SUBSTITUTE($N2724,"/",REPT(" ",LEN($N2724))),(COLUMNS($V2724:V2724)-1)*LEN($N2724)+1,LEN($N2724)))</f>
        <v>technology</v>
      </c>
      <c r="R2724" t="str">
        <f>TRIM(MID(SUBSTITUTE($N2724,"/",REPT(" ",LEN($N2724))),(COLUMNS($V2724:W2724)-1)*LEN($N2724)+1,LEN($N2724)))</f>
        <v>hardware</v>
      </c>
      <c r="S2724" s="11">
        <f t="shared" si="170"/>
        <v>42704.857094907406</v>
      </c>
      <c r="T2724" s="11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1.4005000000000001</v>
      </c>
      <c r="P2725" s="6">
        <f t="shared" si="169"/>
        <v>95.48863636363636</v>
      </c>
      <c r="Q2725" t="str">
        <f>TRIM(MID(SUBSTITUTE($N2725,"/",REPT(" ",LEN($N2725))),(COLUMNS($V2725:V2725)-1)*LEN($N2725)+1,LEN($N2725)))</f>
        <v>technology</v>
      </c>
      <c r="R2725" t="str">
        <f>TRIM(MID(SUBSTITUTE($N2725,"/",REPT(" ",LEN($N2725))),(COLUMNS($V2725:W2725)-1)*LEN($N2725)+1,LEN($N2725)))</f>
        <v>hardware</v>
      </c>
      <c r="S2725" s="11">
        <f t="shared" si="170"/>
        <v>41944.83898148148</v>
      </c>
      <c r="T2725" s="11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2.9687520259319289</v>
      </c>
      <c r="P2726" s="6">
        <f t="shared" si="169"/>
        <v>7.1902649656526005</v>
      </c>
      <c r="Q2726" t="str">
        <f>TRIM(MID(SUBSTITUTE($N2726,"/",REPT(" ",LEN($N2726))),(COLUMNS($V2726:V2726)-1)*LEN($N2726)+1,LEN($N2726)))</f>
        <v>technology</v>
      </c>
      <c r="R2726" t="str">
        <f>TRIM(MID(SUBSTITUTE($N2726,"/",REPT(" ",LEN($N2726))),(COLUMNS($V2726:W2726)-1)*LEN($N2726)+1,LEN($N2726)))</f>
        <v>hardware</v>
      </c>
      <c r="S2726" s="11">
        <f t="shared" si="170"/>
        <v>42199.32707175926</v>
      </c>
      <c r="T2726" s="11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1.445425</v>
      </c>
      <c r="P2727" s="6">
        <f t="shared" si="169"/>
        <v>511.65486725663715</v>
      </c>
      <c r="Q2727" t="str">
        <f>TRIM(MID(SUBSTITUTE($N2727,"/",REPT(" ",LEN($N2727))),(COLUMNS($V2727:V2727)-1)*LEN($N2727)+1,LEN($N2727)))</f>
        <v>technology</v>
      </c>
      <c r="R2727" t="str">
        <f>TRIM(MID(SUBSTITUTE($N2727,"/",REPT(" ",LEN($N2727))),(COLUMNS($V2727:W2727)-1)*LEN($N2727)+1,LEN($N2727)))</f>
        <v>hardware</v>
      </c>
      <c r="S2727" s="11">
        <f t="shared" si="170"/>
        <v>42745.744618055556</v>
      </c>
      <c r="T2727" s="11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1.05745</v>
      </c>
      <c r="P2728" s="6">
        <f t="shared" si="169"/>
        <v>261.74504950495049</v>
      </c>
      <c r="Q2728" t="str">
        <f>TRIM(MID(SUBSTITUTE($N2728,"/",REPT(" ",LEN($N2728))),(COLUMNS($V2728:V2728)-1)*LEN($N2728)+1,LEN($N2728)))</f>
        <v>technology</v>
      </c>
      <c r="R2728" t="str">
        <f>TRIM(MID(SUBSTITUTE($N2728,"/",REPT(" ",LEN($N2728))),(COLUMNS($V2728:W2728)-1)*LEN($N2728)+1,LEN($N2728)))</f>
        <v>hardware</v>
      </c>
      <c r="S2728" s="11">
        <f t="shared" si="170"/>
        <v>42452.579988425925</v>
      </c>
      <c r="T2728" s="11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4.9321000000000002</v>
      </c>
      <c r="P2729" s="6">
        <f t="shared" si="169"/>
        <v>69.760961810466767</v>
      </c>
      <c r="Q2729" t="str">
        <f>TRIM(MID(SUBSTITUTE($N2729,"/",REPT(" ",LEN($N2729))),(COLUMNS($V2729:V2729)-1)*LEN($N2729)+1,LEN($N2729)))</f>
        <v>technology</v>
      </c>
      <c r="R2729" t="str">
        <f>TRIM(MID(SUBSTITUTE($N2729,"/",REPT(" ",LEN($N2729))),(COLUMNS($V2729:W2729)-1)*LEN($N2729)+1,LEN($N2729)))</f>
        <v>hardware</v>
      </c>
      <c r="S2729" s="11">
        <f t="shared" si="170"/>
        <v>42198.676655092597</v>
      </c>
      <c r="T2729" s="11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2.0182666666666669</v>
      </c>
      <c r="P2730" s="6">
        <f t="shared" si="169"/>
        <v>77.229591836734699</v>
      </c>
      <c r="Q2730" t="str">
        <f>TRIM(MID(SUBSTITUTE($N2730,"/",REPT(" ",LEN($N2730))),(COLUMNS($V2730:V2730)-1)*LEN($N2730)+1,LEN($N2730)))</f>
        <v>technology</v>
      </c>
      <c r="R2730" t="str">
        <f>TRIM(MID(SUBSTITUTE($N2730,"/",REPT(" ",LEN($N2730))),(COLUMNS($V2730:W2730)-1)*LEN($N2730)+1,LEN($N2730)))</f>
        <v>hardware</v>
      </c>
      <c r="S2730" s="11">
        <f t="shared" si="170"/>
        <v>42333.59993055556</v>
      </c>
      <c r="T2730" s="11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1.0444</v>
      </c>
      <c r="P2731" s="6">
        <f t="shared" si="169"/>
        <v>340.56521739130437</v>
      </c>
      <c r="Q2731" t="str">
        <f>TRIM(MID(SUBSTITUTE($N2731,"/",REPT(" ",LEN($N2731))),(COLUMNS($V2731:V2731)-1)*LEN($N2731)+1,LEN($N2731)))</f>
        <v>technology</v>
      </c>
      <c r="R2731" t="str">
        <f>TRIM(MID(SUBSTITUTE($N2731,"/",REPT(" ",LEN($N2731))),(COLUMNS($V2731:W2731)-1)*LEN($N2731)+1,LEN($N2731)))</f>
        <v>hardware</v>
      </c>
      <c r="S2731" s="11">
        <f t="shared" si="170"/>
        <v>42095.240706018521</v>
      </c>
      <c r="T2731" s="11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1.7029262962962963</v>
      </c>
      <c r="P2732" s="6">
        <f t="shared" si="169"/>
        <v>67.417903225806455</v>
      </c>
      <c r="Q2732" t="str">
        <f>TRIM(MID(SUBSTITUTE($N2732,"/",REPT(" ",LEN($N2732))),(COLUMNS($V2732:V2732)-1)*LEN($N2732)+1,LEN($N2732)))</f>
        <v>technology</v>
      </c>
      <c r="R2732" t="str">
        <f>TRIM(MID(SUBSTITUTE($N2732,"/",REPT(" ",LEN($N2732))),(COLUMNS($V2732:W2732)-1)*LEN($N2732)+1,LEN($N2732)))</f>
        <v>hardware</v>
      </c>
      <c r="S2732" s="11">
        <f t="shared" si="170"/>
        <v>41351.541377314818</v>
      </c>
      <c r="T2732" s="11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1.0430333333333333</v>
      </c>
      <c r="P2733" s="6">
        <f t="shared" si="169"/>
        <v>845.70270270270271</v>
      </c>
      <c r="Q2733" t="str">
        <f>TRIM(MID(SUBSTITUTE($N2733,"/",REPT(" ",LEN($N2733))),(COLUMNS($V2733:V2733)-1)*LEN($N2733)+1,LEN($N2733)))</f>
        <v>technology</v>
      </c>
      <c r="R2733" t="str">
        <f>TRIM(MID(SUBSTITUTE($N2733,"/",REPT(" ",LEN($N2733))),(COLUMNS($V2733:W2733)-1)*LEN($N2733)+1,LEN($N2733)))</f>
        <v>hardware</v>
      </c>
      <c r="S2733" s="11">
        <f t="shared" si="170"/>
        <v>41872.525717592594</v>
      </c>
      <c r="T2733" s="11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1.1825000000000001</v>
      </c>
      <c r="P2734" s="6">
        <f t="shared" si="169"/>
        <v>97.191780821917803</v>
      </c>
      <c r="Q2734" t="str">
        <f>TRIM(MID(SUBSTITUTE($N2734,"/",REPT(" ",LEN($N2734))),(COLUMNS($V2734:V2734)-1)*LEN($N2734)+1,LEN($N2734)))</f>
        <v>technology</v>
      </c>
      <c r="R2734" t="str">
        <f>TRIM(MID(SUBSTITUTE($N2734,"/",REPT(" ",LEN($N2734))),(COLUMNS($V2734:W2734)-1)*LEN($N2734)+1,LEN($N2734)))</f>
        <v>hardware</v>
      </c>
      <c r="S2734" s="11">
        <f t="shared" si="170"/>
        <v>41389.808194444442</v>
      </c>
      <c r="T2734" s="11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1.07538</v>
      </c>
      <c r="P2735" s="6">
        <f t="shared" si="169"/>
        <v>451.84033613445376</v>
      </c>
      <c r="Q2735" t="str">
        <f>TRIM(MID(SUBSTITUTE($N2735,"/",REPT(" ",LEN($N2735))),(COLUMNS($V2735:V2735)-1)*LEN($N2735)+1,LEN($N2735)))</f>
        <v>technology</v>
      </c>
      <c r="R2735" t="str">
        <f>TRIM(MID(SUBSTITUTE($N2735,"/",REPT(" ",LEN($N2735))),(COLUMNS($V2735:W2735)-1)*LEN($N2735)+1,LEN($N2735)))</f>
        <v>hardware</v>
      </c>
      <c r="S2735" s="11">
        <f t="shared" si="170"/>
        <v>42044.272847222222</v>
      </c>
      <c r="T2735" s="11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</v>
      </c>
      <c r="P2736" s="6">
        <f t="shared" si="169"/>
        <v>138.66871165644173</v>
      </c>
      <c r="Q2736" t="str">
        <f>TRIM(MID(SUBSTITUTE($N2736,"/",REPT(" ",LEN($N2736))),(COLUMNS($V2736:V2736)-1)*LEN($N2736)+1,LEN($N2736)))</f>
        <v>technology</v>
      </c>
      <c r="R2736" t="str">
        <f>TRIM(MID(SUBSTITUTE($N2736,"/",REPT(" ",LEN($N2736))),(COLUMNS($V2736:W2736)-1)*LEN($N2736)+1,LEN($N2736)))</f>
        <v>hardware</v>
      </c>
      <c r="S2736" s="11">
        <f t="shared" si="170"/>
        <v>42626.668888888889</v>
      </c>
      <c r="T2736" s="11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9.7813466666666677</v>
      </c>
      <c r="P2737" s="6">
        <f t="shared" si="169"/>
        <v>21.640147492625371</v>
      </c>
      <c r="Q2737" t="str">
        <f>TRIM(MID(SUBSTITUTE($N2737,"/",REPT(" ",LEN($N2737))),(COLUMNS($V2737:V2737)-1)*LEN($N2737)+1,LEN($N2737)))</f>
        <v>technology</v>
      </c>
      <c r="R2737" t="str">
        <f>TRIM(MID(SUBSTITUTE($N2737,"/",REPT(" ",LEN($N2737))),(COLUMNS($V2737:W2737)-1)*LEN($N2737)+1,LEN($N2737)))</f>
        <v>hardware</v>
      </c>
      <c r="S2737" s="11">
        <f t="shared" si="170"/>
        <v>41316.120949074073</v>
      </c>
      <c r="T2737" s="11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1.2290000000000001</v>
      </c>
      <c r="P2738" s="6">
        <f t="shared" si="169"/>
        <v>169.51724137931035</v>
      </c>
      <c r="Q2738" t="str">
        <f>TRIM(MID(SUBSTITUTE($N2738,"/",REPT(" ",LEN($N2738))),(COLUMNS($V2738:V2738)-1)*LEN($N2738)+1,LEN($N2738)))</f>
        <v>technology</v>
      </c>
      <c r="R2738" t="str">
        <f>TRIM(MID(SUBSTITUTE($N2738,"/",REPT(" ",LEN($N2738))),(COLUMNS($V2738:W2738)-1)*LEN($N2738)+1,LEN($N2738)))</f>
        <v>hardware</v>
      </c>
      <c r="S2738" s="11">
        <f t="shared" si="170"/>
        <v>41722.666354166664</v>
      </c>
      <c r="T2738" s="11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2.4606080000000001</v>
      </c>
      <c r="P2739" s="6">
        <f t="shared" si="169"/>
        <v>161.88210526315791</v>
      </c>
      <c r="Q2739" t="str">
        <f>TRIM(MID(SUBSTITUTE($N2739,"/",REPT(" ",LEN($N2739))),(COLUMNS($V2739:V2739)-1)*LEN($N2739)+1,LEN($N2739)))</f>
        <v>technology</v>
      </c>
      <c r="R2739" t="str">
        <f>TRIM(MID(SUBSTITUTE($N2739,"/",REPT(" ",LEN($N2739))),(COLUMNS($V2739:W2739)-1)*LEN($N2739)+1,LEN($N2739)))</f>
        <v>hardware</v>
      </c>
      <c r="S2739" s="11">
        <f t="shared" si="170"/>
        <v>41611.917673611111</v>
      </c>
      <c r="T2739" s="11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1.4794</v>
      </c>
      <c r="P2740" s="6">
        <f t="shared" si="169"/>
        <v>493.13333333333333</v>
      </c>
      <c r="Q2740" t="str">
        <f>TRIM(MID(SUBSTITUTE($N2740,"/",REPT(" ",LEN($N2740))),(COLUMNS($V2740:V2740)-1)*LEN($N2740)+1,LEN($N2740)))</f>
        <v>technology</v>
      </c>
      <c r="R2740" t="str">
        <f>TRIM(MID(SUBSTITUTE($N2740,"/",REPT(" ",LEN($N2740))),(COLUMNS($V2740:W2740)-1)*LEN($N2740)+1,LEN($N2740)))</f>
        <v>hardware</v>
      </c>
      <c r="S2740" s="11">
        <f t="shared" si="170"/>
        <v>42620.143564814818</v>
      </c>
      <c r="T2740" s="11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3.8409090909090908</v>
      </c>
      <c r="P2741" s="6">
        <f t="shared" si="169"/>
        <v>22.120418848167539</v>
      </c>
      <c r="Q2741" t="str">
        <f>TRIM(MID(SUBSTITUTE($N2741,"/",REPT(" ",LEN($N2741))),(COLUMNS($V2741:V2741)-1)*LEN($N2741)+1,LEN($N2741)))</f>
        <v>technology</v>
      </c>
      <c r="R2741" t="str">
        <f>TRIM(MID(SUBSTITUTE($N2741,"/",REPT(" ",LEN($N2741))),(COLUMNS($V2741:W2741)-1)*LEN($N2741)+1,LEN($N2741)))</f>
        <v>hardware</v>
      </c>
      <c r="S2741" s="11">
        <f t="shared" si="170"/>
        <v>41719.887928240743</v>
      </c>
      <c r="T2741" s="11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1.0333333333333334</v>
      </c>
      <c r="P2742" s="6">
        <f t="shared" si="169"/>
        <v>18.235294117647058</v>
      </c>
      <c r="Q2742" t="str">
        <f>TRIM(MID(SUBSTITUTE($N2742,"/",REPT(" ",LEN($N2742))),(COLUMNS($V2742:V2742)-1)*LEN($N2742)+1,LEN($N2742)))</f>
        <v>technology</v>
      </c>
      <c r="R2742" t="str">
        <f>TRIM(MID(SUBSTITUTE($N2742,"/",REPT(" ",LEN($N2742))),(COLUMNS($V2742:W2742)-1)*LEN($N2742)+1,LEN($N2742)))</f>
        <v>hardware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4.3750000000000004E-3</v>
      </c>
      <c r="P2743" s="6">
        <f t="shared" si="169"/>
        <v>8.75</v>
      </c>
      <c r="Q2743" t="str">
        <f>TRIM(MID(SUBSTITUTE($N2743,"/",REPT(" ",LEN($N2743))),(COLUMNS($V2743:V2743)-1)*LEN($N2743)+1,LEN($N2743)))</f>
        <v>publishing</v>
      </c>
      <c r="R2743" t="str">
        <f>TRIM(MID(SUBSTITUTE($N2743,"/",REPT(" ",LEN($N2743))),(COLUMNS($V2743:W2743)-1)*LEN($N2743)+1,LEN($N2743)))</f>
        <v>children's books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0.29239999999999999</v>
      </c>
      <c r="P2744" s="6">
        <f t="shared" si="169"/>
        <v>40.611111111111114</v>
      </c>
      <c r="Q2744" t="str">
        <f>TRIM(MID(SUBSTITUTE($N2744,"/",REPT(" ",LEN($N2744))),(COLUMNS($V2744:V2744)-1)*LEN($N2744)+1,LEN($N2744)))</f>
        <v>publishing</v>
      </c>
      <c r="R2744" t="str">
        <f>TRIM(MID(SUBSTITUTE($N2744,"/",REPT(" ",LEN($N2744))),(COLUMNS($V2744:W2744)-1)*LEN($N2744)+1,LEN($N2744)))</f>
        <v>children's books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6" t="e">
        <f t="shared" si="169"/>
        <v>#DIV/0!</v>
      </c>
      <c r="Q2745" t="str">
        <f>TRIM(MID(SUBSTITUTE($N2745,"/",REPT(" ",LEN($N2745))),(COLUMNS($V2745:V2745)-1)*LEN($N2745)+1,LEN($N2745)))</f>
        <v>publishing</v>
      </c>
      <c r="R2745" t="str">
        <f>TRIM(MID(SUBSTITUTE($N2745,"/",REPT(" ",LEN($N2745))),(COLUMNS($V2745:W2745)-1)*LEN($N2745)+1,LEN($N2745)))</f>
        <v>children's books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5.2187499999999998E-2</v>
      </c>
      <c r="P2746" s="6">
        <f t="shared" si="169"/>
        <v>37.954545454545453</v>
      </c>
      <c r="Q2746" t="str">
        <f>TRIM(MID(SUBSTITUTE($N2746,"/",REPT(" ",LEN($N2746))),(COLUMNS($V2746:V2746)-1)*LEN($N2746)+1,LEN($N2746)))</f>
        <v>publishing</v>
      </c>
      <c r="R2746" t="str">
        <f>TRIM(MID(SUBSTITUTE($N2746,"/",REPT(" ",LEN($N2746))),(COLUMNS($V2746:W2746)-1)*LEN($N2746)+1,LEN($N2746)))</f>
        <v>children's books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0.21887499999999999</v>
      </c>
      <c r="P2747" s="6">
        <f t="shared" si="169"/>
        <v>35.734693877551024</v>
      </c>
      <c r="Q2747" t="str">
        <f>TRIM(MID(SUBSTITUTE($N2747,"/",REPT(" ",LEN($N2747))),(COLUMNS($V2747:V2747)-1)*LEN($N2747)+1,LEN($N2747)))</f>
        <v>publishing</v>
      </c>
      <c r="R2747" t="str">
        <f>TRIM(MID(SUBSTITUTE($N2747,"/",REPT(" ",LEN($N2747))),(COLUMNS($V2747:W2747)-1)*LEN($N2747)+1,LEN($N2747)))</f>
        <v>children's books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0.26700000000000002</v>
      </c>
      <c r="P2748" s="6">
        <f t="shared" si="169"/>
        <v>42.157894736842103</v>
      </c>
      <c r="Q2748" t="str">
        <f>TRIM(MID(SUBSTITUTE($N2748,"/",REPT(" ",LEN($N2748))),(COLUMNS($V2748:V2748)-1)*LEN($N2748)+1,LEN($N2748)))</f>
        <v>publishing</v>
      </c>
      <c r="R2748" t="str">
        <f>TRIM(MID(SUBSTITUTE($N2748,"/",REPT(" ",LEN($N2748))),(COLUMNS($V2748:W2748)-1)*LEN($N2748)+1,LEN($N2748)))</f>
        <v>children's books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0.28000000000000003</v>
      </c>
      <c r="P2749" s="6">
        <f t="shared" si="169"/>
        <v>35</v>
      </c>
      <c r="Q2749" t="str">
        <f>TRIM(MID(SUBSTITUTE($N2749,"/",REPT(" ",LEN($N2749))),(COLUMNS($V2749:V2749)-1)*LEN($N2749)+1,LEN($N2749)))</f>
        <v>publishing</v>
      </c>
      <c r="R2749" t="str">
        <f>TRIM(MID(SUBSTITUTE($N2749,"/",REPT(" ",LEN($N2749))),(COLUMNS($V2749:W2749)-1)*LEN($N2749)+1,LEN($N2749)))</f>
        <v>children's books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1.06E-2</v>
      </c>
      <c r="P2750" s="6">
        <f t="shared" si="169"/>
        <v>13.25</v>
      </c>
      <c r="Q2750" t="str">
        <f>TRIM(MID(SUBSTITUTE($N2750,"/",REPT(" ",LEN($N2750))),(COLUMNS($V2750:V2750)-1)*LEN($N2750)+1,LEN($N2750)))</f>
        <v>publishing</v>
      </c>
      <c r="R2750" t="str">
        <f>TRIM(MID(SUBSTITUTE($N2750,"/",REPT(" ",LEN($N2750))),(COLUMNS($V2750:W2750)-1)*LEN($N2750)+1,LEN($N2750)))</f>
        <v>children's books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1.0999999999999999E-2</v>
      </c>
      <c r="P2751" s="6">
        <f t="shared" si="169"/>
        <v>55</v>
      </c>
      <c r="Q2751" t="str">
        <f>TRIM(MID(SUBSTITUTE($N2751,"/",REPT(" ",LEN($N2751))),(COLUMNS($V2751:V2751)-1)*LEN($N2751)+1,LEN($N2751)))</f>
        <v>publishing</v>
      </c>
      <c r="R2751" t="str">
        <f>TRIM(MID(SUBSTITUTE($N2751,"/",REPT(" ",LEN($N2751))),(COLUMNS($V2751:W2751)-1)*LEN($N2751)+1,LEN($N2751)))</f>
        <v>children's books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6" t="e">
        <f t="shared" si="169"/>
        <v>#DIV/0!</v>
      </c>
      <c r="Q2752" t="str">
        <f>TRIM(MID(SUBSTITUTE($N2752,"/",REPT(" ",LEN($N2752))),(COLUMNS($V2752:V2752)-1)*LEN($N2752)+1,LEN($N2752)))</f>
        <v>publishing</v>
      </c>
      <c r="R2752" t="str">
        <f>TRIM(MID(SUBSTITUTE($N2752,"/",REPT(" ",LEN($N2752))),(COLUMNS($V2752:W2752)-1)*LEN($N2752)+1,LEN($N2752)))</f>
        <v>children's books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6" t="e">
        <f t="shared" si="169"/>
        <v>#DIV/0!</v>
      </c>
      <c r="Q2753" t="str">
        <f>TRIM(MID(SUBSTITUTE($N2753,"/",REPT(" ",LEN($N2753))),(COLUMNS($V2753:V2753)-1)*LEN($N2753)+1,LEN($N2753)))</f>
        <v>publishing</v>
      </c>
      <c r="R2753" t="str">
        <f>TRIM(MID(SUBSTITUTE($N2753,"/",REPT(" ",LEN($N2753))),(COLUMNS($V2753:W2753)-1)*LEN($N2753)+1,LEN($N2753)))</f>
        <v>children's books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0.11458333333333333</v>
      </c>
      <c r="P2754" s="6">
        <f t="shared" si="169"/>
        <v>39.285714285714285</v>
      </c>
      <c r="Q2754" t="str">
        <f>TRIM(MID(SUBSTITUTE($N2754,"/",REPT(" ",LEN($N2754))),(COLUMNS($V2754:V2754)-1)*LEN($N2754)+1,LEN($N2754)))</f>
        <v>publishing</v>
      </c>
      <c r="R2754" t="str">
        <f>TRIM(MID(SUBSTITUTE($N2754,"/",REPT(" ",LEN($N2754))),(COLUMNS($V2754:W2754)-1)*LEN($N2754)+1,LEN($N2754)))</f>
        <v>children's books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</f>
        <v>0.19</v>
      </c>
      <c r="P2755" s="6">
        <f t="shared" ref="P2755:P2818" si="173">AVERAGE(E2755/L2755)</f>
        <v>47.5</v>
      </c>
      <c r="Q2755" t="str">
        <f>TRIM(MID(SUBSTITUTE($N2755,"/",REPT(" ",LEN($N2755))),(COLUMNS($V2755:V2755)-1)*LEN($N2755)+1,LEN($N2755)))</f>
        <v>publishing</v>
      </c>
      <c r="R2755" t="str">
        <f>TRIM(MID(SUBSTITUTE($N2755,"/",REPT(" ",LEN($N2755))),(COLUMNS($V2755:W2755)-1)*LEN($N2755)+1,LEN($N2755)))</f>
        <v>children's books</v>
      </c>
      <c r="S2755" s="11">
        <f t="shared" ref="S2755:S2818" si="174">(((J2755/60/60)/24)+DATE(1970,1,1))</f>
        <v>41117.900729166664</v>
      </c>
      <c r="T2755" s="11">
        <f t="shared" ref="T2755:T2818" si="175">(((I2755/60/60)/24)+DATE(1970,1,1))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6" t="e">
        <f t="shared" si="173"/>
        <v>#DIV/0!</v>
      </c>
      <c r="Q2756" t="str">
        <f>TRIM(MID(SUBSTITUTE($N2756,"/",REPT(" ",LEN($N2756))),(COLUMNS($V2756:V2756)-1)*LEN($N2756)+1,LEN($N2756)))</f>
        <v>publishing</v>
      </c>
      <c r="R2756" t="str">
        <f>TRIM(MID(SUBSTITUTE($N2756,"/",REPT(" ",LEN($N2756))),(COLUMNS($V2756:W2756)-1)*LEN($N2756)+1,LEN($N2756)))</f>
        <v>children's books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0.52</v>
      </c>
      <c r="P2757" s="6">
        <f t="shared" si="173"/>
        <v>17.333333333333332</v>
      </c>
      <c r="Q2757" t="str">
        <f>TRIM(MID(SUBSTITUTE($N2757,"/",REPT(" ",LEN($N2757))),(COLUMNS($V2757:V2757)-1)*LEN($N2757)+1,LEN($N2757)))</f>
        <v>publishing</v>
      </c>
      <c r="R2757" t="str">
        <f>TRIM(MID(SUBSTITUTE($N2757,"/",REPT(" ",LEN($N2757))),(COLUMNS($V2757:W2757)-1)*LEN($N2757)+1,LEN($N2757)))</f>
        <v>children's books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0.1048</v>
      </c>
      <c r="P2758" s="6">
        <f t="shared" si="173"/>
        <v>31.757575757575758</v>
      </c>
      <c r="Q2758" t="str">
        <f>TRIM(MID(SUBSTITUTE($N2758,"/",REPT(" ",LEN($N2758))),(COLUMNS($V2758:V2758)-1)*LEN($N2758)+1,LEN($N2758)))</f>
        <v>publishing</v>
      </c>
      <c r="R2758" t="str">
        <f>TRIM(MID(SUBSTITUTE($N2758,"/",REPT(" ",LEN($N2758))),(COLUMNS($V2758:W2758)-1)*LEN($N2758)+1,LEN($N2758)))</f>
        <v>children's books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6.6666666666666671E-3</v>
      </c>
      <c r="P2759" s="6">
        <f t="shared" si="173"/>
        <v>5</v>
      </c>
      <c r="Q2759" t="str">
        <f>TRIM(MID(SUBSTITUTE($N2759,"/",REPT(" ",LEN($N2759))),(COLUMNS($V2759:V2759)-1)*LEN($N2759)+1,LEN($N2759)))</f>
        <v>publishing</v>
      </c>
      <c r="R2759" t="str">
        <f>TRIM(MID(SUBSTITUTE($N2759,"/",REPT(" ",LEN($N2759))),(COLUMNS($V2759:W2759)-1)*LEN($N2759)+1,LEN($N2759)))</f>
        <v>children's books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0.11700000000000001</v>
      </c>
      <c r="P2760" s="6">
        <f t="shared" si="173"/>
        <v>39</v>
      </c>
      <c r="Q2760" t="str">
        <f>TRIM(MID(SUBSTITUTE($N2760,"/",REPT(" ",LEN($N2760))),(COLUMNS($V2760:V2760)-1)*LEN($N2760)+1,LEN($N2760)))</f>
        <v>publishing</v>
      </c>
      <c r="R2760" t="str">
        <f>TRIM(MID(SUBSTITUTE($N2760,"/",REPT(" ",LEN($N2760))),(COLUMNS($V2760:W2760)-1)*LEN($N2760)+1,LEN($N2760)))</f>
        <v>children's books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0.105</v>
      </c>
      <c r="P2761" s="6">
        <f t="shared" si="173"/>
        <v>52.5</v>
      </c>
      <c r="Q2761" t="str">
        <f>TRIM(MID(SUBSTITUTE($N2761,"/",REPT(" ",LEN($N2761))),(COLUMNS($V2761:V2761)-1)*LEN($N2761)+1,LEN($N2761)))</f>
        <v>publishing</v>
      </c>
      <c r="R2761" t="str">
        <f>TRIM(MID(SUBSTITUTE($N2761,"/",REPT(" ",LEN($N2761))),(COLUMNS($V2761:W2761)-1)*LEN($N2761)+1,LEN($N2761)))</f>
        <v>children's books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6" t="e">
        <f t="shared" si="173"/>
        <v>#DIV/0!</v>
      </c>
      <c r="Q2762" t="str">
        <f>TRIM(MID(SUBSTITUTE($N2762,"/",REPT(" ",LEN($N2762))),(COLUMNS($V2762:V2762)-1)*LEN($N2762)+1,LEN($N2762)))</f>
        <v>publishing</v>
      </c>
      <c r="R2762" t="str">
        <f>TRIM(MID(SUBSTITUTE($N2762,"/",REPT(" ",LEN($N2762))),(COLUMNS($V2762:W2762)-1)*LEN($N2762)+1,LEN($N2762)))</f>
        <v>children's books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7.1999999999999998E-3</v>
      </c>
      <c r="P2763" s="6">
        <f t="shared" si="173"/>
        <v>9</v>
      </c>
      <c r="Q2763" t="str">
        <f>TRIM(MID(SUBSTITUTE($N2763,"/",REPT(" ",LEN($N2763))),(COLUMNS($V2763:V2763)-1)*LEN($N2763)+1,LEN($N2763)))</f>
        <v>publishing</v>
      </c>
      <c r="R2763" t="str">
        <f>TRIM(MID(SUBSTITUTE($N2763,"/",REPT(" ",LEN($N2763))),(COLUMNS($V2763:W2763)-1)*LEN($N2763)+1,LEN($N2763)))</f>
        <v>children's books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7.6923076923076927E-3</v>
      </c>
      <c r="P2764" s="6">
        <f t="shared" si="173"/>
        <v>25</v>
      </c>
      <c r="Q2764" t="str">
        <f>TRIM(MID(SUBSTITUTE($N2764,"/",REPT(" ",LEN($N2764))),(COLUMNS($V2764:V2764)-1)*LEN($N2764)+1,LEN($N2764)))</f>
        <v>publishing</v>
      </c>
      <c r="R2764" t="str">
        <f>TRIM(MID(SUBSTITUTE($N2764,"/",REPT(" ",LEN($N2764))),(COLUMNS($V2764:W2764)-1)*LEN($N2764)+1,LEN($N2764)))</f>
        <v>children's books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2.2842639593908631E-3</v>
      </c>
      <c r="P2765" s="6">
        <f t="shared" si="173"/>
        <v>30</v>
      </c>
      <c r="Q2765" t="str">
        <f>TRIM(MID(SUBSTITUTE($N2765,"/",REPT(" ",LEN($N2765))),(COLUMNS($V2765:V2765)-1)*LEN($N2765)+1,LEN($N2765)))</f>
        <v>publishing</v>
      </c>
      <c r="R2765" t="str">
        <f>TRIM(MID(SUBSTITUTE($N2765,"/",REPT(" ",LEN($N2765))),(COLUMNS($V2765:W2765)-1)*LEN($N2765)+1,LEN($N2765)))</f>
        <v>children's books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1.125E-2</v>
      </c>
      <c r="P2766" s="6">
        <f t="shared" si="173"/>
        <v>11.25</v>
      </c>
      <c r="Q2766" t="str">
        <f>TRIM(MID(SUBSTITUTE($N2766,"/",REPT(" ",LEN($N2766))),(COLUMNS($V2766:V2766)-1)*LEN($N2766)+1,LEN($N2766)))</f>
        <v>publishing</v>
      </c>
      <c r="R2766" t="str">
        <f>TRIM(MID(SUBSTITUTE($N2766,"/",REPT(" ",LEN($N2766))),(COLUMNS($V2766:W2766)-1)*LEN($N2766)+1,LEN($N2766)))</f>
        <v>children's books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6" t="e">
        <f t="shared" si="173"/>
        <v>#DIV/0!</v>
      </c>
      <c r="Q2767" t="str">
        <f>TRIM(MID(SUBSTITUTE($N2767,"/",REPT(" ",LEN($N2767))),(COLUMNS($V2767:V2767)-1)*LEN($N2767)+1,LEN($N2767)))</f>
        <v>publishing</v>
      </c>
      <c r="R2767" t="str">
        <f>TRIM(MID(SUBSTITUTE($N2767,"/",REPT(" ",LEN($N2767))),(COLUMNS($V2767:W2767)-1)*LEN($N2767)+1,LEN($N2767)))</f>
        <v>children's books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0.02</v>
      </c>
      <c r="P2768" s="6">
        <f t="shared" si="173"/>
        <v>25</v>
      </c>
      <c r="Q2768" t="str">
        <f>TRIM(MID(SUBSTITUTE($N2768,"/",REPT(" ",LEN($N2768))),(COLUMNS($V2768:V2768)-1)*LEN($N2768)+1,LEN($N2768)))</f>
        <v>publishing</v>
      </c>
      <c r="R2768" t="str">
        <f>TRIM(MID(SUBSTITUTE($N2768,"/",REPT(" ",LEN($N2768))),(COLUMNS($V2768:W2768)-1)*LEN($N2768)+1,LEN($N2768)))</f>
        <v>children's books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8.5000000000000006E-3</v>
      </c>
      <c r="P2769" s="6">
        <f t="shared" si="173"/>
        <v>11.333333333333334</v>
      </c>
      <c r="Q2769" t="str">
        <f>TRIM(MID(SUBSTITUTE($N2769,"/",REPT(" ",LEN($N2769))),(COLUMNS($V2769:V2769)-1)*LEN($N2769)+1,LEN($N2769)))</f>
        <v>publishing</v>
      </c>
      <c r="R2769" t="str">
        <f>TRIM(MID(SUBSTITUTE($N2769,"/",REPT(" ",LEN($N2769))),(COLUMNS($V2769:W2769)-1)*LEN($N2769)+1,LEN($N2769)))</f>
        <v>children's books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0.14314285714285716</v>
      </c>
      <c r="P2770" s="6">
        <f t="shared" si="173"/>
        <v>29.470588235294116</v>
      </c>
      <c r="Q2770" t="str">
        <f>TRIM(MID(SUBSTITUTE($N2770,"/",REPT(" ",LEN($N2770))),(COLUMNS($V2770:V2770)-1)*LEN($N2770)+1,LEN($N2770)))</f>
        <v>publishing</v>
      </c>
      <c r="R2770" t="str">
        <f>TRIM(MID(SUBSTITUTE($N2770,"/",REPT(" ",LEN($N2770))),(COLUMNS($V2770:W2770)-1)*LEN($N2770)+1,LEN($N2770)))</f>
        <v>children's books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2.5000000000000001E-3</v>
      </c>
      <c r="P2771" s="6">
        <f t="shared" si="173"/>
        <v>1</v>
      </c>
      <c r="Q2771" t="str">
        <f>TRIM(MID(SUBSTITUTE($N2771,"/",REPT(" ",LEN($N2771))),(COLUMNS($V2771:V2771)-1)*LEN($N2771)+1,LEN($N2771)))</f>
        <v>publishing</v>
      </c>
      <c r="R2771" t="str">
        <f>TRIM(MID(SUBSTITUTE($N2771,"/",REPT(" ",LEN($N2771))),(COLUMNS($V2771:W2771)-1)*LEN($N2771)+1,LEN($N2771)))</f>
        <v>children's books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0.1041125</v>
      </c>
      <c r="P2772" s="6">
        <f t="shared" si="173"/>
        <v>63.098484848484851</v>
      </c>
      <c r="Q2772" t="str">
        <f>TRIM(MID(SUBSTITUTE($N2772,"/",REPT(" ",LEN($N2772))),(COLUMNS($V2772:V2772)-1)*LEN($N2772)+1,LEN($N2772)))</f>
        <v>publishing</v>
      </c>
      <c r="R2772" t="str">
        <f>TRIM(MID(SUBSTITUTE($N2772,"/",REPT(" ",LEN($N2772))),(COLUMNS($V2772:W2772)-1)*LEN($N2772)+1,LEN($N2772)))</f>
        <v>children's books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6" t="e">
        <f t="shared" si="173"/>
        <v>#DIV/0!</v>
      </c>
      <c r="Q2773" t="str">
        <f>TRIM(MID(SUBSTITUTE($N2773,"/",REPT(" ",LEN($N2773))),(COLUMNS($V2773:V2773)-1)*LEN($N2773)+1,LEN($N2773)))</f>
        <v>publishing</v>
      </c>
      <c r="R2773" t="str">
        <f>TRIM(MID(SUBSTITUTE($N2773,"/",REPT(" ",LEN($N2773))),(COLUMNS($V2773:W2773)-1)*LEN($N2773)+1,LEN($N2773)))</f>
        <v>children's books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6" t="e">
        <f t="shared" si="173"/>
        <v>#DIV/0!</v>
      </c>
      <c r="Q2774" t="str">
        <f>TRIM(MID(SUBSTITUTE($N2774,"/",REPT(" ",LEN($N2774))),(COLUMNS($V2774:V2774)-1)*LEN($N2774)+1,LEN($N2774)))</f>
        <v>publishing</v>
      </c>
      <c r="R2774" t="str">
        <f>TRIM(MID(SUBSTITUTE($N2774,"/",REPT(" ",LEN($N2774))),(COLUMNS($V2774:W2774)-1)*LEN($N2774)+1,LEN($N2774)))</f>
        <v>children's books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1.8867924528301887E-3</v>
      </c>
      <c r="P2775" s="6">
        <f t="shared" si="173"/>
        <v>1</v>
      </c>
      <c r="Q2775" t="str">
        <f>TRIM(MID(SUBSTITUTE($N2775,"/",REPT(" ",LEN($N2775))),(COLUMNS($V2775:V2775)-1)*LEN($N2775)+1,LEN($N2775)))</f>
        <v>publishing</v>
      </c>
      <c r="R2775" t="str">
        <f>TRIM(MID(SUBSTITUTE($N2775,"/",REPT(" ",LEN($N2775))),(COLUMNS($V2775:W2775)-1)*LEN($N2775)+1,LEN($N2775)))</f>
        <v>children's books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0.14249999999999999</v>
      </c>
      <c r="P2776" s="6">
        <f t="shared" si="173"/>
        <v>43.846153846153847</v>
      </c>
      <c r="Q2776" t="str">
        <f>TRIM(MID(SUBSTITUTE($N2776,"/",REPT(" ",LEN($N2776))),(COLUMNS($V2776:V2776)-1)*LEN($N2776)+1,LEN($N2776)))</f>
        <v>publishing</v>
      </c>
      <c r="R2776" t="str">
        <f>TRIM(MID(SUBSTITUTE($N2776,"/",REPT(" ",LEN($N2776))),(COLUMNS($V2776:W2776)-1)*LEN($N2776)+1,LEN($N2776)))</f>
        <v>children's books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0.03</v>
      </c>
      <c r="P2777" s="6">
        <f t="shared" si="173"/>
        <v>75</v>
      </c>
      <c r="Q2777" t="str">
        <f>TRIM(MID(SUBSTITUTE($N2777,"/",REPT(" ",LEN($N2777))),(COLUMNS($V2777:V2777)-1)*LEN($N2777)+1,LEN($N2777)))</f>
        <v>publishing</v>
      </c>
      <c r="R2777" t="str">
        <f>TRIM(MID(SUBSTITUTE($N2777,"/",REPT(" ",LEN($N2777))),(COLUMNS($V2777:W2777)-1)*LEN($N2777)+1,LEN($N2777)))</f>
        <v>children's books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7.8809523809523815E-2</v>
      </c>
      <c r="P2778" s="6">
        <f t="shared" si="173"/>
        <v>45.972222222222221</v>
      </c>
      <c r="Q2778" t="str">
        <f>TRIM(MID(SUBSTITUTE($N2778,"/",REPT(" ",LEN($N2778))),(COLUMNS($V2778:V2778)-1)*LEN($N2778)+1,LEN($N2778)))</f>
        <v>publishing</v>
      </c>
      <c r="R2778" t="str">
        <f>TRIM(MID(SUBSTITUTE($N2778,"/",REPT(" ",LEN($N2778))),(COLUMNS($V2778:W2778)-1)*LEN($N2778)+1,LEN($N2778)))</f>
        <v>children's books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3.3333333333333335E-3</v>
      </c>
      <c r="P2779" s="6">
        <f t="shared" si="173"/>
        <v>10</v>
      </c>
      <c r="Q2779" t="str">
        <f>TRIM(MID(SUBSTITUTE($N2779,"/",REPT(" ",LEN($N2779))),(COLUMNS($V2779:V2779)-1)*LEN($N2779)+1,LEN($N2779)))</f>
        <v>publishing</v>
      </c>
      <c r="R2779" t="str">
        <f>TRIM(MID(SUBSTITUTE($N2779,"/",REPT(" ",LEN($N2779))),(COLUMNS($V2779:W2779)-1)*LEN($N2779)+1,LEN($N2779)))</f>
        <v>children's books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0.25545454545454543</v>
      </c>
      <c r="P2780" s="6">
        <f t="shared" si="173"/>
        <v>93.666666666666671</v>
      </c>
      <c r="Q2780" t="str">
        <f>TRIM(MID(SUBSTITUTE($N2780,"/",REPT(" ",LEN($N2780))),(COLUMNS($V2780:V2780)-1)*LEN($N2780)+1,LEN($N2780)))</f>
        <v>publishing</v>
      </c>
      <c r="R2780" t="str">
        <f>TRIM(MID(SUBSTITUTE($N2780,"/",REPT(" ",LEN($N2780))),(COLUMNS($V2780:W2780)-1)*LEN($N2780)+1,LEN($N2780)))</f>
        <v>children's books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2.12E-2</v>
      </c>
      <c r="P2781" s="6">
        <f t="shared" si="173"/>
        <v>53</v>
      </c>
      <c r="Q2781" t="str">
        <f>TRIM(MID(SUBSTITUTE($N2781,"/",REPT(" ",LEN($N2781))),(COLUMNS($V2781:V2781)-1)*LEN($N2781)+1,LEN($N2781)))</f>
        <v>publishing</v>
      </c>
      <c r="R2781" t="str">
        <f>TRIM(MID(SUBSTITUTE($N2781,"/",REPT(" ",LEN($N2781))),(COLUMNS($V2781:W2781)-1)*LEN($N2781)+1,LEN($N2781)))</f>
        <v>children's books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6" t="e">
        <f t="shared" si="173"/>
        <v>#DIV/0!</v>
      </c>
      <c r="Q2782" t="str">
        <f>TRIM(MID(SUBSTITUTE($N2782,"/",REPT(" ",LEN($N2782))),(COLUMNS($V2782:V2782)-1)*LEN($N2782)+1,LEN($N2782)))</f>
        <v>publishing</v>
      </c>
      <c r="R2782" t="str">
        <f>TRIM(MID(SUBSTITUTE($N2782,"/",REPT(" ",LEN($N2782))),(COLUMNS($V2782:W2782)-1)*LEN($N2782)+1,LEN($N2782)))</f>
        <v>children's books</v>
      </c>
      <c r="S2782" s="11">
        <f t="shared" si="174"/>
        <v>42774.447777777779</v>
      </c>
      <c r="T2782" s="11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1.0528</v>
      </c>
      <c r="P2783" s="6">
        <f t="shared" si="173"/>
        <v>47</v>
      </c>
      <c r="Q2783" t="str">
        <f>TRIM(MID(SUBSTITUTE($N2783,"/",REPT(" ",LEN($N2783))),(COLUMNS($V2783:V2783)-1)*LEN($N2783)+1,LEN($N2783)))</f>
        <v>theater</v>
      </c>
      <c r="R2783" t="str">
        <f>TRIM(MID(SUBSTITUTE($N2783,"/",REPT(" ",LEN($N2783))),(COLUMNS($V2783:W2783)-1)*LEN($N2783)+1,LEN($N2783)))</f>
        <v>plays</v>
      </c>
      <c r="S2783" s="11">
        <f t="shared" si="174"/>
        <v>42018.94159722222</v>
      </c>
      <c r="T2783" s="11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1.2</v>
      </c>
      <c r="P2784" s="6">
        <f t="shared" si="173"/>
        <v>66.666666666666671</v>
      </c>
      <c r="Q2784" t="str">
        <f>TRIM(MID(SUBSTITUTE($N2784,"/",REPT(" ",LEN($N2784))),(COLUMNS($V2784:V2784)-1)*LEN($N2784)+1,LEN($N2784)))</f>
        <v>theater</v>
      </c>
      <c r="R2784" t="str">
        <f>TRIM(MID(SUBSTITUTE($N2784,"/",REPT(" ",LEN($N2784))),(COLUMNS($V2784:W2784)-1)*LEN($N2784)+1,LEN($N2784)))</f>
        <v>plays</v>
      </c>
      <c r="S2784" s="11">
        <f t="shared" si="174"/>
        <v>42026.924976851849</v>
      </c>
      <c r="T2784" s="11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1.145</v>
      </c>
      <c r="P2785" s="6">
        <f t="shared" si="173"/>
        <v>18.770491803278688</v>
      </c>
      <c r="Q2785" t="str">
        <f>TRIM(MID(SUBSTITUTE($N2785,"/",REPT(" ",LEN($N2785))),(COLUMNS($V2785:V2785)-1)*LEN($N2785)+1,LEN($N2785)))</f>
        <v>theater</v>
      </c>
      <c r="R2785" t="str">
        <f>TRIM(MID(SUBSTITUTE($N2785,"/",REPT(" ",LEN($N2785))),(COLUMNS($V2785:W2785)-1)*LEN($N2785)+1,LEN($N2785)))</f>
        <v>plays</v>
      </c>
      <c r="S2785" s="11">
        <f t="shared" si="174"/>
        <v>42103.535254629634</v>
      </c>
      <c r="T2785" s="11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1.19</v>
      </c>
      <c r="P2786" s="6">
        <f t="shared" si="173"/>
        <v>66.111111111111114</v>
      </c>
      <c r="Q2786" t="str">
        <f>TRIM(MID(SUBSTITUTE($N2786,"/",REPT(" ",LEN($N2786))),(COLUMNS($V2786:V2786)-1)*LEN($N2786)+1,LEN($N2786)))</f>
        <v>theater</v>
      </c>
      <c r="R2786" t="str">
        <f>TRIM(MID(SUBSTITUTE($N2786,"/",REPT(" ",LEN($N2786))),(COLUMNS($V2786:W2786)-1)*LEN($N2786)+1,LEN($N2786)))</f>
        <v>plays</v>
      </c>
      <c r="S2786" s="11">
        <f t="shared" si="174"/>
        <v>41920.787534722222</v>
      </c>
      <c r="T2786" s="11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1.0468</v>
      </c>
      <c r="P2787" s="6">
        <f t="shared" si="173"/>
        <v>36.859154929577464</v>
      </c>
      <c r="Q2787" t="str">
        <f>TRIM(MID(SUBSTITUTE($N2787,"/",REPT(" ",LEN($N2787))),(COLUMNS($V2787:V2787)-1)*LEN($N2787)+1,LEN($N2787)))</f>
        <v>theater</v>
      </c>
      <c r="R2787" t="str">
        <f>TRIM(MID(SUBSTITUTE($N2787,"/",REPT(" ",LEN($N2787))),(COLUMNS($V2787:W2787)-1)*LEN($N2787)+1,LEN($N2787)))</f>
        <v>plays</v>
      </c>
      <c r="S2787" s="11">
        <f t="shared" si="174"/>
        <v>42558.189432870371</v>
      </c>
      <c r="T2787" s="11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1.1783999999999999</v>
      </c>
      <c r="P2788" s="6">
        <f t="shared" si="173"/>
        <v>39.810810810810814</v>
      </c>
      <c r="Q2788" t="str">
        <f>TRIM(MID(SUBSTITUTE($N2788,"/",REPT(" ",LEN($N2788))),(COLUMNS($V2788:V2788)-1)*LEN($N2788)+1,LEN($N2788)))</f>
        <v>theater</v>
      </c>
      <c r="R2788" t="str">
        <f>TRIM(MID(SUBSTITUTE($N2788,"/",REPT(" ",LEN($N2788))),(COLUMNS($V2788:W2788)-1)*LEN($N2788)+1,LEN($N2788)))</f>
        <v>plays</v>
      </c>
      <c r="S2788" s="11">
        <f t="shared" si="174"/>
        <v>41815.569212962961</v>
      </c>
      <c r="T2788" s="11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1.1970000000000001</v>
      </c>
      <c r="P2789" s="6">
        <f t="shared" si="173"/>
        <v>31.5</v>
      </c>
      <c r="Q2789" t="str">
        <f>TRIM(MID(SUBSTITUTE($N2789,"/",REPT(" ",LEN($N2789))),(COLUMNS($V2789:V2789)-1)*LEN($N2789)+1,LEN($N2789)))</f>
        <v>theater</v>
      </c>
      <c r="R2789" t="str">
        <f>TRIM(MID(SUBSTITUTE($N2789,"/",REPT(" ",LEN($N2789))),(COLUMNS($V2789:W2789)-1)*LEN($N2789)+1,LEN($N2789)))</f>
        <v>plays</v>
      </c>
      <c r="S2789" s="11">
        <f t="shared" si="174"/>
        <v>41808.198518518519</v>
      </c>
      <c r="T2789" s="11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1.0249999999999999</v>
      </c>
      <c r="P2790" s="6">
        <f t="shared" si="173"/>
        <v>102.5</v>
      </c>
      <c r="Q2790" t="str">
        <f>TRIM(MID(SUBSTITUTE($N2790,"/",REPT(" ",LEN($N2790))),(COLUMNS($V2790:V2790)-1)*LEN($N2790)+1,LEN($N2790)))</f>
        <v>theater</v>
      </c>
      <c r="R2790" t="str">
        <f>TRIM(MID(SUBSTITUTE($N2790,"/",REPT(" ",LEN($N2790))),(COLUMNS($V2790:W2790)-1)*LEN($N2790)+1,LEN($N2790)))</f>
        <v>plays</v>
      </c>
      <c r="S2790" s="11">
        <f t="shared" si="174"/>
        <v>42550.701886574068</v>
      </c>
      <c r="T2790" s="11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1.0116666666666667</v>
      </c>
      <c r="P2791" s="6">
        <f t="shared" si="173"/>
        <v>126.45833333333333</v>
      </c>
      <c r="Q2791" t="str">
        <f>TRIM(MID(SUBSTITUTE($N2791,"/",REPT(" ",LEN($N2791))),(COLUMNS($V2791:V2791)-1)*LEN($N2791)+1,LEN($N2791)))</f>
        <v>theater</v>
      </c>
      <c r="R2791" t="str">
        <f>TRIM(MID(SUBSTITUTE($N2791,"/",REPT(" ",LEN($N2791))),(COLUMNS($V2791:W2791)-1)*LEN($N2791)+1,LEN($N2791)))</f>
        <v>plays</v>
      </c>
      <c r="S2791" s="11">
        <f t="shared" si="174"/>
        <v>42056.013124999998</v>
      </c>
      <c r="T2791" s="11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1.0533333333333332</v>
      </c>
      <c r="P2792" s="6">
        <f t="shared" si="173"/>
        <v>47.878787878787875</v>
      </c>
      <c r="Q2792" t="str">
        <f>TRIM(MID(SUBSTITUTE($N2792,"/",REPT(" ",LEN($N2792))),(COLUMNS($V2792:V2792)-1)*LEN($N2792)+1,LEN($N2792)))</f>
        <v>theater</v>
      </c>
      <c r="R2792" t="str">
        <f>TRIM(MID(SUBSTITUTE($N2792,"/",REPT(" ",LEN($N2792))),(COLUMNS($V2792:W2792)-1)*LEN($N2792)+1,LEN($N2792)))</f>
        <v>plays</v>
      </c>
      <c r="S2792" s="11">
        <f t="shared" si="174"/>
        <v>42016.938692129625</v>
      </c>
      <c r="T2792" s="11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1.0249999999999999</v>
      </c>
      <c r="P2793" s="6">
        <f t="shared" si="173"/>
        <v>73.214285714285708</v>
      </c>
      <c r="Q2793" t="str">
        <f>TRIM(MID(SUBSTITUTE($N2793,"/",REPT(" ",LEN($N2793))),(COLUMNS($V2793:V2793)-1)*LEN($N2793)+1,LEN($N2793)))</f>
        <v>theater</v>
      </c>
      <c r="R2793" t="str">
        <f>TRIM(MID(SUBSTITUTE($N2793,"/",REPT(" ",LEN($N2793))),(COLUMNS($V2793:W2793)-1)*LEN($N2793)+1,LEN($N2793)))</f>
        <v>plays</v>
      </c>
      <c r="S2793" s="11">
        <f t="shared" si="174"/>
        <v>42591.899988425925</v>
      </c>
      <c r="T2793" s="11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1.0760000000000001</v>
      </c>
      <c r="P2794" s="6">
        <f t="shared" si="173"/>
        <v>89.666666666666671</v>
      </c>
      <c r="Q2794" t="str">
        <f>TRIM(MID(SUBSTITUTE($N2794,"/",REPT(" ",LEN($N2794))),(COLUMNS($V2794:V2794)-1)*LEN($N2794)+1,LEN($N2794)))</f>
        <v>theater</v>
      </c>
      <c r="R2794" t="str">
        <f>TRIM(MID(SUBSTITUTE($N2794,"/",REPT(" ",LEN($N2794))),(COLUMNS($V2794:W2794)-1)*LEN($N2794)+1,LEN($N2794)))</f>
        <v>plays</v>
      </c>
      <c r="S2794" s="11">
        <f t="shared" si="174"/>
        <v>42183.231006944443</v>
      </c>
      <c r="T2794" s="11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1.105675</v>
      </c>
      <c r="P2795" s="6">
        <f t="shared" si="173"/>
        <v>151.4623287671233</v>
      </c>
      <c r="Q2795" t="str">
        <f>TRIM(MID(SUBSTITUTE($N2795,"/",REPT(" ",LEN($N2795))),(COLUMNS($V2795:V2795)-1)*LEN($N2795)+1,LEN($N2795)))</f>
        <v>theater</v>
      </c>
      <c r="R2795" t="str">
        <f>TRIM(MID(SUBSTITUTE($N2795,"/",REPT(" ",LEN($N2795))),(COLUMNS($V2795:W2795)-1)*LEN($N2795)+1,LEN($N2795)))</f>
        <v>plays</v>
      </c>
      <c r="S2795" s="11">
        <f t="shared" si="174"/>
        <v>42176.419039351851</v>
      </c>
      <c r="T2795" s="11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1.5</v>
      </c>
      <c r="P2796" s="6">
        <f t="shared" si="173"/>
        <v>25</v>
      </c>
      <c r="Q2796" t="str">
        <f>TRIM(MID(SUBSTITUTE($N2796,"/",REPT(" ",LEN($N2796))),(COLUMNS($V2796:V2796)-1)*LEN($N2796)+1,LEN($N2796)))</f>
        <v>theater</v>
      </c>
      <c r="R2796" t="str">
        <f>TRIM(MID(SUBSTITUTE($N2796,"/",REPT(" ",LEN($N2796))),(COLUMNS($V2796:W2796)-1)*LEN($N2796)+1,LEN($N2796)))</f>
        <v>plays</v>
      </c>
      <c r="S2796" s="11">
        <f t="shared" si="174"/>
        <v>42416.691655092596</v>
      </c>
      <c r="T2796" s="11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1.0428571428571429</v>
      </c>
      <c r="P2797" s="6">
        <f t="shared" si="173"/>
        <v>36.5</v>
      </c>
      <c r="Q2797" t="str">
        <f>TRIM(MID(SUBSTITUTE($N2797,"/",REPT(" ",LEN($N2797))),(COLUMNS($V2797:V2797)-1)*LEN($N2797)+1,LEN($N2797)))</f>
        <v>theater</v>
      </c>
      <c r="R2797" t="str">
        <f>TRIM(MID(SUBSTITUTE($N2797,"/",REPT(" ",LEN($N2797))),(COLUMNS($V2797:W2797)-1)*LEN($N2797)+1,LEN($N2797)))</f>
        <v>plays</v>
      </c>
      <c r="S2797" s="11">
        <f t="shared" si="174"/>
        <v>41780.525937500002</v>
      </c>
      <c r="T2797" s="11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1.155</v>
      </c>
      <c r="P2798" s="6">
        <f t="shared" si="173"/>
        <v>44</v>
      </c>
      <c r="Q2798" t="str">
        <f>TRIM(MID(SUBSTITUTE($N2798,"/",REPT(" ",LEN($N2798))),(COLUMNS($V2798:V2798)-1)*LEN($N2798)+1,LEN($N2798)))</f>
        <v>theater</v>
      </c>
      <c r="R2798" t="str">
        <f>TRIM(MID(SUBSTITUTE($N2798,"/",REPT(" ",LEN($N2798))),(COLUMNS($V2798:W2798)-1)*LEN($N2798)+1,LEN($N2798)))</f>
        <v>plays</v>
      </c>
      <c r="S2798" s="11">
        <f t="shared" si="174"/>
        <v>41795.528101851851</v>
      </c>
      <c r="T2798" s="11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1.02645125</v>
      </c>
      <c r="P2799" s="6">
        <f t="shared" si="173"/>
        <v>87.357553191489373</v>
      </c>
      <c r="Q2799" t="str">
        <f>TRIM(MID(SUBSTITUTE($N2799,"/",REPT(" ",LEN($N2799))),(COLUMNS($V2799:V2799)-1)*LEN($N2799)+1,LEN($N2799)))</f>
        <v>theater</v>
      </c>
      <c r="R2799" t="str">
        <f>TRIM(MID(SUBSTITUTE($N2799,"/",REPT(" ",LEN($N2799))),(COLUMNS($V2799:W2799)-1)*LEN($N2799)+1,LEN($N2799)))</f>
        <v>plays</v>
      </c>
      <c r="S2799" s="11">
        <f t="shared" si="174"/>
        <v>41798.94027777778</v>
      </c>
      <c r="T2799" s="11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1.014</v>
      </c>
      <c r="P2800" s="6">
        <f t="shared" si="173"/>
        <v>36.474820143884891</v>
      </c>
      <c r="Q2800" t="str">
        <f>TRIM(MID(SUBSTITUTE($N2800,"/",REPT(" ",LEN($N2800))),(COLUMNS($V2800:V2800)-1)*LEN($N2800)+1,LEN($N2800)))</f>
        <v>theater</v>
      </c>
      <c r="R2800" t="str">
        <f>TRIM(MID(SUBSTITUTE($N2800,"/",REPT(" ",LEN($N2800))),(COLUMNS($V2800:W2800)-1)*LEN($N2800)+1,LEN($N2800)))</f>
        <v>plays</v>
      </c>
      <c r="S2800" s="11">
        <f t="shared" si="174"/>
        <v>42201.675011574072</v>
      </c>
      <c r="T2800" s="11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1.1663479999999999</v>
      </c>
      <c r="P2801" s="6">
        <f t="shared" si="173"/>
        <v>44.859538461538463</v>
      </c>
      <c r="Q2801" t="str">
        <f>TRIM(MID(SUBSTITUTE($N2801,"/",REPT(" ",LEN($N2801))),(COLUMNS($V2801:V2801)-1)*LEN($N2801)+1,LEN($N2801)))</f>
        <v>theater</v>
      </c>
      <c r="R2801" t="str">
        <f>TRIM(MID(SUBSTITUTE($N2801,"/",REPT(" ",LEN($N2801))),(COLUMNS($V2801:W2801)-1)*LEN($N2801)+1,LEN($N2801)))</f>
        <v>plays</v>
      </c>
      <c r="S2801" s="11">
        <f t="shared" si="174"/>
        <v>42507.264699074076</v>
      </c>
      <c r="T2801" s="11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1.33</v>
      </c>
      <c r="P2802" s="6">
        <f t="shared" si="173"/>
        <v>42.903225806451616</v>
      </c>
      <c r="Q2802" t="str">
        <f>TRIM(MID(SUBSTITUTE($N2802,"/",REPT(" ",LEN($N2802))),(COLUMNS($V2802:V2802)-1)*LEN($N2802)+1,LEN($N2802)))</f>
        <v>theater</v>
      </c>
      <c r="R2802" t="str">
        <f>TRIM(MID(SUBSTITUTE($N2802,"/",REPT(" ",LEN($N2802))),(COLUMNS($V2802:W2802)-1)*LEN($N2802)+1,LEN($N2802)))</f>
        <v>plays</v>
      </c>
      <c r="S2802" s="11">
        <f t="shared" si="174"/>
        <v>41948.552847222221</v>
      </c>
      <c r="T2802" s="11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1.3320000000000001</v>
      </c>
      <c r="P2803" s="6">
        <f t="shared" si="173"/>
        <v>51.230769230769234</v>
      </c>
      <c r="Q2803" t="str">
        <f>TRIM(MID(SUBSTITUTE($N2803,"/",REPT(" ",LEN($N2803))),(COLUMNS($V2803:V2803)-1)*LEN($N2803)+1,LEN($N2803)))</f>
        <v>theater</v>
      </c>
      <c r="R2803" t="str">
        <f>TRIM(MID(SUBSTITUTE($N2803,"/",REPT(" ",LEN($N2803))),(COLUMNS($V2803:W2803)-1)*LEN($N2803)+1,LEN($N2803)))</f>
        <v>plays</v>
      </c>
      <c r="S2803" s="11">
        <f t="shared" si="174"/>
        <v>41900.243159722224</v>
      </c>
      <c r="T2803" s="11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1.0183333333333333</v>
      </c>
      <c r="P2804" s="6">
        <f t="shared" si="173"/>
        <v>33.944444444444443</v>
      </c>
      <c r="Q2804" t="str">
        <f>TRIM(MID(SUBSTITUTE($N2804,"/",REPT(" ",LEN($N2804))),(COLUMNS($V2804:V2804)-1)*LEN($N2804)+1,LEN($N2804)))</f>
        <v>theater</v>
      </c>
      <c r="R2804" t="str">
        <f>TRIM(MID(SUBSTITUTE($N2804,"/",REPT(" ",LEN($N2804))),(COLUMNS($V2804:W2804)-1)*LEN($N2804)+1,LEN($N2804)))</f>
        <v>plays</v>
      </c>
      <c r="S2804" s="11">
        <f t="shared" si="174"/>
        <v>42192.64707175926</v>
      </c>
      <c r="T2804" s="11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1.2795000000000001</v>
      </c>
      <c r="P2805" s="6">
        <f t="shared" si="173"/>
        <v>90.744680851063833</v>
      </c>
      <c r="Q2805" t="str">
        <f>TRIM(MID(SUBSTITUTE($N2805,"/",REPT(" ",LEN($N2805))),(COLUMNS($V2805:V2805)-1)*LEN($N2805)+1,LEN($N2805)))</f>
        <v>theater</v>
      </c>
      <c r="R2805" t="str">
        <f>TRIM(MID(SUBSTITUTE($N2805,"/",REPT(" ",LEN($N2805))),(COLUMNS($V2805:W2805)-1)*LEN($N2805)+1,LEN($N2805)))</f>
        <v>plays</v>
      </c>
      <c r="S2805" s="11">
        <f t="shared" si="174"/>
        <v>42158.065694444449</v>
      </c>
      <c r="T2805" s="11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1.1499999999999999</v>
      </c>
      <c r="P2806" s="6">
        <f t="shared" si="173"/>
        <v>50</v>
      </c>
      <c r="Q2806" t="str">
        <f>TRIM(MID(SUBSTITUTE($N2806,"/",REPT(" ",LEN($N2806))),(COLUMNS($V2806:V2806)-1)*LEN($N2806)+1,LEN($N2806)))</f>
        <v>theater</v>
      </c>
      <c r="R2806" t="str">
        <f>TRIM(MID(SUBSTITUTE($N2806,"/",REPT(" ",LEN($N2806))),(COLUMNS($V2806:W2806)-1)*LEN($N2806)+1,LEN($N2806)))</f>
        <v>plays</v>
      </c>
      <c r="S2806" s="11">
        <f t="shared" si="174"/>
        <v>41881.453587962962</v>
      </c>
      <c r="T2806" s="11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1.1000000000000001</v>
      </c>
      <c r="P2807" s="6">
        <f t="shared" si="173"/>
        <v>24.444444444444443</v>
      </c>
      <c r="Q2807" t="str">
        <f>TRIM(MID(SUBSTITUTE($N2807,"/",REPT(" ",LEN($N2807))),(COLUMNS($V2807:V2807)-1)*LEN($N2807)+1,LEN($N2807)))</f>
        <v>theater</v>
      </c>
      <c r="R2807" t="str">
        <f>TRIM(MID(SUBSTITUTE($N2807,"/",REPT(" ",LEN($N2807))),(COLUMNS($V2807:W2807)-1)*LEN($N2807)+1,LEN($N2807)))</f>
        <v>plays</v>
      </c>
      <c r="S2807" s="11">
        <f t="shared" si="174"/>
        <v>42213.505474537036</v>
      </c>
      <c r="T2807" s="11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1.121</v>
      </c>
      <c r="P2808" s="6">
        <f t="shared" si="173"/>
        <v>44.25</v>
      </c>
      <c r="Q2808" t="str">
        <f>TRIM(MID(SUBSTITUTE($N2808,"/",REPT(" ",LEN($N2808))),(COLUMNS($V2808:V2808)-1)*LEN($N2808)+1,LEN($N2808)))</f>
        <v>theater</v>
      </c>
      <c r="R2808" t="str">
        <f>TRIM(MID(SUBSTITUTE($N2808,"/",REPT(" ",LEN($N2808))),(COLUMNS($V2808:W2808)-1)*LEN($N2808)+1,LEN($N2808)))</f>
        <v>plays</v>
      </c>
      <c r="S2808" s="11">
        <f t="shared" si="174"/>
        <v>42185.267245370371</v>
      </c>
      <c r="T2808" s="11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1.26</v>
      </c>
      <c r="P2809" s="6">
        <f t="shared" si="173"/>
        <v>67.741935483870961</v>
      </c>
      <c r="Q2809" t="str">
        <f>TRIM(MID(SUBSTITUTE($N2809,"/",REPT(" ",LEN($N2809))),(COLUMNS($V2809:V2809)-1)*LEN($N2809)+1,LEN($N2809)))</f>
        <v>theater</v>
      </c>
      <c r="R2809" t="str">
        <f>TRIM(MID(SUBSTITUTE($N2809,"/",REPT(" ",LEN($N2809))),(COLUMNS($V2809:W2809)-1)*LEN($N2809)+1,LEN($N2809)))</f>
        <v>plays</v>
      </c>
      <c r="S2809" s="11">
        <f t="shared" si="174"/>
        <v>42154.873124999998</v>
      </c>
      <c r="T2809" s="11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1.0024444444444445</v>
      </c>
      <c r="P2810" s="6">
        <f t="shared" si="173"/>
        <v>65.376811594202906</v>
      </c>
      <c r="Q2810" t="str">
        <f>TRIM(MID(SUBSTITUTE($N2810,"/",REPT(" ",LEN($N2810))),(COLUMNS($V2810:V2810)-1)*LEN($N2810)+1,LEN($N2810)))</f>
        <v>theater</v>
      </c>
      <c r="R2810" t="str">
        <f>TRIM(MID(SUBSTITUTE($N2810,"/",REPT(" ",LEN($N2810))),(COLUMNS($V2810:W2810)-1)*LEN($N2810)+1,LEN($N2810)))</f>
        <v>plays</v>
      </c>
      <c r="S2810" s="11">
        <f t="shared" si="174"/>
        <v>42208.84646990741</v>
      </c>
      <c r="T2810" s="11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1.024</v>
      </c>
      <c r="P2811" s="6">
        <f t="shared" si="173"/>
        <v>121.9047619047619</v>
      </c>
      <c r="Q2811" t="str">
        <f>TRIM(MID(SUBSTITUTE($N2811,"/",REPT(" ",LEN($N2811))),(COLUMNS($V2811:V2811)-1)*LEN($N2811)+1,LEN($N2811)))</f>
        <v>theater</v>
      </c>
      <c r="R2811" t="str">
        <f>TRIM(MID(SUBSTITUTE($N2811,"/",REPT(" ",LEN($N2811))),(COLUMNS($V2811:W2811)-1)*LEN($N2811)+1,LEN($N2811)))</f>
        <v>plays</v>
      </c>
      <c r="S2811" s="11">
        <f t="shared" si="174"/>
        <v>42451.496817129635</v>
      </c>
      <c r="T2811" s="11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1.0820000000000001</v>
      </c>
      <c r="P2812" s="6">
        <f t="shared" si="173"/>
        <v>47.456140350877192</v>
      </c>
      <c r="Q2812" t="str">
        <f>TRIM(MID(SUBSTITUTE($N2812,"/",REPT(" ",LEN($N2812))),(COLUMNS($V2812:V2812)-1)*LEN($N2812)+1,LEN($N2812)))</f>
        <v>theater</v>
      </c>
      <c r="R2812" t="str">
        <f>TRIM(MID(SUBSTITUTE($N2812,"/",REPT(" ",LEN($N2812))),(COLUMNS($V2812:W2812)-1)*LEN($N2812)+1,LEN($N2812)))</f>
        <v>plays</v>
      </c>
      <c r="S2812" s="11">
        <f t="shared" si="174"/>
        <v>41759.13962962963</v>
      </c>
      <c r="T2812" s="11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1.0026999999999999</v>
      </c>
      <c r="P2813" s="6">
        <f t="shared" si="173"/>
        <v>92.842592592592595</v>
      </c>
      <c r="Q2813" t="str">
        <f>TRIM(MID(SUBSTITUTE($N2813,"/",REPT(" ",LEN($N2813))),(COLUMNS($V2813:V2813)-1)*LEN($N2813)+1,LEN($N2813)))</f>
        <v>theater</v>
      </c>
      <c r="R2813" t="str">
        <f>TRIM(MID(SUBSTITUTE($N2813,"/",REPT(" ",LEN($N2813))),(COLUMNS($V2813:W2813)-1)*LEN($N2813)+1,LEN($N2813)))</f>
        <v>plays</v>
      </c>
      <c r="S2813" s="11">
        <f t="shared" si="174"/>
        <v>42028.496562500004</v>
      </c>
      <c r="T2813" s="11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1.133</v>
      </c>
      <c r="P2814" s="6">
        <f t="shared" si="173"/>
        <v>68.253012048192772</v>
      </c>
      <c r="Q2814" t="str">
        <f>TRIM(MID(SUBSTITUTE($N2814,"/",REPT(" ",LEN($N2814))),(COLUMNS($V2814:V2814)-1)*LEN($N2814)+1,LEN($N2814)))</f>
        <v>theater</v>
      </c>
      <c r="R2814" t="str">
        <f>TRIM(MID(SUBSTITUTE($N2814,"/",REPT(" ",LEN($N2814))),(COLUMNS($V2814:W2814)-1)*LEN($N2814)+1,LEN($N2814)))</f>
        <v>plays</v>
      </c>
      <c r="S2814" s="11">
        <f t="shared" si="174"/>
        <v>42054.74418981481</v>
      </c>
      <c r="T2814" s="11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1.2757571428571428</v>
      </c>
      <c r="P2815" s="6">
        <f t="shared" si="173"/>
        <v>37.209583333333335</v>
      </c>
      <c r="Q2815" t="str">
        <f>TRIM(MID(SUBSTITUTE($N2815,"/",REPT(" ",LEN($N2815))),(COLUMNS($V2815:V2815)-1)*LEN($N2815)+1,LEN($N2815)))</f>
        <v>theater</v>
      </c>
      <c r="R2815" t="str">
        <f>TRIM(MID(SUBSTITUTE($N2815,"/",REPT(" ",LEN($N2815))),(COLUMNS($V2815:W2815)-1)*LEN($N2815)+1,LEN($N2815)))</f>
        <v>plays</v>
      </c>
      <c r="S2815" s="11">
        <f t="shared" si="174"/>
        <v>42693.742604166662</v>
      </c>
      <c r="T2815" s="11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1.0773333333333333</v>
      </c>
      <c r="P2816" s="6">
        <f t="shared" si="173"/>
        <v>25.25</v>
      </c>
      <c r="Q2816" t="str">
        <f>TRIM(MID(SUBSTITUTE($N2816,"/",REPT(" ",LEN($N2816))),(COLUMNS($V2816:V2816)-1)*LEN($N2816)+1,LEN($N2816)))</f>
        <v>theater</v>
      </c>
      <c r="R2816" t="str">
        <f>TRIM(MID(SUBSTITUTE($N2816,"/",REPT(" ",LEN($N2816))),(COLUMNS($V2816:W2816)-1)*LEN($N2816)+1,LEN($N2816)))</f>
        <v>plays</v>
      </c>
      <c r="S2816" s="11">
        <f t="shared" si="174"/>
        <v>42103.399479166663</v>
      </c>
      <c r="T2816" s="11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2.42</v>
      </c>
      <c r="P2817" s="6">
        <f t="shared" si="173"/>
        <v>43.214285714285715</v>
      </c>
      <c r="Q2817" t="str">
        <f>TRIM(MID(SUBSTITUTE($N2817,"/",REPT(" ",LEN($N2817))),(COLUMNS($V2817:V2817)-1)*LEN($N2817)+1,LEN($N2817)))</f>
        <v>theater</v>
      </c>
      <c r="R2817" t="str">
        <f>TRIM(MID(SUBSTITUTE($N2817,"/",REPT(" ",LEN($N2817))),(COLUMNS($V2817:W2817)-1)*LEN($N2817)+1,LEN($N2817)))</f>
        <v>plays</v>
      </c>
      <c r="S2817" s="11">
        <f t="shared" si="174"/>
        <v>42559.776724537034</v>
      </c>
      <c r="T2817" s="11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1.4156666666666666</v>
      </c>
      <c r="P2818" s="6">
        <f t="shared" si="173"/>
        <v>25.130177514792898</v>
      </c>
      <c r="Q2818" t="str">
        <f>TRIM(MID(SUBSTITUTE($N2818,"/",REPT(" ",LEN($N2818))),(COLUMNS($V2818:V2818)-1)*LEN($N2818)+1,LEN($N2818)))</f>
        <v>theater</v>
      </c>
      <c r="R2818" t="str">
        <f>TRIM(MID(SUBSTITUTE($N2818,"/",REPT(" ",LEN($N2818))),(COLUMNS($V2818:W2818)-1)*LEN($N2818)+1,LEN($N2818)))</f>
        <v>plays</v>
      </c>
      <c r="S2818" s="11">
        <f t="shared" si="174"/>
        <v>42188.467499999999</v>
      </c>
      <c r="T2818" s="11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</f>
        <v>1.3</v>
      </c>
      <c r="P2819" s="6">
        <f t="shared" ref="P2819:P2882" si="177">AVERAGE(E2819/L2819)</f>
        <v>23.636363636363637</v>
      </c>
      <c r="Q2819" t="str">
        <f>TRIM(MID(SUBSTITUTE($N2819,"/",REPT(" ",LEN($N2819))),(COLUMNS($V2819:V2819)-1)*LEN($N2819)+1,LEN($N2819)))</f>
        <v>theater</v>
      </c>
      <c r="R2819" t="str">
        <f>TRIM(MID(SUBSTITUTE($N2819,"/",REPT(" ",LEN($N2819))),(COLUMNS($V2819:W2819)-1)*LEN($N2819)+1,LEN($N2819)))</f>
        <v>plays</v>
      </c>
      <c r="S2819" s="11">
        <f t="shared" ref="S2819:S2882" si="178">(((J2819/60/60)/24)+DATE(1970,1,1))</f>
        <v>42023.634976851856</v>
      </c>
      <c r="T2819" s="11">
        <f t="shared" ref="T2819:T2882" si="179">(((I2819/60/60)/24)+DATE(1970,1,1))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1.0603</v>
      </c>
      <c r="P2820" s="6">
        <f t="shared" si="177"/>
        <v>103.95098039215686</v>
      </c>
      <c r="Q2820" t="str">
        <f>TRIM(MID(SUBSTITUTE($N2820,"/",REPT(" ",LEN($N2820))),(COLUMNS($V2820:V2820)-1)*LEN($N2820)+1,LEN($N2820)))</f>
        <v>theater</v>
      </c>
      <c r="R2820" t="str">
        <f>TRIM(MID(SUBSTITUTE($N2820,"/",REPT(" ",LEN($N2820))),(COLUMNS($V2820:W2820)-1)*LEN($N2820)+1,LEN($N2820)))</f>
        <v>plays</v>
      </c>
      <c r="S2820" s="11">
        <f t="shared" si="178"/>
        <v>42250.598217592589</v>
      </c>
      <c r="T2820" s="11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1.048</v>
      </c>
      <c r="P2821" s="6">
        <f t="shared" si="177"/>
        <v>50.384615384615387</v>
      </c>
      <c r="Q2821" t="str">
        <f>TRIM(MID(SUBSTITUTE($N2821,"/",REPT(" ",LEN($N2821))),(COLUMNS($V2821:V2821)-1)*LEN($N2821)+1,LEN($N2821)))</f>
        <v>theater</v>
      </c>
      <c r="R2821" t="str">
        <f>TRIM(MID(SUBSTITUTE($N2821,"/",REPT(" ",LEN($N2821))),(COLUMNS($V2821:W2821)-1)*LEN($N2821)+1,LEN($N2821)))</f>
        <v>plays</v>
      </c>
      <c r="S2821" s="11">
        <f t="shared" si="178"/>
        <v>42139.525567129633</v>
      </c>
      <c r="T2821" s="11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1.36</v>
      </c>
      <c r="P2822" s="6">
        <f t="shared" si="177"/>
        <v>13.6</v>
      </c>
      <c r="Q2822" t="str">
        <f>TRIM(MID(SUBSTITUTE($N2822,"/",REPT(" ",LEN($N2822))),(COLUMNS($V2822:V2822)-1)*LEN($N2822)+1,LEN($N2822)))</f>
        <v>theater</v>
      </c>
      <c r="R2822" t="str">
        <f>TRIM(MID(SUBSTITUTE($N2822,"/",REPT(" ",LEN($N2822))),(COLUMNS($V2822:W2822)-1)*LEN($N2822)+1,LEN($N2822)))</f>
        <v>plays</v>
      </c>
      <c r="S2822" s="11">
        <f t="shared" si="178"/>
        <v>42401.610983796301</v>
      </c>
      <c r="T2822" s="11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</v>
      </c>
      <c r="P2823" s="6">
        <f t="shared" si="177"/>
        <v>28.571428571428573</v>
      </c>
      <c r="Q2823" t="str">
        <f>TRIM(MID(SUBSTITUTE($N2823,"/",REPT(" ",LEN($N2823))),(COLUMNS($V2823:V2823)-1)*LEN($N2823)+1,LEN($N2823)))</f>
        <v>theater</v>
      </c>
      <c r="R2823" t="str">
        <f>TRIM(MID(SUBSTITUTE($N2823,"/",REPT(" ",LEN($N2823))),(COLUMNS($V2823:W2823)-1)*LEN($N2823)+1,LEN($N2823)))</f>
        <v>plays</v>
      </c>
      <c r="S2823" s="11">
        <f t="shared" si="178"/>
        <v>41875.922858796301</v>
      </c>
      <c r="T2823" s="11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</v>
      </c>
      <c r="P2824" s="6">
        <f t="shared" si="177"/>
        <v>63.829787234042556</v>
      </c>
      <c r="Q2824" t="str">
        <f>TRIM(MID(SUBSTITUTE($N2824,"/",REPT(" ",LEN($N2824))),(COLUMNS($V2824:V2824)-1)*LEN($N2824)+1,LEN($N2824)))</f>
        <v>theater</v>
      </c>
      <c r="R2824" t="str">
        <f>TRIM(MID(SUBSTITUTE($N2824,"/",REPT(" ",LEN($N2824))),(COLUMNS($V2824:W2824)-1)*LEN($N2824)+1,LEN($N2824)))</f>
        <v>plays</v>
      </c>
      <c r="S2824" s="11">
        <f t="shared" si="178"/>
        <v>42060.683935185181</v>
      </c>
      <c r="T2824" s="11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1.24</v>
      </c>
      <c r="P2825" s="6">
        <f t="shared" si="177"/>
        <v>8.8571428571428577</v>
      </c>
      <c r="Q2825" t="str">
        <f>TRIM(MID(SUBSTITUTE($N2825,"/",REPT(" ",LEN($N2825))),(COLUMNS($V2825:V2825)-1)*LEN($N2825)+1,LEN($N2825)))</f>
        <v>theater</v>
      </c>
      <c r="R2825" t="str">
        <f>TRIM(MID(SUBSTITUTE($N2825,"/",REPT(" ",LEN($N2825))),(COLUMNS($V2825:W2825)-1)*LEN($N2825)+1,LEN($N2825)))</f>
        <v>plays</v>
      </c>
      <c r="S2825" s="11">
        <f t="shared" si="178"/>
        <v>42067.011643518519</v>
      </c>
      <c r="T2825" s="11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1.1692307692307693</v>
      </c>
      <c r="P2826" s="6">
        <f t="shared" si="177"/>
        <v>50.666666666666664</v>
      </c>
      <c r="Q2826" t="str">
        <f>TRIM(MID(SUBSTITUTE($N2826,"/",REPT(" ",LEN($N2826))),(COLUMNS($V2826:V2826)-1)*LEN($N2826)+1,LEN($N2826)))</f>
        <v>theater</v>
      </c>
      <c r="R2826" t="str">
        <f>TRIM(MID(SUBSTITUTE($N2826,"/",REPT(" ",LEN($N2826))),(COLUMNS($V2826:W2826)-1)*LEN($N2826)+1,LEN($N2826)))</f>
        <v>plays</v>
      </c>
      <c r="S2826" s="11">
        <f t="shared" si="178"/>
        <v>42136.270787037036</v>
      </c>
      <c r="T2826" s="11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1.0333333333333334</v>
      </c>
      <c r="P2827" s="6">
        <f t="shared" si="177"/>
        <v>60.784313725490193</v>
      </c>
      <c r="Q2827" t="str">
        <f>TRIM(MID(SUBSTITUTE($N2827,"/",REPT(" ",LEN($N2827))),(COLUMNS($V2827:V2827)-1)*LEN($N2827)+1,LEN($N2827)))</f>
        <v>theater</v>
      </c>
      <c r="R2827" t="str">
        <f>TRIM(MID(SUBSTITUTE($N2827,"/",REPT(" ",LEN($N2827))),(COLUMNS($V2827:W2827)-1)*LEN($N2827)+1,LEN($N2827)))</f>
        <v>plays</v>
      </c>
      <c r="S2827" s="11">
        <f t="shared" si="178"/>
        <v>42312.792662037042</v>
      </c>
      <c r="T2827" s="11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1.0774999999999999</v>
      </c>
      <c r="P2828" s="6">
        <f t="shared" si="177"/>
        <v>113.42105263157895</v>
      </c>
      <c r="Q2828" t="str">
        <f>TRIM(MID(SUBSTITUTE($N2828,"/",REPT(" ",LEN($N2828))),(COLUMNS($V2828:V2828)-1)*LEN($N2828)+1,LEN($N2828)))</f>
        <v>theater</v>
      </c>
      <c r="R2828" t="str">
        <f>TRIM(MID(SUBSTITUTE($N2828,"/",REPT(" ",LEN($N2828))),(COLUMNS($V2828:W2828)-1)*LEN($N2828)+1,LEN($N2828)))</f>
        <v>plays</v>
      </c>
      <c r="S2828" s="11">
        <f t="shared" si="178"/>
        <v>42171.034861111111</v>
      </c>
      <c r="T2828" s="11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1.2024999999999999</v>
      </c>
      <c r="P2829" s="6">
        <f t="shared" si="177"/>
        <v>104.56521739130434</v>
      </c>
      <c r="Q2829" t="str">
        <f>TRIM(MID(SUBSTITUTE($N2829,"/",REPT(" ",LEN($N2829))),(COLUMNS($V2829:V2829)-1)*LEN($N2829)+1,LEN($N2829)))</f>
        <v>theater</v>
      </c>
      <c r="R2829" t="str">
        <f>TRIM(MID(SUBSTITUTE($N2829,"/",REPT(" ",LEN($N2829))),(COLUMNS($V2829:W2829)-1)*LEN($N2829)+1,LEN($N2829)))</f>
        <v>plays</v>
      </c>
      <c r="S2829" s="11">
        <f t="shared" si="178"/>
        <v>42494.683634259258</v>
      </c>
      <c r="T2829" s="11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1.0037894736842106</v>
      </c>
      <c r="P2830" s="6">
        <f t="shared" si="177"/>
        <v>98.30927835051547</v>
      </c>
      <c r="Q2830" t="str">
        <f>TRIM(MID(SUBSTITUTE($N2830,"/",REPT(" ",LEN($N2830))),(COLUMNS($V2830:V2830)-1)*LEN($N2830)+1,LEN($N2830)))</f>
        <v>theater</v>
      </c>
      <c r="R2830" t="str">
        <f>TRIM(MID(SUBSTITUTE($N2830,"/",REPT(" ",LEN($N2830))),(COLUMNS($V2830:W2830)-1)*LEN($N2830)+1,LEN($N2830)))</f>
        <v>plays</v>
      </c>
      <c r="S2830" s="11">
        <f t="shared" si="178"/>
        <v>42254.264687499999</v>
      </c>
      <c r="T2830" s="11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1.0651999999999999</v>
      </c>
      <c r="P2831" s="6">
        <f t="shared" si="177"/>
        <v>35.039473684210527</v>
      </c>
      <c r="Q2831" t="str">
        <f>TRIM(MID(SUBSTITUTE($N2831,"/",REPT(" ",LEN($N2831))),(COLUMNS($V2831:V2831)-1)*LEN($N2831)+1,LEN($N2831)))</f>
        <v>theater</v>
      </c>
      <c r="R2831" t="str">
        <f>TRIM(MID(SUBSTITUTE($N2831,"/",REPT(" ",LEN($N2831))),(COLUMNS($V2831:W2831)-1)*LEN($N2831)+1,LEN($N2831)))</f>
        <v>plays</v>
      </c>
      <c r="S2831" s="11">
        <f t="shared" si="178"/>
        <v>42495.434236111112</v>
      </c>
      <c r="T2831" s="11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</v>
      </c>
      <c r="P2832" s="6">
        <f t="shared" si="177"/>
        <v>272.72727272727275</v>
      </c>
      <c r="Q2832" t="str">
        <f>TRIM(MID(SUBSTITUTE($N2832,"/",REPT(" ",LEN($N2832))),(COLUMNS($V2832:V2832)-1)*LEN($N2832)+1,LEN($N2832)))</f>
        <v>theater</v>
      </c>
      <c r="R2832" t="str">
        <f>TRIM(MID(SUBSTITUTE($N2832,"/",REPT(" ",LEN($N2832))),(COLUMNS($V2832:W2832)-1)*LEN($N2832)+1,LEN($N2832)))</f>
        <v>plays</v>
      </c>
      <c r="S2832" s="11">
        <f t="shared" si="178"/>
        <v>41758.839675925927</v>
      </c>
      <c r="T2832" s="11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1.1066666666666667</v>
      </c>
      <c r="P2833" s="6">
        <f t="shared" si="177"/>
        <v>63.846153846153847</v>
      </c>
      <c r="Q2833" t="str">
        <f>TRIM(MID(SUBSTITUTE($N2833,"/",REPT(" ",LEN($N2833))),(COLUMNS($V2833:V2833)-1)*LEN($N2833)+1,LEN($N2833)))</f>
        <v>theater</v>
      </c>
      <c r="R2833" t="str">
        <f>TRIM(MID(SUBSTITUTE($N2833,"/",REPT(" ",LEN($N2833))),(COLUMNS($V2833:W2833)-1)*LEN($N2833)+1,LEN($N2833)))</f>
        <v>plays</v>
      </c>
      <c r="S2833" s="11">
        <f t="shared" si="178"/>
        <v>42171.824884259258</v>
      </c>
      <c r="T2833" s="11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1.1471959999999999</v>
      </c>
      <c r="P2834" s="6">
        <f t="shared" si="177"/>
        <v>30.189368421052631</v>
      </c>
      <c r="Q2834" t="str">
        <f>TRIM(MID(SUBSTITUTE($N2834,"/",REPT(" ",LEN($N2834))),(COLUMNS($V2834:V2834)-1)*LEN($N2834)+1,LEN($N2834)))</f>
        <v>theater</v>
      </c>
      <c r="R2834" t="str">
        <f>TRIM(MID(SUBSTITUTE($N2834,"/",REPT(" ",LEN($N2834))),(COLUMNS($V2834:W2834)-1)*LEN($N2834)+1,LEN($N2834)))</f>
        <v>plays</v>
      </c>
      <c r="S2834" s="11">
        <f t="shared" si="178"/>
        <v>41938.709421296298</v>
      </c>
      <c r="T2834" s="11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1.0825925925925926</v>
      </c>
      <c r="P2835" s="6">
        <f t="shared" si="177"/>
        <v>83.51428571428572</v>
      </c>
      <c r="Q2835" t="str">
        <f>TRIM(MID(SUBSTITUTE($N2835,"/",REPT(" ",LEN($N2835))),(COLUMNS($V2835:V2835)-1)*LEN($N2835)+1,LEN($N2835)))</f>
        <v>theater</v>
      </c>
      <c r="R2835" t="str">
        <f>TRIM(MID(SUBSTITUTE($N2835,"/",REPT(" ",LEN($N2835))),(COLUMNS($V2835:W2835)-1)*LEN($N2835)+1,LEN($N2835)))</f>
        <v>plays</v>
      </c>
      <c r="S2835" s="11">
        <f t="shared" si="178"/>
        <v>42268.127696759257</v>
      </c>
      <c r="T2835" s="11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1.7</v>
      </c>
      <c r="P2836" s="6">
        <f t="shared" si="177"/>
        <v>64.761904761904759</v>
      </c>
      <c r="Q2836" t="str">
        <f>TRIM(MID(SUBSTITUTE($N2836,"/",REPT(" ",LEN($N2836))),(COLUMNS($V2836:V2836)-1)*LEN($N2836)+1,LEN($N2836)))</f>
        <v>theater</v>
      </c>
      <c r="R2836" t="str">
        <f>TRIM(MID(SUBSTITUTE($N2836,"/",REPT(" ",LEN($N2836))),(COLUMNS($V2836:W2836)-1)*LEN($N2836)+1,LEN($N2836)))</f>
        <v>plays</v>
      </c>
      <c r="S2836" s="11">
        <f t="shared" si="178"/>
        <v>42019.959837962961</v>
      </c>
      <c r="T2836" s="11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1.8709899999999999</v>
      </c>
      <c r="P2837" s="6">
        <f t="shared" si="177"/>
        <v>20.118172043010752</v>
      </c>
      <c r="Q2837" t="str">
        <f>TRIM(MID(SUBSTITUTE($N2837,"/",REPT(" ",LEN($N2837))),(COLUMNS($V2837:V2837)-1)*LEN($N2837)+1,LEN($N2837)))</f>
        <v>theater</v>
      </c>
      <c r="R2837" t="str">
        <f>TRIM(MID(SUBSTITUTE($N2837,"/",REPT(" ",LEN($N2837))),(COLUMNS($V2837:W2837)-1)*LEN($N2837)+1,LEN($N2837)))</f>
        <v>plays</v>
      </c>
      <c r="S2837" s="11">
        <f t="shared" si="178"/>
        <v>42313.703900462962</v>
      </c>
      <c r="T2837" s="11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1.0777777777777777</v>
      </c>
      <c r="P2838" s="6">
        <f t="shared" si="177"/>
        <v>44.090909090909093</v>
      </c>
      <c r="Q2838" t="str">
        <f>TRIM(MID(SUBSTITUTE($N2838,"/",REPT(" ",LEN($N2838))),(COLUMNS($V2838:V2838)-1)*LEN($N2838)+1,LEN($N2838)))</f>
        <v>theater</v>
      </c>
      <c r="R2838" t="str">
        <f>TRIM(MID(SUBSTITUTE($N2838,"/",REPT(" ",LEN($N2838))),(COLUMNS($V2838:W2838)-1)*LEN($N2838)+1,LEN($N2838)))</f>
        <v>plays</v>
      </c>
      <c r="S2838" s="11">
        <f t="shared" si="178"/>
        <v>42746.261782407411</v>
      </c>
      <c r="T2838" s="11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</v>
      </c>
      <c r="P2839" s="6">
        <f t="shared" si="177"/>
        <v>40.476190476190474</v>
      </c>
      <c r="Q2839" t="str">
        <f>TRIM(MID(SUBSTITUTE($N2839,"/",REPT(" ",LEN($N2839))),(COLUMNS($V2839:V2839)-1)*LEN($N2839)+1,LEN($N2839)))</f>
        <v>theater</v>
      </c>
      <c r="R2839" t="str">
        <f>TRIM(MID(SUBSTITUTE($N2839,"/",REPT(" ",LEN($N2839))),(COLUMNS($V2839:W2839)-1)*LEN($N2839)+1,LEN($N2839)))</f>
        <v>plays</v>
      </c>
      <c r="S2839" s="11">
        <f t="shared" si="178"/>
        <v>42307.908379629633</v>
      </c>
      <c r="T2839" s="11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1.2024999999999999</v>
      </c>
      <c r="P2840" s="6">
        <f t="shared" si="177"/>
        <v>44.537037037037038</v>
      </c>
      <c r="Q2840" t="str">
        <f>TRIM(MID(SUBSTITUTE($N2840,"/",REPT(" ",LEN($N2840))),(COLUMNS($V2840:V2840)-1)*LEN($N2840)+1,LEN($N2840)))</f>
        <v>theater</v>
      </c>
      <c r="R2840" t="str">
        <f>TRIM(MID(SUBSTITUTE($N2840,"/",REPT(" ",LEN($N2840))),(COLUMNS($V2840:W2840)-1)*LEN($N2840)+1,LEN($N2840)))</f>
        <v>plays</v>
      </c>
      <c r="S2840" s="11">
        <f t="shared" si="178"/>
        <v>41842.607592592591</v>
      </c>
      <c r="T2840" s="11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1.1142857142857143</v>
      </c>
      <c r="P2841" s="6">
        <f t="shared" si="177"/>
        <v>125.80645161290323</v>
      </c>
      <c r="Q2841" t="str">
        <f>TRIM(MID(SUBSTITUTE($N2841,"/",REPT(" ",LEN($N2841))),(COLUMNS($V2841:V2841)-1)*LEN($N2841)+1,LEN($N2841)))</f>
        <v>theater</v>
      </c>
      <c r="R2841" t="str">
        <f>TRIM(MID(SUBSTITUTE($N2841,"/",REPT(" ",LEN($N2841))),(COLUMNS($V2841:W2841)-1)*LEN($N2841)+1,LEN($N2841)))</f>
        <v>plays</v>
      </c>
      <c r="S2841" s="11">
        <f t="shared" si="178"/>
        <v>41853.240208333329</v>
      </c>
      <c r="T2841" s="11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1.04</v>
      </c>
      <c r="P2842" s="6">
        <f t="shared" si="177"/>
        <v>19.696969696969695</v>
      </c>
      <c r="Q2842" t="str">
        <f>TRIM(MID(SUBSTITUTE($N2842,"/",REPT(" ",LEN($N2842))),(COLUMNS($V2842:V2842)-1)*LEN($N2842)+1,LEN($N2842)))</f>
        <v>theater</v>
      </c>
      <c r="R2842" t="str">
        <f>TRIM(MID(SUBSTITUTE($N2842,"/",REPT(" ",LEN($N2842))),(COLUMNS($V2842:W2842)-1)*LEN($N2842)+1,LEN($N2842)))</f>
        <v>plays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0.01</v>
      </c>
      <c r="P2843" s="6">
        <f t="shared" si="177"/>
        <v>10</v>
      </c>
      <c r="Q2843" t="str">
        <f>TRIM(MID(SUBSTITUTE($N2843,"/",REPT(" ",LEN($N2843))),(COLUMNS($V2843:V2843)-1)*LEN($N2843)+1,LEN($N2843)))</f>
        <v>theater</v>
      </c>
      <c r="R2843" t="str">
        <f>TRIM(MID(SUBSTITUTE($N2843,"/",REPT(" ",LEN($N2843))),(COLUMNS($V2843:W2843)-1)*LEN($N2843)+1,LEN($N2843)))</f>
        <v>plays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6" t="e">
        <f t="shared" si="177"/>
        <v>#DIV/0!</v>
      </c>
      <c r="Q2844" t="str">
        <f>TRIM(MID(SUBSTITUTE($N2844,"/",REPT(" ",LEN($N2844))),(COLUMNS($V2844:V2844)-1)*LEN($N2844)+1,LEN($N2844)))</f>
        <v>theater</v>
      </c>
      <c r="R2844" t="str">
        <f>TRIM(MID(SUBSTITUTE($N2844,"/",REPT(" ",LEN($N2844))),(COLUMNS($V2844:W2844)-1)*LEN($N2844)+1,LEN($N2844)))</f>
        <v>plays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6" t="e">
        <f t="shared" si="177"/>
        <v>#DIV/0!</v>
      </c>
      <c r="Q2845" t="str">
        <f>TRIM(MID(SUBSTITUTE($N2845,"/",REPT(" ",LEN($N2845))),(COLUMNS($V2845:V2845)-1)*LEN($N2845)+1,LEN($N2845)))</f>
        <v>theater</v>
      </c>
      <c r="R2845" t="str">
        <f>TRIM(MID(SUBSTITUTE($N2845,"/",REPT(" ",LEN($N2845))),(COLUMNS($V2845:W2845)-1)*LEN($N2845)+1,LEN($N2845)))</f>
        <v>plays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5.4545454545454543E-2</v>
      </c>
      <c r="P2846" s="6">
        <f t="shared" si="177"/>
        <v>30</v>
      </c>
      <c r="Q2846" t="str">
        <f>TRIM(MID(SUBSTITUTE($N2846,"/",REPT(" ",LEN($N2846))),(COLUMNS($V2846:V2846)-1)*LEN($N2846)+1,LEN($N2846)))</f>
        <v>theater</v>
      </c>
      <c r="R2846" t="str">
        <f>TRIM(MID(SUBSTITUTE($N2846,"/",REPT(" ",LEN($N2846))),(COLUMNS($V2846:W2846)-1)*LEN($N2846)+1,LEN($N2846)))</f>
        <v>plays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0.31546666666666667</v>
      </c>
      <c r="P2847" s="6">
        <f t="shared" si="177"/>
        <v>60.666666666666664</v>
      </c>
      <c r="Q2847" t="str">
        <f>TRIM(MID(SUBSTITUTE($N2847,"/",REPT(" ",LEN($N2847))),(COLUMNS($V2847:V2847)-1)*LEN($N2847)+1,LEN($N2847)))</f>
        <v>theater</v>
      </c>
      <c r="R2847" t="str">
        <f>TRIM(MID(SUBSTITUTE($N2847,"/",REPT(" ",LEN($N2847))),(COLUMNS($V2847:W2847)-1)*LEN($N2847)+1,LEN($N2847)))</f>
        <v>plays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6" t="e">
        <f t="shared" si="177"/>
        <v>#DIV/0!</v>
      </c>
      <c r="Q2848" t="str">
        <f>TRIM(MID(SUBSTITUTE($N2848,"/",REPT(" ",LEN($N2848))),(COLUMNS($V2848:V2848)-1)*LEN($N2848)+1,LEN($N2848)))</f>
        <v>theater</v>
      </c>
      <c r="R2848" t="str">
        <f>TRIM(MID(SUBSTITUTE($N2848,"/",REPT(" ",LEN($N2848))),(COLUMNS($V2848:W2848)-1)*LEN($N2848)+1,LEN($N2848)))</f>
        <v>plays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6" t="e">
        <f t="shared" si="177"/>
        <v>#DIV/0!</v>
      </c>
      <c r="Q2849" t="str">
        <f>TRIM(MID(SUBSTITUTE($N2849,"/",REPT(" ",LEN($N2849))),(COLUMNS($V2849:V2849)-1)*LEN($N2849)+1,LEN($N2849)))</f>
        <v>theater</v>
      </c>
      <c r="R2849" t="str">
        <f>TRIM(MID(SUBSTITUTE($N2849,"/",REPT(" ",LEN($N2849))),(COLUMNS($V2849:W2849)-1)*LEN($N2849)+1,LEN($N2849)))</f>
        <v>plays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2E-3</v>
      </c>
      <c r="P2850" s="6">
        <f t="shared" si="177"/>
        <v>23.333333333333332</v>
      </c>
      <c r="Q2850" t="str">
        <f>TRIM(MID(SUBSTITUTE($N2850,"/",REPT(" ",LEN($N2850))),(COLUMNS($V2850:V2850)-1)*LEN($N2850)+1,LEN($N2850)))</f>
        <v>theater</v>
      </c>
      <c r="R2850" t="str">
        <f>TRIM(MID(SUBSTITUTE($N2850,"/",REPT(" ",LEN($N2850))),(COLUMNS($V2850:W2850)-1)*LEN($N2850)+1,LEN($N2850)))</f>
        <v>plays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0.01</v>
      </c>
      <c r="P2851" s="6">
        <f t="shared" si="177"/>
        <v>5</v>
      </c>
      <c r="Q2851" t="str">
        <f>TRIM(MID(SUBSTITUTE($N2851,"/",REPT(" ",LEN($N2851))),(COLUMNS($V2851:V2851)-1)*LEN($N2851)+1,LEN($N2851)))</f>
        <v>theater</v>
      </c>
      <c r="R2851" t="str">
        <f>TRIM(MID(SUBSTITUTE($N2851,"/",REPT(" ",LEN($N2851))),(COLUMNS($V2851:W2851)-1)*LEN($N2851)+1,LEN($N2851)))</f>
        <v>plays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3.8875E-2</v>
      </c>
      <c r="P2852" s="6">
        <f t="shared" si="177"/>
        <v>23.923076923076923</v>
      </c>
      <c r="Q2852" t="str">
        <f>TRIM(MID(SUBSTITUTE($N2852,"/",REPT(" ",LEN($N2852))),(COLUMNS($V2852:V2852)-1)*LEN($N2852)+1,LEN($N2852)))</f>
        <v>theater</v>
      </c>
      <c r="R2852" t="str">
        <f>TRIM(MID(SUBSTITUTE($N2852,"/",REPT(" ",LEN($N2852))),(COLUMNS($V2852:W2852)-1)*LEN($N2852)+1,LEN($N2852)))</f>
        <v>plays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6" t="e">
        <f t="shared" si="177"/>
        <v>#DIV/0!</v>
      </c>
      <c r="Q2853" t="str">
        <f>TRIM(MID(SUBSTITUTE($N2853,"/",REPT(" ",LEN($N2853))),(COLUMNS($V2853:V2853)-1)*LEN($N2853)+1,LEN($N2853)))</f>
        <v>theater</v>
      </c>
      <c r="R2853" t="str">
        <f>TRIM(MID(SUBSTITUTE($N2853,"/",REPT(" ",LEN($N2853))),(COLUMNS($V2853:W2853)-1)*LEN($N2853)+1,LEN($N2853)))</f>
        <v>plays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1.9E-2</v>
      </c>
      <c r="P2854" s="6">
        <f t="shared" si="177"/>
        <v>15.833333333333334</v>
      </c>
      <c r="Q2854" t="str">
        <f>TRIM(MID(SUBSTITUTE($N2854,"/",REPT(" ",LEN($N2854))),(COLUMNS($V2854:V2854)-1)*LEN($N2854)+1,LEN($N2854)))</f>
        <v>theater</v>
      </c>
      <c r="R2854" t="str">
        <f>TRIM(MID(SUBSTITUTE($N2854,"/",REPT(" ",LEN($N2854))),(COLUMNS($V2854:W2854)-1)*LEN($N2854)+1,LEN($N2854)))</f>
        <v>plays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6" t="e">
        <f t="shared" si="177"/>
        <v>#DIV/0!</v>
      </c>
      <c r="Q2855" t="str">
        <f>TRIM(MID(SUBSTITUTE($N2855,"/",REPT(" ",LEN($N2855))),(COLUMNS($V2855:V2855)-1)*LEN($N2855)+1,LEN($N2855)))</f>
        <v>theater</v>
      </c>
      <c r="R2855" t="str">
        <f>TRIM(MID(SUBSTITUTE($N2855,"/",REPT(" ",LEN($N2855))),(COLUMNS($V2855:W2855)-1)*LEN($N2855)+1,LEN($N2855)))</f>
        <v>plays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0.41699999999999998</v>
      </c>
      <c r="P2856" s="6">
        <f t="shared" si="177"/>
        <v>29.785714285714285</v>
      </c>
      <c r="Q2856" t="str">
        <f>TRIM(MID(SUBSTITUTE($N2856,"/",REPT(" ",LEN($N2856))),(COLUMNS($V2856:V2856)-1)*LEN($N2856)+1,LEN($N2856)))</f>
        <v>theater</v>
      </c>
      <c r="R2856" t="str">
        <f>TRIM(MID(SUBSTITUTE($N2856,"/",REPT(" ",LEN($N2856))),(COLUMNS($V2856:W2856)-1)*LEN($N2856)+1,LEN($N2856)))</f>
        <v>plays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0.5</v>
      </c>
      <c r="P2857" s="6">
        <f t="shared" si="177"/>
        <v>60</v>
      </c>
      <c r="Q2857" t="str">
        <f>TRIM(MID(SUBSTITUTE($N2857,"/",REPT(" ",LEN($N2857))),(COLUMNS($V2857:V2857)-1)*LEN($N2857)+1,LEN($N2857)))</f>
        <v>theater</v>
      </c>
      <c r="R2857" t="str">
        <f>TRIM(MID(SUBSTITUTE($N2857,"/",REPT(" ",LEN($N2857))),(COLUMNS($V2857:W2857)-1)*LEN($N2857)+1,LEN($N2857)))</f>
        <v>plays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4.8666666666666664E-2</v>
      </c>
      <c r="P2858" s="6">
        <f t="shared" si="177"/>
        <v>24.333333333333332</v>
      </c>
      <c r="Q2858" t="str">
        <f>TRIM(MID(SUBSTITUTE($N2858,"/",REPT(" ",LEN($N2858))),(COLUMNS($V2858:V2858)-1)*LEN($N2858)+1,LEN($N2858)))</f>
        <v>theater</v>
      </c>
      <c r="R2858" t="str">
        <f>TRIM(MID(SUBSTITUTE($N2858,"/",REPT(" ",LEN($N2858))),(COLUMNS($V2858:W2858)-1)*LEN($N2858)+1,LEN($N2858)))</f>
        <v>plays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0.19736842105263158</v>
      </c>
      <c r="P2859" s="6">
        <f t="shared" si="177"/>
        <v>500</v>
      </c>
      <c r="Q2859" t="str">
        <f>TRIM(MID(SUBSTITUTE($N2859,"/",REPT(" ",LEN($N2859))),(COLUMNS($V2859:V2859)-1)*LEN($N2859)+1,LEN($N2859)))</f>
        <v>theater</v>
      </c>
      <c r="R2859" t="str">
        <f>TRIM(MID(SUBSTITUTE($N2859,"/",REPT(" ",LEN($N2859))),(COLUMNS($V2859:W2859)-1)*LEN($N2859)+1,LEN($N2859)))</f>
        <v>plays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6" t="e">
        <f t="shared" si="177"/>
        <v>#DIV/0!</v>
      </c>
      <c r="Q2860" t="str">
        <f>TRIM(MID(SUBSTITUTE($N2860,"/",REPT(" ",LEN($N2860))),(COLUMNS($V2860:V2860)-1)*LEN($N2860)+1,LEN($N2860)))</f>
        <v>theater</v>
      </c>
      <c r="R2860" t="str">
        <f>TRIM(MID(SUBSTITUTE($N2860,"/",REPT(" ",LEN($N2860))),(COLUMNS($V2860:W2860)-1)*LEN($N2860)+1,LEN($N2860)))</f>
        <v>plays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1.7500000000000002E-2</v>
      </c>
      <c r="P2861" s="6">
        <f t="shared" si="177"/>
        <v>35</v>
      </c>
      <c r="Q2861" t="str">
        <f>TRIM(MID(SUBSTITUTE($N2861,"/",REPT(" ",LEN($N2861))),(COLUMNS($V2861:V2861)-1)*LEN($N2861)+1,LEN($N2861)))</f>
        <v>theater</v>
      </c>
      <c r="R2861" t="str">
        <f>TRIM(MID(SUBSTITUTE($N2861,"/",REPT(" ",LEN($N2861))),(COLUMNS($V2861:W2861)-1)*LEN($N2861)+1,LEN($N2861)))</f>
        <v>plays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6.6500000000000004E-2</v>
      </c>
      <c r="P2862" s="6">
        <f t="shared" si="177"/>
        <v>29.555555555555557</v>
      </c>
      <c r="Q2862" t="str">
        <f>TRIM(MID(SUBSTITUTE($N2862,"/",REPT(" ",LEN($N2862))),(COLUMNS($V2862:V2862)-1)*LEN($N2862)+1,LEN($N2862)))</f>
        <v>theater</v>
      </c>
      <c r="R2862" t="str">
        <f>TRIM(MID(SUBSTITUTE($N2862,"/",REPT(" ",LEN($N2862))),(COLUMNS($V2862:W2862)-1)*LEN($N2862)+1,LEN($N2862)))</f>
        <v>plays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0.32</v>
      </c>
      <c r="P2863" s="6">
        <f t="shared" si="177"/>
        <v>26.666666666666668</v>
      </c>
      <c r="Q2863" t="str">
        <f>TRIM(MID(SUBSTITUTE($N2863,"/",REPT(" ",LEN($N2863))),(COLUMNS($V2863:V2863)-1)*LEN($N2863)+1,LEN($N2863)))</f>
        <v>theater</v>
      </c>
      <c r="R2863" t="str">
        <f>TRIM(MID(SUBSTITUTE($N2863,"/",REPT(" ",LEN($N2863))),(COLUMNS($V2863:W2863)-1)*LEN($N2863)+1,LEN($N2863)))</f>
        <v>plays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4.3307086614173228E-3</v>
      </c>
      <c r="P2864" s="6">
        <f t="shared" si="177"/>
        <v>18.333333333333332</v>
      </c>
      <c r="Q2864" t="str">
        <f>TRIM(MID(SUBSTITUTE($N2864,"/",REPT(" ",LEN($N2864))),(COLUMNS($V2864:V2864)-1)*LEN($N2864)+1,LEN($N2864)))</f>
        <v>theater</v>
      </c>
      <c r="R2864" t="str">
        <f>TRIM(MID(SUBSTITUTE($N2864,"/",REPT(" ",LEN($N2864))),(COLUMNS($V2864:W2864)-1)*LEN($N2864)+1,LEN($N2864)))</f>
        <v>plays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4.0000000000000002E-4</v>
      </c>
      <c r="P2865" s="6">
        <f t="shared" si="177"/>
        <v>20</v>
      </c>
      <c r="Q2865" t="str">
        <f>TRIM(MID(SUBSTITUTE($N2865,"/",REPT(" ",LEN($N2865))),(COLUMNS($V2865:V2865)-1)*LEN($N2865)+1,LEN($N2865)))</f>
        <v>theater</v>
      </c>
      <c r="R2865" t="str">
        <f>TRIM(MID(SUBSTITUTE($N2865,"/",REPT(" ",LEN($N2865))),(COLUMNS($V2865:W2865)-1)*LEN($N2865)+1,LEN($N2865)))</f>
        <v>plays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1.6E-2</v>
      </c>
      <c r="P2866" s="6">
        <f t="shared" si="177"/>
        <v>13.333333333333334</v>
      </c>
      <c r="Q2866" t="str">
        <f>TRIM(MID(SUBSTITUTE($N2866,"/",REPT(" ",LEN($N2866))),(COLUMNS($V2866:V2866)-1)*LEN($N2866)+1,LEN($N2866)))</f>
        <v>theater</v>
      </c>
      <c r="R2866" t="str">
        <f>TRIM(MID(SUBSTITUTE($N2866,"/",REPT(" ",LEN($N2866))),(COLUMNS($V2866:W2866)-1)*LEN($N2866)+1,LEN($N2866)))</f>
        <v>plays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6" t="e">
        <f t="shared" si="177"/>
        <v>#DIV/0!</v>
      </c>
      <c r="Q2867" t="str">
        <f>TRIM(MID(SUBSTITUTE($N2867,"/",REPT(" ",LEN($N2867))),(COLUMNS($V2867:V2867)-1)*LEN($N2867)+1,LEN($N2867)))</f>
        <v>theater</v>
      </c>
      <c r="R2867" t="str">
        <f>TRIM(MID(SUBSTITUTE($N2867,"/",REPT(" ",LEN($N2867))),(COLUMNS($V2867:W2867)-1)*LEN($N2867)+1,LEN($N2867)))</f>
        <v>plays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8.9999999999999993E-3</v>
      </c>
      <c r="P2868" s="6">
        <f t="shared" si="177"/>
        <v>22.5</v>
      </c>
      <c r="Q2868" t="str">
        <f>TRIM(MID(SUBSTITUTE($N2868,"/",REPT(" ",LEN($N2868))),(COLUMNS($V2868:V2868)-1)*LEN($N2868)+1,LEN($N2868)))</f>
        <v>theater</v>
      </c>
      <c r="R2868" t="str">
        <f>TRIM(MID(SUBSTITUTE($N2868,"/",REPT(" ",LEN($N2868))),(COLUMNS($V2868:W2868)-1)*LEN($N2868)+1,LEN($N2868)))</f>
        <v>plays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0.2016</v>
      </c>
      <c r="P2869" s="6">
        <f t="shared" si="177"/>
        <v>50.4</v>
      </c>
      <c r="Q2869" t="str">
        <f>TRIM(MID(SUBSTITUTE($N2869,"/",REPT(" ",LEN($N2869))),(COLUMNS($V2869:V2869)-1)*LEN($N2869)+1,LEN($N2869)))</f>
        <v>theater</v>
      </c>
      <c r="R2869" t="str">
        <f>TRIM(MID(SUBSTITUTE($N2869,"/",REPT(" ",LEN($N2869))),(COLUMNS($V2869:W2869)-1)*LEN($N2869)+1,LEN($N2869)))</f>
        <v>plays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0.42011733333333334</v>
      </c>
      <c r="P2870" s="6">
        <f t="shared" si="177"/>
        <v>105.02933333333334</v>
      </c>
      <c r="Q2870" t="str">
        <f>TRIM(MID(SUBSTITUTE($N2870,"/",REPT(" ",LEN($N2870))),(COLUMNS($V2870:V2870)-1)*LEN($N2870)+1,LEN($N2870)))</f>
        <v>theater</v>
      </c>
      <c r="R2870" t="str">
        <f>TRIM(MID(SUBSTITUTE($N2870,"/",REPT(" ",LEN($N2870))),(COLUMNS($V2870:W2870)-1)*LEN($N2870)+1,LEN($N2870)))</f>
        <v>plays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8.8500000000000002E-3</v>
      </c>
      <c r="P2871" s="6">
        <f t="shared" si="177"/>
        <v>35.4</v>
      </c>
      <c r="Q2871" t="str">
        <f>TRIM(MID(SUBSTITUTE($N2871,"/",REPT(" ",LEN($N2871))),(COLUMNS($V2871:V2871)-1)*LEN($N2871)+1,LEN($N2871)))</f>
        <v>theater</v>
      </c>
      <c r="R2871" t="str">
        <f>TRIM(MID(SUBSTITUTE($N2871,"/",REPT(" ",LEN($N2871))),(COLUMNS($V2871:W2871)-1)*LEN($N2871)+1,LEN($N2871)))</f>
        <v>plays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0.15</v>
      </c>
      <c r="P2872" s="6">
        <f t="shared" si="177"/>
        <v>83.333333333333329</v>
      </c>
      <c r="Q2872" t="str">
        <f>TRIM(MID(SUBSTITUTE($N2872,"/",REPT(" ",LEN($N2872))),(COLUMNS($V2872:V2872)-1)*LEN($N2872)+1,LEN($N2872)))</f>
        <v>theater</v>
      </c>
      <c r="R2872" t="str">
        <f>TRIM(MID(SUBSTITUTE($N2872,"/",REPT(" ",LEN($N2872))),(COLUMNS($V2872:W2872)-1)*LEN($N2872)+1,LEN($N2872)))</f>
        <v>plays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4.6699999999999998E-2</v>
      </c>
      <c r="P2873" s="6">
        <f t="shared" si="177"/>
        <v>35.92307692307692</v>
      </c>
      <c r="Q2873" t="str">
        <f>TRIM(MID(SUBSTITUTE($N2873,"/",REPT(" ",LEN($N2873))),(COLUMNS($V2873:V2873)-1)*LEN($N2873)+1,LEN($N2873)))</f>
        <v>theater</v>
      </c>
      <c r="R2873" t="str">
        <f>TRIM(MID(SUBSTITUTE($N2873,"/",REPT(" ",LEN($N2873))),(COLUMNS($V2873:W2873)-1)*LEN($N2873)+1,LEN($N2873)))</f>
        <v>plays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6" t="e">
        <f t="shared" si="177"/>
        <v>#DIV/0!</v>
      </c>
      <c r="Q2874" t="str">
        <f>TRIM(MID(SUBSTITUTE($N2874,"/",REPT(" ",LEN($N2874))),(COLUMNS($V2874:V2874)-1)*LEN($N2874)+1,LEN($N2874)))</f>
        <v>theater</v>
      </c>
      <c r="R2874" t="str">
        <f>TRIM(MID(SUBSTITUTE($N2874,"/",REPT(" ",LEN($N2874))),(COLUMNS($V2874:W2874)-1)*LEN($N2874)+1,LEN($N2874)))</f>
        <v>plays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0.38119999999999998</v>
      </c>
      <c r="P2875" s="6">
        <f t="shared" si="177"/>
        <v>119.125</v>
      </c>
      <c r="Q2875" t="str">
        <f>TRIM(MID(SUBSTITUTE($N2875,"/",REPT(" ",LEN($N2875))),(COLUMNS($V2875:V2875)-1)*LEN($N2875)+1,LEN($N2875)))</f>
        <v>theater</v>
      </c>
      <c r="R2875" t="str">
        <f>TRIM(MID(SUBSTITUTE($N2875,"/",REPT(" ",LEN($N2875))),(COLUMNS($V2875:W2875)-1)*LEN($N2875)+1,LEN($N2875)))</f>
        <v>plays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5.4199999999999998E-2</v>
      </c>
      <c r="P2876" s="6">
        <f t="shared" si="177"/>
        <v>90.333333333333329</v>
      </c>
      <c r="Q2876" t="str">
        <f>TRIM(MID(SUBSTITUTE($N2876,"/",REPT(" ",LEN($N2876))),(COLUMNS($V2876:V2876)-1)*LEN($N2876)+1,LEN($N2876)))</f>
        <v>theater</v>
      </c>
      <c r="R2876" t="str">
        <f>TRIM(MID(SUBSTITUTE($N2876,"/",REPT(" ",LEN($N2876))),(COLUMNS($V2876:W2876)-1)*LEN($N2876)+1,LEN($N2876)))</f>
        <v>plays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3.5E-4</v>
      </c>
      <c r="P2877" s="6">
        <f t="shared" si="177"/>
        <v>2.3333333333333335</v>
      </c>
      <c r="Q2877" t="str">
        <f>TRIM(MID(SUBSTITUTE($N2877,"/",REPT(" ",LEN($N2877))),(COLUMNS($V2877:V2877)-1)*LEN($N2877)+1,LEN($N2877)))</f>
        <v>theater</v>
      </c>
      <c r="R2877" t="str">
        <f>TRIM(MID(SUBSTITUTE($N2877,"/",REPT(" ",LEN($N2877))),(COLUMNS($V2877:W2877)-1)*LEN($N2877)+1,LEN($N2877)))</f>
        <v>plays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6" t="e">
        <f t="shared" si="177"/>
        <v>#DIV/0!</v>
      </c>
      <c r="Q2878" t="str">
        <f>TRIM(MID(SUBSTITUTE($N2878,"/",REPT(" ",LEN($N2878))),(COLUMNS($V2878:V2878)-1)*LEN($N2878)+1,LEN($N2878)))</f>
        <v>theater</v>
      </c>
      <c r="R2878" t="str">
        <f>TRIM(MID(SUBSTITUTE($N2878,"/",REPT(" ",LEN($N2878))),(COLUMNS($V2878:W2878)-1)*LEN($N2878)+1,LEN($N2878)))</f>
        <v>plays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0.10833333333333334</v>
      </c>
      <c r="P2879" s="6">
        <f t="shared" si="177"/>
        <v>108.33333333333333</v>
      </c>
      <c r="Q2879" t="str">
        <f>TRIM(MID(SUBSTITUTE($N2879,"/",REPT(" ",LEN($N2879))),(COLUMNS($V2879:V2879)-1)*LEN($N2879)+1,LEN($N2879)))</f>
        <v>theater</v>
      </c>
      <c r="R2879" t="str">
        <f>TRIM(MID(SUBSTITUTE($N2879,"/",REPT(" ",LEN($N2879))),(COLUMNS($V2879:W2879)-1)*LEN($N2879)+1,LEN($N2879)))</f>
        <v>plays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2.1000000000000001E-2</v>
      </c>
      <c r="P2880" s="6">
        <f t="shared" si="177"/>
        <v>15.75</v>
      </c>
      <c r="Q2880" t="str">
        <f>TRIM(MID(SUBSTITUTE($N2880,"/",REPT(" ",LEN($N2880))),(COLUMNS($V2880:V2880)-1)*LEN($N2880)+1,LEN($N2880)))</f>
        <v>theater</v>
      </c>
      <c r="R2880" t="str">
        <f>TRIM(MID(SUBSTITUTE($N2880,"/",REPT(" ",LEN($N2880))),(COLUMNS($V2880:W2880)-1)*LEN($N2880)+1,LEN($N2880)))</f>
        <v>plays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2.5892857142857141E-3</v>
      </c>
      <c r="P2881" s="6">
        <f t="shared" si="177"/>
        <v>29</v>
      </c>
      <c r="Q2881" t="str">
        <f>TRIM(MID(SUBSTITUTE($N2881,"/",REPT(" ",LEN($N2881))),(COLUMNS($V2881:V2881)-1)*LEN($N2881)+1,LEN($N2881)))</f>
        <v>theater</v>
      </c>
      <c r="R2881" t="str">
        <f>TRIM(MID(SUBSTITUTE($N2881,"/",REPT(" ",LEN($N2881))),(COLUMNS($V2881:W2881)-1)*LEN($N2881)+1,LEN($N2881)))</f>
        <v>plays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0.23333333333333334</v>
      </c>
      <c r="P2882" s="6">
        <f t="shared" si="177"/>
        <v>96.551724137931032</v>
      </c>
      <c r="Q2882" t="str">
        <f>TRIM(MID(SUBSTITUTE($N2882,"/",REPT(" ",LEN($N2882))),(COLUMNS($V2882:V2882)-1)*LEN($N2882)+1,LEN($N2882)))</f>
        <v>theater</v>
      </c>
      <c r="R2882" t="str">
        <f>TRIM(MID(SUBSTITUTE($N2882,"/",REPT(" ",LEN($N2882))),(COLUMNS($V2882:W2882)-1)*LEN($N2882)+1,LEN($N2882)))</f>
        <v>plays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</f>
        <v>0</v>
      </c>
      <c r="P2883" s="6" t="e">
        <f t="shared" ref="P2883:P2946" si="181">AVERAGE(E2883/L2883)</f>
        <v>#DIV/0!</v>
      </c>
      <c r="Q2883" t="str">
        <f>TRIM(MID(SUBSTITUTE($N2883,"/",REPT(" ",LEN($N2883))),(COLUMNS($V2883:V2883)-1)*LEN($N2883)+1,LEN($N2883)))</f>
        <v>theater</v>
      </c>
      <c r="R2883" t="str">
        <f>TRIM(MID(SUBSTITUTE($N2883,"/",REPT(" ",LEN($N2883))),(COLUMNS($V2883:W2883)-1)*LEN($N2883)+1,LEN($N2883)))</f>
        <v>plays</v>
      </c>
      <c r="S2883" s="11">
        <f t="shared" ref="S2883:S2946" si="182">(((J2883/60/60)/24)+DATE(1970,1,1))</f>
        <v>41916.597638888888</v>
      </c>
      <c r="T2883" s="11">
        <f t="shared" ref="T2883:T2946" si="183">(((I2883/60/60)/24)+DATE(1970,1,1))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0.33600000000000002</v>
      </c>
      <c r="P2884" s="6">
        <f t="shared" si="181"/>
        <v>63</v>
      </c>
      <c r="Q2884" t="str">
        <f>TRIM(MID(SUBSTITUTE($N2884,"/",REPT(" ",LEN($N2884))),(COLUMNS($V2884:V2884)-1)*LEN($N2884)+1,LEN($N2884)))</f>
        <v>theater</v>
      </c>
      <c r="R2884" t="str">
        <f>TRIM(MID(SUBSTITUTE($N2884,"/",REPT(" ",LEN($N2884))),(COLUMNS($V2884:W2884)-1)*LEN($N2884)+1,LEN($N2884)))</f>
        <v>plays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0.1908</v>
      </c>
      <c r="P2885" s="6">
        <f t="shared" si="181"/>
        <v>381.6</v>
      </c>
      <c r="Q2885" t="str">
        <f>TRIM(MID(SUBSTITUTE($N2885,"/",REPT(" ",LEN($N2885))),(COLUMNS($V2885:V2885)-1)*LEN($N2885)+1,LEN($N2885)))</f>
        <v>theater</v>
      </c>
      <c r="R2885" t="str">
        <f>TRIM(MID(SUBSTITUTE($N2885,"/",REPT(" ",LEN($N2885))),(COLUMNS($V2885:W2885)-1)*LEN($N2885)+1,LEN($N2885)))</f>
        <v>plays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4.1111111111111114E-3</v>
      </c>
      <c r="P2886" s="6">
        <f t="shared" si="181"/>
        <v>46.25</v>
      </c>
      <c r="Q2886" t="str">
        <f>TRIM(MID(SUBSTITUTE($N2886,"/",REPT(" ",LEN($N2886))),(COLUMNS($V2886:V2886)-1)*LEN($N2886)+1,LEN($N2886)))</f>
        <v>theater</v>
      </c>
      <c r="R2886" t="str">
        <f>TRIM(MID(SUBSTITUTE($N2886,"/",REPT(" ",LEN($N2886))),(COLUMNS($V2886:W2886)-1)*LEN($N2886)+1,LEN($N2886)))</f>
        <v>plays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0.32500000000000001</v>
      </c>
      <c r="P2887" s="6">
        <f t="shared" si="181"/>
        <v>26</v>
      </c>
      <c r="Q2887" t="str">
        <f>TRIM(MID(SUBSTITUTE($N2887,"/",REPT(" ",LEN($N2887))),(COLUMNS($V2887:V2887)-1)*LEN($N2887)+1,LEN($N2887)))</f>
        <v>theater</v>
      </c>
      <c r="R2887" t="str">
        <f>TRIM(MID(SUBSTITUTE($N2887,"/",REPT(" ",LEN($N2887))),(COLUMNS($V2887:W2887)-1)*LEN($N2887)+1,LEN($N2887)))</f>
        <v>plays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0.05</v>
      </c>
      <c r="P2888" s="6">
        <f t="shared" si="181"/>
        <v>10</v>
      </c>
      <c r="Q2888" t="str">
        <f>TRIM(MID(SUBSTITUTE($N2888,"/",REPT(" ",LEN($N2888))),(COLUMNS($V2888:V2888)-1)*LEN($N2888)+1,LEN($N2888)))</f>
        <v>theater</v>
      </c>
      <c r="R2888" t="str">
        <f>TRIM(MID(SUBSTITUTE($N2888,"/",REPT(" ",LEN($N2888))),(COLUMNS($V2888:W2888)-1)*LEN($N2888)+1,LEN($N2888)))</f>
        <v>plays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1.6666666666666668E-3</v>
      </c>
      <c r="P2889" s="6">
        <f t="shared" si="181"/>
        <v>5</v>
      </c>
      <c r="Q2889" t="str">
        <f>TRIM(MID(SUBSTITUTE($N2889,"/",REPT(" ",LEN($N2889))),(COLUMNS($V2889:V2889)-1)*LEN($N2889)+1,LEN($N2889)))</f>
        <v>theater</v>
      </c>
      <c r="R2889" t="str">
        <f>TRIM(MID(SUBSTITUTE($N2889,"/",REPT(" ",LEN($N2889))),(COLUMNS($V2889:W2889)-1)*LEN($N2889)+1,LEN($N2889)))</f>
        <v>plays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6" t="e">
        <f t="shared" si="181"/>
        <v>#DIV/0!</v>
      </c>
      <c r="Q2890" t="str">
        <f>TRIM(MID(SUBSTITUTE($N2890,"/",REPT(" ",LEN($N2890))),(COLUMNS($V2890:V2890)-1)*LEN($N2890)+1,LEN($N2890)))</f>
        <v>theater</v>
      </c>
      <c r="R2890" t="str">
        <f>TRIM(MID(SUBSTITUTE($N2890,"/",REPT(" ",LEN($N2890))),(COLUMNS($V2890:W2890)-1)*LEN($N2890)+1,LEN($N2890)))</f>
        <v>plays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0.38066666666666665</v>
      </c>
      <c r="P2891" s="6">
        <f t="shared" si="181"/>
        <v>81.571428571428569</v>
      </c>
      <c r="Q2891" t="str">
        <f>TRIM(MID(SUBSTITUTE($N2891,"/",REPT(" ",LEN($N2891))),(COLUMNS($V2891:V2891)-1)*LEN($N2891)+1,LEN($N2891)))</f>
        <v>theater</v>
      </c>
      <c r="R2891" t="str">
        <f>TRIM(MID(SUBSTITUTE($N2891,"/",REPT(" ",LEN($N2891))),(COLUMNS($V2891:W2891)-1)*LEN($N2891)+1,LEN($N2891)))</f>
        <v>plays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1.0500000000000001E-2</v>
      </c>
      <c r="P2892" s="6">
        <f t="shared" si="181"/>
        <v>7</v>
      </c>
      <c r="Q2892" t="str">
        <f>TRIM(MID(SUBSTITUTE($N2892,"/",REPT(" ",LEN($N2892))),(COLUMNS($V2892:V2892)-1)*LEN($N2892)+1,LEN($N2892)))</f>
        <v>theater</v>
      </c>
      <c r="R2892" t="str">
        <f>TRIM(MID(SUBSTITUTE($N2892,"/",REPT(" ",LEN($N2892))),(COLUMNS($V2892:W2892)-1)*LEN($N2892)+1,LEN($N2892)))</f>
        <v>plays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2.7300000000000001E-2</v>
      </c>
      <c r="P2893" s="6">
        <f t="shared" si="181"/>
        <v>27.3</v>
      </c>
      <c r="Q2893" t="str">
        <f>TRIM(MID(SUBSTITUTE($N2893,"/",REPT(" ",LEN($N2893))),(COLUMNS($V2893:V2893)-1)*LEN($N2893)+1,LEN($N2893)))</f>
        <v>theater</v>
      </c>
      <c r="R2893" t="str">
        <f>TRIM(MID(SUBSTITUTE($N2893,"/",REPT(" ",LEN($N2893))),(COLUMNS($V2893:W2893)-1)*LEN($N2893)+1,LEN($N2893)))</f>
        <v>plays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9.0909090909090912E-2</v>
      </c>
      <c r="P2894" s="6">
        <f t="shared" si="181"/>
        <v>29.411764705882351</v>
      </c>
      <c r="Q2894" t="str">
        <f>TRIM(MID(SUBSTITUTE($N2894,"/",REPT(" ",LEN($N2894))),(COLUMNS($V2894:V2894)-1)*LEN($N2894)+1,LEN($N2894)))</f>
        <v>theater</v>
      </c>
      <c r="R2894" t="str">
        <f>TRIM(MID(SUBSTITUTE($N2894,"/",REPT(" ",LEN($N2894))),(COLUMNS($V2894:W2894)-1)*LEN($N2894)+1,LEN($N2894)))</f>
        <v>plays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5.0000000000000001E-3</v>
      </c>
      <c r="P2895" s="6">
        <f t="shared" si="181"/>
        <v>12.5</v>
      </c>
      <c r="Q2895" t="str">
        <f>TRIM(MID(SUBSTITUTE($N2895,"/",REPT(" ",LEN($N2895))),(COLUMNS($V2895:V2895)-1)*LEN($N2895)+1,LEN($N2895)))</f>
        <v>theater</v>
      </c>
      <c r="R2895" t="str">
        <f>TRIM(MID(SUBSTITUTE($N2895,"/",REPT(" ",LEN($N2895))),(COLUMNS($V2895:W2895)-1)*LEN($N2895)+1,LEN($N2895)))</f>
        <v>plays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6" t="e">
        <f t="shared" si="181"/>
        <v>#DIV/0!</v>
      </c>
      <c r="Q2896" t="str">
        <f>TRIM(MID(SUBSTITUTE($N2896,"/",REPT(" ",LEN($N2896))),(COLUMNS($V2896:V2896)-1)*LEN($N2896)+1,LEN($N2896)))</f>
        <v>theater</v>
      </c>
      <c r="R2896" t="str">
        <f>TRIM(MID(SUBSTITUTE($N2896,"/",REPT(" ",LEN($N2896))),(COLUMNS($V2896:W2896)-1)*LEN($N2896)+1,LEN($N2896)))</f>
        <v>plays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4.5999999999999999E-2</v>
      </c>
      <c r="P2897" s="6">
        <f t="shared" si="181"/>
        <v>5.75</v>
      </c>
      <c r="Q2897" t="str">
        <f>TRIM(MID(SUBSTITUTE($N2897,"/",REPT(" ",LEN($N2897))),(COLUMNS($V2897:V2897)-1)*LEN($N2897)+1,LEN($N2897)))</f>
        <v>theater</v>
      </c>
      <c r="R2897" t="str">
        <f>TRIM(MID(SUBSTITUTE($N2897,"/",REPT(" ",LEN($N2897))),(COLUMNS($V2897:W2897)-1)*LEN($N2897)+1,LEN($N2897)))</f>
        <v>plays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0.20833333333333334</v>
      </c>
      <c r="P2898" s="6">
        <f t="shared" si="181"/>
        <v>52.083333333333336</v>
      </c>
      <c r="Q2898" t="str">
        <f>TRIM(MID(SUBSTITUTE($N2898,"/",REPT(" ",LEN($N2898))),(COLUMNS($V2898:V2898)-1)*LEN($N2898)+1,LEN($N2898)))</f>
        <v>theater</v>
      </c>
      <c r="R2898" t="str">
        <f>TRIM(MID(SUBSTITUTE($N2898,"/",REPT(" ",LEN($N2898))),(COLUMNS($V2898:W2898)-1)*LEN($N2898)+1,LEN($N2898)))</f>
        <v>plays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4.583333333333333E-2</v>
      </c>
      <c r="P2899" s="6">
        <f t="shared" si="181"/>
        <v>183.33333333333334</v>
      </c>
      <c r="Q2899" t="str">
        <f>TRIM(MID(SUBSTITUTE($N2899,"/",REPT(" ",LEN($N2899))),(COLUMNS($V2899:V2899)-1)*LEN($N2899)+1,LEN($N2899)))</f>
        <v>theater</v>
      </c>
      <c r="R2899" t="str">
        <f>TRIM(MID(SUBSTITUTE($N2899,"/",REPT(" ",LEN($N2899))),(COLUMNS($V2899:W2899)-1)*LEN($N2899)+1,LEN($N2899)))</f>
        <v>plays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4.2133333333333335E-2</v>
      </c>
      <c r="P2900" s="6">
        <f t="shared" si="181"/>
        <v>26.333333333333332</v>
      </c>
      <c r="Q2900" t="str">
        <f>TRIM(MID(SUBSTITUTE($N2900,"/",REPT(" ",LEN($N2900))),(COLUMNS($V2900:V2900)-1)*LEN($N2900)+1,LEN($N2900)))</f>
        <v>theater</v>
      </c>
      <c r="R2900" t="str">
        <f>TRIM(MID(SUBSTITUTE($N2900,"/",REPT(" ",LEN($N2900))),(COLUMNS($V2900:W2900)-1)*LEN($N2900)+1,LEN($N2900)))</f>
        <v>plays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6" t="e">
        <f t="shared" si="181"/>
        <v>#DIV/0!</v>
      </c>
      <c r="Q2901" t="str">
        <f>TRIM(MID(SUBSTITUTE($N2901,"/",REPT(" ",LEN($N2901))),(COLUMNS($V2901:V2901)-1)*LEN($N2901)+1,LEN($N2901)))</f>
        <v>theater</v>
      </c>
      <c r="R2901" t="str">
        <f>TRIM(MID(SUBSTITUTE($N2901,"/",REPT(" ",LEN($N2901))),(COLUMNS($V2901:W2901)-1)*LEN($N2901)+1,LEN($N2901)))</f>
        <v>plays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0.61909090909090914</v>
      </c>
      <c r="P2902" s="6">
        <f t="shared" si="181"/>
        <v>486.42857142857144</v>
      </c>
      <c r="Q2902" t="str">
        <f>TRIM(MID(SUBSTITUTE($N2902,"/",REPT(" ",LEN($N2902))),(COLUMNS($V2902:V2902)-1)*LEN($N2902)+1,LEN($N2902)))</f>
        <v>theater</v>
      </c>
      <c r="R2902" t="str">
        <f>TRIM(MID(SUBSTITUTE($N2902,"/",REPT(" ",LEN($N2902))),(COLUMNS($V2902:W2902)-1)*LEN($N2902)+1,LEN($N2902)))</f>
        <v>plays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8.0000000000000002E-3</v>
      </c>
      <c r="P2903" s="6">
        <f t="shared" si="181"/>
        <v>3</v>
      </c>
      <c r="Q2903" t="str">
        <f>TRIM(MID(SUBSTITUTE($N2903,"/",REPT(" ",LEN($N2903))),(COLUMNS($V2903:V2903)-1)*LEN($N2903)+1,LEN($N2903)))</f>
        <v>theater</v>
      </c>
      <c r="R2903" t="str">
        <f>TRIM(MID(SUBSTITUTE($N2903,"/",REPT(" ",LEN($N2903))),(COLUMNS($V2903:W2903)-1)*LEN($N2903)+1,LEN($N2903)))</f>
        <v>plays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1.6666666666666666E-4</v>
      </c>
      <c r="P2904" s="6">
        <f t="shared" si="181"/>
        <v>25</v>
      </c>
      <c r="Q2904" t="str">
        <f>TRIM(MID(SUBSTITUTE($N2904,"/",REPT(" ",LEN($N2904))),(COLUMNS($V2904:V2904)-1)*LEN($N2904)+1,LEN($N2904)))</f>
        <v>theater</v>
      </c>
      <c r="R2904" t="str">
        <f>TRIM(MID(SUBSTITUTE($N2904,"/",REPT(" ",LEN($N2904))),(COLUMNS($V2904:W2904)-1)*LEN($N2904)+1,LEN($N2904)))</f>
        <v>plays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7.7999999999999996E-3</v>
      </c>
      <c r="P2905" s="6">
        <f t="shared" si="181"/>
        <v>9.75</v>
      </c>
      <c r="Q2905" t="str">
        <f>TRIM(MID(SUBSTITUTE($N2905,"/",REPT(" ",LEN($N2905))),(COLUMNS($V2905:V2905)-1)*LEN($N2905)+1,LEN($N2905)))</f>
        <v>theater</v>
      </c>
      <c r="R2905" t="str">
        <f>TRIM(MID(SUBSTITUTE($N2905,"/",REPT(" ",LEN($N2905))),(COLUMNS($V2905:W2905)-1)*LEN($N2905)+1,LEN($N2905)))</f>
        <v>plays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0.05</v>
      </c>
      <c r="P2906" s="6">
        <f t="shared" si="181"/>
        <v>18.75</v>
      </c>
      <c r="Q2906" t="str">
        <f>TRIM(MID(SUBSTITUTE($N2906,"/",REPT(" ",LEN($N2906))),(COLUMNS($V2906:V2906)-1)*LEN($N2906)+1,LEN($N2906)))</f>
        <v>theater</v>
      </c>
      <c r="R2906" t="str">
        <f>TRIM(MID(SUBSTITUTE($N2906,"/",REPT(" ",LEN($N2906))),(COLUMNS($V2906:W2906)-1)*LEN($N2906)+1,LEN($N2906)))</f>
        <v>plays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0.17771428571428571</v>
      </c>
      <c r="P2907" s="6">
        <f t="shared" si="181"/>
        <v>36.588235294117645</v>
      </c>
      <c r="Q2907" t="str">
        <f>TRIM(MID(SUBSTITUTE($N2907,"/",REPT(" ",LEN($N2907))),(COLUMNS($V2907:V2907)-1)*LEN($N2907)+1,LEN($N2907)))</f>
        <v>theater</v>
      </c>
      <c r="R2907" t="str">
        <f>TRIM(MID(SUBSTITUTE($N2907,"/",REPT(" ",LEN($N2907))),(COLUMNS($V2907:W2907)-1)*LEN($N2907)+1,LEN($N2907)))</f>
        <v>plays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9.4166666666666662E-2</v>
      </c>
      <c r="P2908" s="6">
        <f t="shared" si="181"/>
        <v>80.714285714285708</v>
      </c>
      <c r="Q2908" t="str">
        <f>TRIM(MID(SUBSTITUTE($N2908,"/",REPT(" ",LEN($N2908))),(COLUMNS($V2908:V2908)-1)*LEN($N2908)+1,LEN($N2908)))</f>
        <v>theater</v>
      </c>
      <c r="R2908" t="str">
        <f>TRIM(MID(SUBSTITUTE($N2908,"/",REPT(" ",LEN($N2908))),(COLUMNS($V2908:W2908)-1)*LEN($N2908)+1,LEN($N2908)))</f>
        <v>plays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8.0000000000000004E-4</v>
      </c>
      <c r="P2909" s="6">
        <f t="shared" si="181"/>
        <v>1</v>
      </c>
      <c r="Q2909" t="str">
        <f>TRIM(MID(SUBSTITUTE($N2909,"/",REPT(" ",LEN($N2909))),(COLUMNS($V2909:V2909)-1)*LEN($N2909)+1,LEN($N2909)))</f>
        <v>theater</v>
      </c>
      <c r="R2909" t="str">
        <f>TRIM(MID(SUBSTITUTE($N2909,"/",REPT(" ",LEN($N2909))),(COLUMNS($V2909:W2909)-1)*LEN($N2909)+1,LEN($N2909)))</f>
        <v>plays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2.75E-2</v>
      </c>
      <c r="P2910" s="6">
        <f t="shared" si="181"/>
        <v>52.8</v>
      </c>
      <c r="Q2910" t="str">
        <f>TRIM(MID(SUBSTITUTE($N2910,"/",REPT(" ",LEN($N2910))),(COLUMNS($V2910:V2910)-1)*LEN($N2910)+1,LEN($N2910)))</f>
        <v>theater</v>
      </c>
      <c r="R2910" t="str">
        <f>TRIM(MID(SUBSTITUTE($N2910,"/",REPT(" ",LEN($N2910))),(COLUMNS($V2910:W2910)-1)*LEN($N2910)+1,LEN($N2910)))</f>
        <v>plays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1.1111111111111112E-4</v>
      </c>
      <c r="P2911" s="6">
        <f t="shared" si="181"/>
        <v>20</v>
      </c>
      <c r="Q2911" t="str">
        <f>TRIM(MID(SUBSTITUTE($N2911,"/",REPT(" ",LEN($N2911))),(COLUMNS($V2911:V2911)-1)*LEN($N2911)+1,LEN($N2911)))</f>
        <v>theater</v>
      </c>
      <c r="R2911" t="str">
        <f>TRIM(MID(SUBSTITUTE($N2911,"/",REPT(" ",LEN($N2911))),(COLUMNS($V2911:W2911)-1)*LEN($N2911)+1,LEN($N2911)))</f>
        <v>plays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3.3333333333333335E-5</v>
      </c>
      <c r="P2912" s="6">
        <f t="shared" si="181"/>
        <v>1</v>
      </c>
      <c r="Q2912" t="str">
        <f>TRIM(MID(SUBSTITUTE($N2912,"/",REPT(" ",LEN($N2912))),(COLUMNS($V2912:V2912)-1)*LEN($N2912)+1,LEN($N2912)))</f>
        <v>theater</v>
      </c>
      <c r="R2912" t="str">
        <f>TRIM(MID(SUBSTITUTE($N2912,"/",REPT(" ",LEN($N2912))),(COLUMNS($V2912:W2912)-1)*LEN($N2912)+1,LEN($N2912)))</f>
        <v>plays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0.36499999999999999</v>
      </c>
      <c r="P2913" s="6">
        <f t="shared" si="181"/>
        <v>46.928571428571431</v>
      </c>
      <c r="Q2913" t="str">
        <f>TRIM(MID(SUBSTITUTE($N2913,"/",REPT(" ",LEN($N2913))),(COLUMNS($V2913:V2913)-1)*LEN($N2913)+1,LEN($N2913)))</f>
        <v>theater</v>
      </c>
      <c r="R2913" t="str">
        <f>TRIM(MID(SUBSTITUTE($N2913,"/",REPT(" ",LEN($N2913))),(COLUMNS($V2913:W2913)-1)*LEN($N2913)+1,LEN($N2913)))</f>
        <v>plays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0.14058171745152354</v>
      </c>
      <c r="P2914" s="6">
        <f t="shared" si="181"/>
        <v>78.07692307692308</v>
      </c>
      <c r="Q2914" t="str">
        <f>TRIM(MID(SUBSTITUTE($N2914,"/",REPT(" ",LEN($N2914))),(COLUMNS($V2914:V2914)-1)*LEN($N2914)+1,LEN($N2914)))</f>
        <v>theater</v>
      </c>
      <c r="R2914" t="str">
        <f>TRIM(MID(SUBSTITUTE($N2914,"/",REPT(" ",LEN($N2914))),(COLUMNS($V2914:W2914)-1)*LEN($N2914)+1,LEN($N2914)))</f>
        <v>plays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2.0000000000000001E-4</v>
      </c>
      <c r="P2915" s="6">
        <f t="shared" si="181"/>
        <v>1</v>
      </c>
      <c r="Q2915" t="str">
        <f>TRIM(MID(SUBSTITUTE($N2915,"/",REPT(" ",LEN($N2915))),(COLUMNS($V2915:V2915)-1)*LEN($N2915)+1,LEN($N2915)))</f>
        <v>theater</v>
      </c>
      <c r="R2915" t="str">
        <f>TRIM(MID(SUBSTITUTE($N2915,"/",REPT(" ",LEN($N2915))),(COLUMNS($V2915:W2915)-1)*LEN($N2915)+1,LEN($N2915)))</f>
        <v>plays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4.0000000000000003E-5</v>
      </c>
      <c r="P2916" s="6">
        <f t="shared" si="181"/>
        <v>1</v>
      </c>
      <c r="Q2916" t="str">
        <f>TRIM(MID(SUBSTITUTE($N2916,"/",REPT(" ",LEN($N2916))),(COLUMNS($V2916:V2916)-1)*LEN($N2916)+1,LEN($N2916)))</f>
        <v>theater</v>
      </c>
      <c r="R2916" t="str">
        <f>TRIM(MID(SUBSTITUTE($N2916,"/",REPT(" ",LEN($N2916))),(COLUMNS($V2916:W2916)-1)*LEN($N2916)+1,LEN($N2916)))</f>
        <v>plays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0.61099999999999999</v>
      </c>
      <c r="P2917" s="6">
        <f t="shared" si="181"/>
        <v>203.66666666666666</v>
      </c>
      <c r="Q2917" t="str">
        <f>TRIM(MID(SUBSTITUTE($N2917,"/",REPT(" ",LEN($N2917))),(COLUMNS($V2917:V2917)-1)*LEN($N2917)+1,LEN($N2917)))</f>
        <v>theater</v>
      </c>
      <c r="R2917" t="str">
        <f>TRIM(MID(SUBSTITUTE($N2917,"/",REPT(" ",LEN($N2917))),(COLUMNS($V2917:W2917)-1)*LEN($N2917)+1,LEN($N2917)))</f>
        <v>plays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7.8378378378378383E-2</v>
      </c>
      <c r="P2918" s="6">
        <f t="shared" si="181"/>
        <v>20.714285714285715</v>
      </c>
      <c r="Q2918" t="str">
        <f>TRIM(MID(SUBSTITUTE($N2918,"/",REPT(" ",LEN($N2918))),(COLUMNS($V2918:V2918)-1)*LEN($N2918)+1,LEN($N2918)))</f>
        <v>theater</v>
      </c>
      <c r="R2918" t="str">
        <f>TRIM(MID(SUBSTITUTE($N2918,"/",REPT(" ",LEN($N2918))),(COLUMNS($V2918:W2918)-1)*LEN($N2918)+1,LEN($N2918)))</f>
        <v>plays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0.2185</v>
      </c>
      <c r="P2919" s="6">
        <f t="shared" si="181"/>
        <v>48.555555555555557</v>
      </c>
      <c r="Q2919" t="str">
        <f>TRIM(MID(SUBSTITUTE($N2919,"/",REPT(" ",LEN($N2919))),(COLUMNS($V2919:V2919)-1)*LEN($N2919)+1,LEN($N2919)))</f>
        <v>theater</v>
      </c>
      <c r="R2919" t="str">
        <f>TRIM(MID(SUBSTITUTE($N2919,"/",REPT(" ",LEN($N2919))),(COLUMNS($V2919:W2919)-1)*LEN($N2919)+1,LEN($N2919)))</f>
        <v>plays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0.27239999999999998</v>
      </c>
      <c r="P2920" s="6">
        <f t="shared" si="181"/>
        <v>68.099999999999994</v>
      </c>
      <c r="Q2920" t="str">
        <f>TRIM(MID(SUBSTITUTE($N2920,"/",REPT(" ",LEN($N2920))),(COLUMNS($V2920:V2920)-1)*LEN($N2920)+1,LEN($N2920)))</f>
        <v>theater</v>
      </c>
      <c r="R2920" t="str">
        <f>TRIM(MID(SUBSTITUTE($N2920,"/",REPT(" ",LEN($N2920))),(COLUMNS($V2920:W2920)-1)*LEN($N2920)+1,LEN($N2920)))</f>
        <v>plays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8.5000000000000006E-2</v>
      </c>
      <c r="P2921" s="6">
        <f t="shared" si="181"/>
        <v>8.5</v>
      </c>
      <c r="Q2921" t="str">
        <f>TRIM(MID(SUBSTITUTE($N2921,"/",REPT(" ",LEN($N2921))),(COLUMNS($V2921:V2921)-1)*LEN($N2921)+1,LEN($N2921)))</f>
        <v>theater</v>
      </c>
      <c r="R2921" t="str">
        <f>TRIM(MID(SUBSTITUTE($N2921,"/",REPT(" ",LEN($N2921))),(COLUMNS($V2921:W2921)-1)*LEN($N2921)+1,LEN($N2921)))</f>
        <v>plays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0.26840000000000003</v>
      </c>
      <c r="P2922" s="6">
        <f t="shared" si="181"/>
        <v>51.615384615384613</v>
      </c>
      <c r="Q2922" t="str">
        <f>TRIM(MID(SUBSTITUTE($N2922,"/",REPT(" ",LEN($N2922))),(COLUMNS($V2922:V2922)-1)*LEN($N2922)+1,LEN($N2922)))</f>
        <v>theater</v>
      </c>
      <c r="R2922" t="str">
        <f>TRIM(MID(SUBSTITUTE($N2922,"/",REPT(" ",LEN($N2922))),(COLUMNS($V2922:W2922)-1)*LEN($N2922)+1,LEN($N2922)))</f>
        <v>plays</v>
      </c>
      <c r="S2922" s="11">
        <f t="shared" si="182"/>
        <v>42058.792476851857</v>
      </c>
      <c r="T2922" s="11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1.29</v>
      </c>
      <c r="P2923" s="6">
        <f t="shared" si="181"/>
        <v>43</v>
      </c>
      <c r="Q2923" t="str">
        <f>TRIM(MID(SUBSTITUTE($N2923,"/",REPT(" ",LEN($N2923))),(COLUMNS($V2923:V2923)-1)*LEN($N2923)+1,LEN($N2923)))</f>
        <v>theater</v>
      </c>
      <c r="R2923" t="str">
        <f>TRIM(MID(SUBSTITUTE($N2923,"/",REPT(" ",LEN($N2923))),(COLUMNS($V2923:W2923)-1)*LEN($N2923)+1,LEN($N2923)))</f>
        <v>musical</v>
      </c>
      <c r="S2923" s="11">
        <f t="shared" si="182"/>
        <v>41877.886620370373</v>
      </c>
      <c r="T2923" s="11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</v>
      </c>
      <c r="P2924" s="6">
        <f t="shared" si="181"/>
        <v>83.333333333333329</v>
      </c>
      <c r="Q2924" t="str">
        <f>TRIM(MID(SUBSTITUTE($N2924,"/",REPT(" ",LEN($N2924))),(COLUMNS($V2924:V2924)-1)*LEN($N2924)+1,LEN($N2924)))</f>
        <v>theater</v>
      </c>
      <c r="R2924" t="str">
        <f>TRIM(MID(SUBSTITUTE($N2924,"/",REPT(" ",LEN($N2924))),(COLUMNS($V2924:W2924)-1)*LEN($N2924)+1,LEN($N2924)))</f>
        <v>musical</v>
      </c>
      <c r="S2924" s="11">
        <f t="shared" si="182"/>
        <v>42097.874155092592</v>
      </c>
      <c r="T2924" s="11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</v>
      </c>
      <c r="P2925" s="6">
        <f t="shared" si="181"/>
        <v>30</v>
      </c>
      <c r="Q2925" t="str">
        <f>TRIM(MID(SUBSTITUTE($N2925,"/",REPT(" ",LEN($N2925))),(COLUMNS($V2925:V2925)-1)*LEN($N2925)+1,LEN($N2925)))</f>
        <v>theater</v>
      </c>
      <c r="R2925" t="str">
        <f>TRIM(MID(SUBSTITUTE($N2925,"/",REPT(" ",LEN($N2925))),(COLUMNS($V2925:W2925)-1)*LEN($N2925)+1,LEN($N2925)))</f>
        <v>musical</v>
      </c>
      <c r="S2925" s="11">
        <f t="shared" si="182"/>
        <v>42013.15253472222</v>
      </c>
      <c r="T2925" s="11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1.032</v>
      </c>
      <c r="P2926" s="6">
        <f t="shared" si="181"/>
        <v>175.51020408163265</v>
      </c>
      <c r="Q2926" t="str">
        <f>TRIM(MID(SUBSTITUTE($N2926,"/",REPT(" ",LEN($N2926))),(COLUMNS($V2926:V2926)-1)*LEN($N2926)+1,LEN($N2926)))</f>
        <v>theater</v>
      </c>
      <c r="R2926" t="str">
        <f>TRIM(MID(SUBSTITUTE($N2926,"/",REPT(" ",LEN($N2926))),(COLUMNS($V2926:W2926)-1)*LEN($N2926)+1,LEN($N2926)))</f>
        <v>musical</v>
      </c>
      <c r="S2926" s="11">
        <f t="shared" si="182"/>
        <v>42103.556828703702</v>
      </c>
      <c r="T2926" s="11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1.0244597777777777</v>
      </c>
      <c r="P2927" s="6">
        <f t="shared" si="181"/>
        <v>231.66175879396985</v>
      </c>
      <c r="Q2927" t="str">
        <f>TRIM(MID(SUBSTITUTE($N2927,"/",REPT(" ",LEN($N2927))),(COLUMNS($V2927:V2927)-1)*LEN($N2927)+1,LEN($N2927)))</f>
        <v>theater</v>
      </c>
      <c r="R2927" t="str">
        <f>TRIM(MID(SUBSTITUTE($N2927,"/",REPT(" ",LEN($N2927))),(COLUMNS($V2927:W2927)-1)*LEN($N2927)+1,LEN($N2927)))</f>
        <v>musical</v>
      </c>
      <c r="S2927" s="11">
        <f t="shared" si="182"/>
        <v>41863.584120370368</v>
      </c>
      <c r="T2927" s="11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1.25</v>
      </c>
      <c r="P2928" s="6">
        <f t="shared" si="181"/>
        <v>75</v>
      </c>
      <c r="Q2928" t="str">
        <f>TRIM(MID(SUBSTITUTE($N2928,"/",REPT(" ",LEN($N2928))),(COLUMNS($V2928:V2928)-1)*LEN($N2928)+1,LEN($N2928)))</f>
        <v>theater</v>
      </c>
      <c r="R2928" t="str">
        <f>TRIM(MID(SUBSTITUTE($N2928,"/",REPT(" ",LEN($N2928))),(COLUMNS($V2928:W2928)-1)*LEN($N2928)+1,LEN($N2928)))</f>
        <v>musical</v>
      </c>
      <c r="S2928" s="11">
        <f t="shared" si="182"/>
        <v>42044.765960648147</v>
      </c>
      <c r="T2928" s="11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1.3083333333333333</v>
      </c>
      <c r="P2929" s="6">
        <f t="shared" si="181"/>
        <v>112.14285714285714</v>
      </c>
      <c r="Q2929" t="str">
        <f>TRIM(MID(SUBSTITUTE($N2929,"/",REPT(" ",LEN($N2929))),(COLUMNS($V2929:V2929)-1)*LEN($N2929)+1,LEN($N2929)))</f>
        <v>theater</v>
      </c>
      <c r="R2929" t="str">
        <f>TRIM(MID(SUBSTITUTE($N2929,"/",REPT(" ",LEN($N2929))),(COLUMNS($V2929:W2929)-1)*LEN($N2929)+1,LEN($N2929)))</f>
        <v>musical</v>
      </c>
      <c r="S2929" s="11">
        <f t="shared" si="182"/>
        <v>41806.669317129628</v>
      </c>
      <c r="T2929" s="11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</v>
      </c>
      <c r="P2930" s="6">
        <f t="shared" si="181"/>
        <v>41.666666666666664</v>
      </c>
      <c r="Q2930" t="str">
        <f>TRIM(MID(SUBSTITUTE($N2930,"/",REPT(" ",LEN($N2930))),(COLUMNS($V2930:V2930)-1)*LEN($N2930)+1,LEN($N2930)))</f>
        <v>theater</v>
      </c>
      <c r="R2930" t="str">
        <f>TRIM(MID(SUBSTITUTE($N2930,"/",REPT(" ",LEN($N2930))),(COLUMNS($V2930:W2930)-1)*LEN($N2930)+1,LEN($N2930)))</f>
        <v>musical</v>
      </c>
      <c r="S2930" s="11">
        <f t="shared" si="182"/>
        <v>42403.998217592598</v>
      </c>
      <c r="T2930" s="11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1.02069375</v>
      </c>
      <c r="P2931" s="6">
        <f t="shared" si="181"/>
        <v>255.17343750000001</v>
      </c>
      <c r="Q2931" t="str">
        <f>TRIM(MID(SUBSTITUTE($N2931,"/",REPT(" ",LEN($N2931))),(COLUMNS($V2931:V2931)-1)*LEN($N2931)+1,LEN($N2931)))</f>
        <v>theater</v>
      </c>
      <c r="R2931" t="str">
        <f>TRIM(MID(SUBSTITUTE($N2931,"/",REPT(" ",LEN($N2931))),(COLUMNS($V2931:W2931)-1)*LEN($N2931)+1,LEN($N2931)))</f>
        <v>musical</v>
      </c>
      <c r="S2931" s="11">
        <f t="shared" si="182"/>
        <v>41754.564328703702</v>
      </c>
      <c r="T2931" s="11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1.0092000000000001</v>
      </c>
      <c r="P2932" s="6">
        <f t="shared" si="181"/>
        <v>162.7741935483871</v>
      </c>
      <c r="Q2932" t="str">
        <f>TRIM(MID(SUBSTITUTE($N2932,"/",REPT(" ",LEN($N2932))),(COLUMNS($V2932:V2932)-1)*LEN($N2932)+1,LEN($N2932)))</f>
        <v>theater</v>
      </c>
      <c r="R2932" t="str">
        <f>TRIM(MID(SUBSTITUTE($N2932,"/",REPT(" ",LEN($N2932))),(COLUMNS($V2932:W2932)-1)*LEN($N2932)+1,LEN($N2932)))</f>
        <v>musical</v>
      </c>
      <c r="S2932" s="11">
        <f t="shared" si="182"/>
        <v>42101.584074074075</v>
      </c>
      <c r="T2932" s="11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1.06</v>
      </c>
      <c r="P2933" s="6">
        <f t="shared" si="181"/>
        <v>88.333333333333329</v>
      </c>
      <c r="Q2933" t="str">
        <f>TRIM(MID(SUBSTITUTE($N2933,"/",REPT(" ",LEN($N2933))),(COLUMNS($V2933:V2933)-1)*LEN($N2933)+1,LEN($N2933)))</f>
        <v>theater</v>
      </c>
      <c r="R2933" t="str">
        <f>TRIM(MID(SUBSTITUTE($N2933,"/",REPT(" ",LEN($N2933))),(COLUMNS($V2933:W2933)-1)*LEN($N2933)+1,LEN($N2933)))</f>
        <v>musical</v>
      </c>
      <c r="S2933" s="11">
        <f t="shared" si="182"/>
        <v>41872.291238425925</v>
      </c>
      <c r="T2933" s="11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1.0509677419354839</v>
      </c>
      <c r="P2934" s="6">
        <f t="shared" si="181"/>
        <v>85.736842105263165</v>
      </c>
      <c r="Q2934" t="str">
        <f>TRIM(MID(SUBSTITUTE($N2934,"/",REPT(" ",LEN($N2934))),(COLUMNS($V2934:V2934)-1)*LEN($N2934)+1,LEN($N2934)))</f>
        <v>theater</v>
      </c>
      <c r="R2934" t="str">
        <f>TRIM(MID(SUBSTITUTE($N2934,"/",REPT(" ",LEN($N2934))),(COLUMNS($V2934:W2934)-1)*LEN($N2934)+1,LEN($N2934)))</f>
        <v>musical</v>
      </c>
      <c r="S2934" s="11">
        <f t="shared" si="182"/>
        <v>42025.164780092593</v>
      </c>
      <c r="T2934" s="11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1.0276000000000001</v>
      </c>
      <c r="P2935" s="6">
        <f t="shared" si="181"/>
        <v>47.574074074074076</v>
      </c>
      <c r="Q2935" t="str">
        <f>TRIM(MID(SUBSTITUTE($N2935,"/",REPT(" ",LEN($N2935))),(COLUMNS($V2935:V2935)-1)*LEN($N2935)+1,LEN($N2935)))</f>
        <v>theater</v>
      </c>
      <c r="R2935" t="str">
        <f>TRIM(MID(SUBSTITUTE($N2935,"/",REPT(" ",LEN($N2935))),(COLUMNS($V2935:W2935)-1)*LEN($N2935)+1,LEN($N2935)))</f>
        <v>musical</v>
      </c>
      <c r="S2935" s="11">
        <f t="shared" si="182"/>
        <v>42495.956631944442</v>
      </c>
      <c r="T2935" s="11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1.08</v>
      </c>
      <c r="P2936" s="6">
        <f t="shared" si="181"/>
        <v>72.972972972972968</v>
      </c>
      <c r="Q2936" t="str">
        <f>TRIM(MID(SUBSTITUTE($N2936,"/",REPT(" ",LEN($N2936))),(COLUMNS($V2936:V2936)-1)*LEN($N2936)+1,LEN($N2936)))</f>
        <v>theater</v>
      </c>
      <c r="R2936" t="str">
        <f>TRIM(MID(SUBSTITUTE($N2936,"/",REPT(" ",LEN($N2936))),(COLUMNS($V2936:W2936)-1)*LEN($N2936)+1,LEN($N2936)))</f>
        <v>musical</v>
      </c>
      <c r="S2936" s="11">
        <f t="shared" si="182"/>
        <v>41775.636157407411</v>
      </c>
      <c r="T2936" s="11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1.0088571428571429</v>
      </c>
      <c r="P2937" s="6">
        <f t="shared" si="181"/>
        <v>90.538461538461533</v>
      </c>
      <c r="Q2937" t="str">
        <f>TRIM(MID(SUBSTITUTE($N2937,"/",REPT(" ",LEN($N2937))),(COLUMNS($V2937:V2937)-1)*LEN($N2937)+1,LEN($N2937)))</f>
        <v>theater</v>
      </c>
      <c r="R2937" t="str">
        <f>TRIM(MID(SUBSTITUTE($N2937,"/",REPT(" ",LEN($N2937))),(COLUMNS($V2937:W2937)-1)*LEN($N2937)+1,LEN($N2937)))</f>
        <v>musical</v>
      </c>
      <c r="S2937" s="11">
        <f t="shared" si="182"/>
        <v>42553.583425925928</v>
      </c>
      <c r="T2937" s="11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1.28</v>
      </c>
      <c r="P2938" s="6">
        <f t="shared" si="181"/>
        <v>37.647058823529413</v>
      </c>
      <c r="Q2938" t="str">
        <f>TRIM(MID(SUBSTITUTE($N2938,"/",REPT(" ",LEN($N2938))),(COLUMNS($V2938:V2938)-1)*LEN($N2938)+1,LEN($N2938)))</f>
        <v>theater</v>
      </c>
      <c r="R2938" t="str">
        <f>TRIM(MID(SUBSTITUTE($N2938,"/",REPT(" ",LEN($N2938))),(COLUMNS($V2938:W2938)-1)*LEN($N2938)+1,LEN($N2938)))</f>
        <v>musical</v>
      </c>
      <c r="S2938" s="11">
        <f t="shared" si="182"/>
        <v>41912.650729166664</v>
      </c>
      <c r="T2938" s="11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1.3333333333333333</v>
      </c>
      <c r="P2939" s="6">
        <f t="shared" si="181"/>
        <v>36.363636363636367</v>
      </c>
      <c r="Q2939" t="str">
        <f>TRIM(MID(SUBSTITUTE($N2939,"/",REPT(" ",LEN($N2939))),(COLUMNS($V2939:V2939)-1)*LEN($N2939)+1,LEN($N2939)))</f>
        <v>theater</v>
      </c>
      <c r="R2939" t="str">
        <f>TRIM(MID(SUBSTITUTE($N2939,"/",REPT(" ",LEN($N2939))),(COLUMNS($V2939:W2939)-1)*LEN($N2939)+1,LEN($N2939)))</f>
        <v>musical</v>
      </c>
      <c r="S2939" s="11">
        <f t="shared" si="182"/>
        <v>41803.457326388889</v>
      </c>
      <c r="T2939" s="11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1.0137499999999999</v>
      </c>
      <c r="P2940" s="6">
        <f t="shared" si="181"/>
        <v>126.71875</v>
      </c>
      <c r="Q2940" t="str">
        <f>TRIM(MID(SUBSTITUTE($N2940,"/",REPT(" ",LEN($N2940))),(COLUMNS($V2940:V2940)-1)*LEN($N2940)+1,LEN($N2940)))</f>
        <v>theater</v>
      </c>
      <c r="R2940" t="str">
        <f>TRIM(MID(SUBSTITUTE($N2940,"/",REPT(" ",LEN($N2940))),(COLUMNS($V2940:W2940)-1)*LEN($N2940)+1,LEN($N2940)))</f>
        <v>musical</v>
      </c>
      <c r="S2940" s="11">
        <f t="shared" si="182"/>
        <v>42004.703865740739</v>
      </c>
      <c r="T2940" s="11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1.0287500000000001</v>
      </c>
      <c r="P2941" s="6">
        <f t="shared" si="181"/>
        <v>329.2</v>
      </c>
      <c r="Q2941" t="str">
        <f>TRIM(MID(SUBSTITUTE($N2941,"/",REPT(" ",LEN($N2941))),(COLUMNS($V2941:V2941)-1)*LEN($N2941)+1,LEN($N2941)))</f>
        <v>theater</v>
      </c>
      <c r="R2941" t="str">
        <f>TRIM(MID(SUBSTITUTE($N2941,"/",REPT(" ",LEN($N2941))),(COLUMNS($V2941:W2941)-1)*LEN($N2941)+1,LEN($N2941)))</f>
        <v>musical</v>
      </c>
      <c r="S2941" s="11">
        <f t="shared" si="182"/>
        <v>41845.809166666666</v>
      </c>
      <c r="T2941" s="11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1.0724</v>
      </c>
      <c r="P2942" s="6">
        <f t="shared" si="181"/>
        <v>81.242424242424249</v>
      </c>
      <c r="Q2942" t="str">
        <f>TRIM(MID(SUBSTITUTE($N2942,"/",REPT(" ",LEN($N2942))),(COLUMNS($V2942:V2942)-1)*LEN($N2942)+1,LEN($N2942)))</f>
        <v>theater</v>
      </c>
      <c r="R2942" t="str">
        <f>TRIM(MID(SUBSTITUTE($N2942,"/",REPT(" ",LEN($N2942))),(COLUMNS($V2942:W2942)-1)*LEN($N2942)+1,LEN($N2942)))</f>
        <v>musical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4.0000000000000003E-5</v>
      </c>
      <c r="P2943" s="6">
        <f t="shared" si="181"/>
        <v>1</v>
      </c>
      <c r="Q2943" t="str">
        <f>TRIM(MID(SUBSTITUTE($N2943,"/",REPT(" ",LEN($N2943))),(COLUMNS($V2943:V2943)-1)*LEN($N2943)+1,LEN($N2943)))</f>
        <v>theater</v>
      </c>
      <c r="R2943" t="str">
        <f>TRIM(MID(SUBSTITUTE($N2943,"/",REPT(" ",LEN($N2943))),(COLUMNS($V2943:W2943)-1)*LEN($N2943)+1,LEN($N2943)))</f>
        <v>spaces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0.20424999999999999</v>
      </c>
      <c r="P2944" s="6">
        <f t="shared" si="181"/>
        <v>202.22772277227722</v>
      </c>
      <c r="Q2944" t="str">
        <f>TRIM(MID(SUBSTITUTE($N2944,"/",REPT(" ",LEN($N2944))),(COLUMNS($V2944:V2944)-1)*LEN($N2944)+1,LEN($N2944)))</f>
        <v>theater</v>
      </c>
      <c r="R2944" t="str">
        <f>TRIM(MID(SUBSTITUTE($N2944,"/",REPT(" ",LEN($N2944))),(COLUMNS($V2944:W2944)-1)*LEN($N2944)+1,LEN($N2944)))</f>
        <v>spaces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6" t="e">
        <f t="shared" si="181"/>
        <v>#DIV/0!</v>
      </c>
      <c r="Q2945" t="str">
        <f>TRIM(MID(SUBSTITUTE($N2945,"/",REPT(" ",LEN($N2945))),(COLUMNS($V2945:V2945)-1)*LEN($N2945)+1,LEN($N2945)))</f>
        <v>theater</v>
      </c>
      <c r="R2945" t="str">
        <f>TRIM(MID(SUBSTITUTE($N2945,"/",REPT(" ",LEN($N2945))),(COLUMNS($V2945:W2945)-1)*LEN($N2945)+1,LEN($N2945)))</f>
        <v>spaces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0.01</v>
      </c>
      <c r="P2946" s="6">
        <f t="shared" si="181"/>
        <v>100</v>
      </c>
      <c r="Q2946" t="str">
        <f>TRIM(MID(SUBSTITUTE($N2946,"/",REPT(" ",LEN($N2946))),(COLUMNS($V2946:V2946)-1)*LEN($N2946)+1,LEN($N2946)))</f>
        <v>theater</v>
      </c>
      <c r="R2946" t="str">
        <f>TRIM(MID(SUBSTITUTE($N2946,"/",REPT(" ",LEN($N2946))),(COLUMNS($V2946:W2946)-1)*LEN($N2946)+1,LEN($N2946)))</f>
        <v>spaces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</f>
        <v>0</v>
      </c>
      <c r="P2947" s="6" t="e">
        <f t="shared" ref="P2947:P3010" si="185">AVERAGE(E2947/L2947)</f>
        <v>#DIV/0!</v>
      </c>
      <c r="Q2947" t="str">
        <f>TRIM(MID(SUBSTITUTE($N2947,"/",REPT(" ",LEN($N2947))),(COLUMNS($V2947:V2947)-1)*LEN($N2947)+1,LEN($N2947)))</f>
        <v>theater</v>
      </c>
      <c r="R2947" t="str">
        <f>TRIM(MID(SUBSTITUTE($N2947,"/",REPT(" ",LEN($N2947))),(COLUMNS($V2947:W2947)-1)*LEN($N2947)+1,LEN($N2947)))</f>
        <v>spaces</v>
      </c>
      <c r="S2947" s="11">
        <f t="shared" ref="S2947:S3010" si="186">(((J2947/60/60)/24)+DATE(1970,1,1))</f>
        <v>42118.139583333337</v>
      </c>
      <c r="T2947" s="11">
        <f t="shared" ref="T2947:T3010" si="187">(((I2947/60/60)/24)+DATE(1970,1,1))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1E-3</v>
      </c>
      <c r="P2948" s="6">
        <f t="shared" si="185"/>
        <v>1</v>
      </c>
      <c r="Q2948" t="str">
        <f>TRIM(MID(SUBSTITUTE($N2948,"/",REPT(" ",LEN($N2948))),(COLUMNS($V2948:V2948)-1)*LEN($N2948)+1,LEN($N2948)))</f>
        <v>theater</v>
      </c>
      <c r="R2948" t="str">
        <f>TRIM(MID(SUBSTITUTE($N2948,"/",REPT(" ",LEN($N2948))),(COLUMNS($V2948:W2948)-1)*LEN($N2948)+1,LEN($N2948)))</f>
        <v>spaces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4.2880000000000001E-2</v>
      </c>
      <c r="P2949" s="6">
        <f t="shared" si="185"/>
        <v>82.461538461538467</v>
      </c>
      <c r="Q2949" t="str">
        <f>TRIM(MID(SUBSTITUTE($N2949,"/",REPT(" ",LEN($N2949))),(COLUMNS($V2949:V2949)-1)*LEN($N2949)+1,LEN($N2949)))</f>
        <v>theater</v>
      </c>
      <c r="R2949" t="str">
        <f>TRIM(MID(SUBSTITUTE($N2949,"/",REPT(" ",LEN($N2949))),(COLUMNS($V2949:W2949)-1)*LEN($N2949)+1,LEN($N2949)))</f>
        <v>spaces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4.8000000000000001E-5</v>
      </c>
      <c r="P2950" s="6">
        <f t="shared" si="185"/>
        <v>2.6666666666666665</v>
      </c>
      <c r="Q2950" t="str">
        <f>TRIM(MID(SUBSTITUTE($N2950,"/",REPT(" ",LEN($N2950))),(COLUMNS($V2950:V2950)-1)*LEN($N2950)+1,LEN($N2950)))</f>
        <v>theater</v>
      </c>
      <c r="R2950" t="str">
        <f>TRIM(MID(SUBSTITUTE($N2950,"/",REPT(" ",LEN($N2950))),(COLUMNS($V2950:W2950)-1)*LEN($N2950)+1,LEN($N2950)))</f>
        <v>spaces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2.5000000000000001E-2</v>
      </c>
      <c r="P2951" s="6">
        <f t="shared" si="185"/>
        <v>12.5</v>
      </c>
      <c r="Q2951" t="str">
        <f>TRIM(MID(SUBSTITUTE($N2951,"/",REPT(" ",LEN($N2951))),(COLUMNS($V2951:V2951)-1)*LEN($N2951)+1,LEN($N2951)))</f>
        <v>theater</v>
      </c>
      <c r="R2951" t="str">
        <f>TRIM(MID(SUBSTITUTE($N2951,"/",REPT(" ",LEN($N2951))),(COLUMNS($V2951:W2951)-1)*LEN($N2951)+1,LEN($N2951)))</f>
        <v>spaces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6" t="e">
        <f t="shared" si="185"/>
        <v>#DIV/0!</v>
      </c>
      <c r="Q2952" t="str">
        <f>TRIM(MID(SUBSTITUTE($N2952,"/",REPT(" ",LEN($N2952))),(COLUMNS($V2952:V2952)-1)*LEN($N2952)+1,LEN($N2952)))</f>
        <v>theater</v>
      </c>
      <c r="R2952" t="str">
        <f>TRIM(MID(SUBSTITUTE($N2952,"/",REPT(" ",LEN($N2952))),(COLUMNS($V2952:W2952)-1)*LEN($N2952)+1,LEN($N2952)))</f>
        <v>spaces</v>
      </c>
      <c r="S2952" s="11">
        <f t="shared" si="186"/>
        <v>42362.36518518519</v>
      </c>
      <c r="T2952" s="11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2.1919999999999999E-2</v>
      </c>
      <c r="P2953" s="6">
        <f t="shared" si="185"/>
        <v>18.896551724137932</v>
      </c>
      <c r="Q2953" t="str">
        <f>TRIM(MID(SUBSTITUTE($N2953,"/",REPT(" ",LEN($N2953))),(COLUMNS($V2953:V2953)-1)*LEN($N2953)+1,LEN($N2953)))</f>
        <v>theater</v>
      </c>
      <c r="R2953" t="str">
        <f>TRIM(MID(SUBSTITUTE($N2953,"/",REPT(" ",LEN($N2953))),(COLUMNS($V2953:W2953)-1)*LEN($N2953)+1,LEN($N2953)))</f>
        <v>spaces</v>
      </c>
      <c r="S2953" s="11">
        <f t="shared" si="186"/>
        <v>41872.802928240737</v>
      </c>
      <c r="T2953" s="11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8.0250000000000002E-2</v>
      </c>
      <c r="P2954" s="6">
        <f t="shared" si="185"/>
        <v>200.625</v>
      </c>
      <c r="Q2954" t="str">
        <f>TRIM(MID(SUBSTITUTE($N2954,"/",REPT(" ",LEN($N2954))),(COLUMNS($V2954:V2954)-1)*LEN($N2954)+1,LEN($N2954)))</f>
        <v>theater</v>
      </c>
      <c r="R2954" t="str">
        <f>TRIM(MID(SUBSTITUTE($N2954,"/",REPT(" ",LEN($N2954))),(COLUMNS($V2954:W2954)-1)*LEN($N2954)+1,LEN($N2954)))</f>
        <v>spaces</v>
      </c>
      <c r="S2954" s="11">
        <f t="shared" si="186"/>
        <v>42628.690266203703</v>
      </c>
      <c r="T2954" s="11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1.5125E-3</v>
      </c>
      <c r="P2955" s="6">
        <f t="shared" si="185"/>
        <v>201.66666666666666</v>
      </c>
      <c r="Q2955" t="str">
        <f>TRIM(MID(SUBSTITUTE($N2955,"/",REPT(" ",LEN($N2955))),(COLUMNS($V2955:V2955)-1)*LEN($N2955)+1,LEN($N2955)))</f>
        <v>theater</v>
      </c>
      <c r="R2955" t="str">
        <f>TRIM(MID(SUBSTITUTE($N2955,"/",REPT(" ",LEN($N2955))),(COLUMNS($V2955:W2955)-1)*LEN($N2955)+1,LEN($N2955)))</f>
        <v>spaces</v>
      </c>
      <c r="S2955" s="11">
        <f t="shared" si="186"/>
        <v>42255.791909722218</v>
      </c>
      <c r="T2955" s="11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6" t="e">
        <f t="shared" si="185"/>
        <v>#DIV/0!</v>
      </c>
      <c r="Q2956" t="str">
        <f>TRIM(MID(SUBSTITUTE($N2956,"/",REPT(" ",LEN($N2956))),(COLUMNS($V2956:V2956)-1)*LEN($N2956)+1,LEN($N2956)))</f>
        <v>theater</v>
      </c>
      <c r="R2956" t="str">
        <f>TRIM(MID(SUBSTITUTE($N2956,"/",REPT(" ",LEN($N2956))),(COLUMNS($V2956:W2956)-1)*LEN($N2956)+1,LEN($N2956)))</f>
        <v>spaces</v>
      </c>
      <c r="S2956" s="11">
        <f t="shared" si="186"/>
        <v>42790.583368055552</v>
      </c>
      <c r="T2956" s="11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0.59583333333333333</v>
      </c>
      <c r="P2957" s="6">
        <f t="shared" si="185"/>
        <v>65</v>
      </c>
      <c r="Q2957" t="str">
        <f>TRIM(MID(SUBSTITUTE($N2957,"/",REPT(" ",LEN($N2957))),(COLUMNS($V2957:V2957)-1)*LEN($N2957)+1,LEN($N2957)))</f>
        <v>theater</v>
      </c>
      <c r="R2957" t="str">
        <f>TRIM(MID(SUBSTITUTE($N2957,"/",REPT(" ",LEN($N2957))),(COLUMNS($V2957:W2957)-1)*LEN($N2957)+1,LEN($N2957)))</f>
        <v>spaces</v>
      </c>
      <c r="S2957" s="11">
        <f t="shared" si="186"/>
        <v>42141.741307870368</v>
      </c>
      <c r="T2957" s="11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0.16734177215189874</v>
      </c>
      <c r="P2958" s="6">
        <f t="shared" si="185"/>
        <v>66.099999999999994</v>
      </c>
      <c r="Q2958" t="str">
        <f>TRIM(MID(SUBSTITUTE($N2958,"/",REPT(" ",LEN($N2958))),(COLUMNS($V2958:V2958)-1)*LEN($N2958)+1,LEN($N2958)))</f>
        <v>theater</v>
      </c>
      <c r="R2958" t="str">
        <f>TRIM(MID(SUBSTITUTE($N2958,"/",REPT(" ",LEN($N2958))),(COLUMNS($V2958:W2958)-1)*LEN($N2958)+1,LEN($N2958)))</f>
        <v>spaces</v>
      </c>
      <c r="S2958" s="11">
        <f t="shared" si="186"/>
        <v>42464.958912037036</v>
      </c>
      <c r="T2958" s="11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1.8666666666666668E-2</v>
      </c>
      <c r="P2959" s="6">
        <f t="shared" si="185"/>
        <v>93.333333333333329</v>
      </c>
      <c r="Q2959" t="str">
        <f>TRIM(MID(SUBSTITUTE($N2959,"/",REPT(" ",LEN($N2959))),(COLUMNS($V2959:V2959)-1)*LEN($N2959)+1,LEN($N2959)))</f>
        <v>theater</v>
      </c>
      <c r="R2959" t="str">
        <f>TRIM(MID(SUBSTITUTE($N2959,"/",REPT(" ",LEN($N2959))),(COLUMNS($V2959:W2959)-1)*LEN($N2959)+1,LEN($N2959)))</f>
        <v>spaces</v>
      </c>
      <c r="S2959" s="11">
        <f t="shared" si="186"/>
        <v>42031.011249999996</v>
      </c>
      <c r="T2959" s="11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6" t="e">
        <f t="shared" si="185"/>
        <v>#DIV/0!</v>
      </c>
      <c r="Q2960" t="str">
        <f>TRIM(MID(SUBSTITUTE($N2960,"/",REPT(" ",LEN($N2960))),(COLUMNS($V2960:V2960)-1)*LEN($N2960)+1,LEN($N2960)))</f>
        <v>theater</v>
      </c>
      <c r="R2960" t="str">
        <f>TRIM(MID(SUBSTITUTE($N2960,"/",REPT(" ",LEN($N2960))),(COLUMNS($V2960:W2960)-1)*LEN($N2960)+1,LEN($N2960)))</f>
        <v>spaces</v>
      </c>
      <c r="S2960" s="11">
        <f t="shared" si="186"/>
        <v>42438.779131944444</v>
      </c>
      <c r="T2960" s="11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6" t="e">
        <f t="shared" si="185"/>
        <v>#DIV/0!</v>
      </c>
      <c r="Q2961" t="str">
        <f>TRIM(MID(SUBSTITUTE($N2961,"/",REPT(" ",LEN($N2961))),(COLUMNS($V2961:V2961)-1)*LEN($N2961)+1,LEN($N2961)))</f>
        <v>theater</v>
      </c>
      <c r="R2961" t="str">
        <f>TRIM(MID(SUBSTITUTE($N2961,"/",REPT(" ",LEN($N2961))),(COLUMNS($V2961:W2961)-1)*LEN($N2961)+1,LEN($N2961)))</f>
        <v>spaces</v>
      </c>
      <c r="S2961" s="11">
        <f t="shared" si="186"/>
        <v>42498.008391203708</v>
      </c>
      <c r="T2961" s="11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6" t="e">
        <f t="shared" si="185"/>
        <v>#DIV/0!</v>
      </c>
      <c r="Q2962" t="str">
        <f>TRIM(MID(SUBSTITUTE($N2962,"/",REPT(" ",LEN($N2962))),(COLUMNS($V2962:V2962)-1)*LEN($N2962)+1,LEN($N2962)))</f>
        <v>theater</v>
      </c>
      <c r="R2962" t="str">
        <f>TRIM(MID(SUBSTITUTE($N2962,"/",REPT(" ",LEN($N2962))),(COLUMNS($V2962:W2962)-1)*LEN($N2962)+1,LEN($N2962)))</f>
        <v>spaces</v>
      </c>
      <c r="S2962" s="11">
        <f t="shared" si="186"/>
        <v>41863.757210648146</v>
      </c>
      <c r="T2962" s="11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1.0962000000000001</v>
      </c>
      <c r="P2963" s="6">
        <f t="shared" si="185"/>
        <v>50.75</v>
      </c>
      <c r="Q2963" t="str">
        <f>TRIM(MID(SUBSTITUTE($N2963,"/",REPT(" ",LEN($N2963))),(COLUMNS($V2963:V2963)-1)*LEN($N2963)+1,LEN($N2963)))</f>
        <v>theater</v>
      </c>
      <c r="R2963" t="str">
        <f>TRIM(MID(SUBSTITUTE($N2963,"/",REPT(" ",LEN($N2963))),(COLUMNS($V2963:W2963)-1)*LEN($N2963)+1,LEN($N2963)))</f>
        <v>plays</v>
      </c>
      <c r="S2963" s="11">
        <f t="shared" si="186"/>
        <v>42061.212488425925</v>
      </c>
      <c r="T2963" s="11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1.218</v>
      </c>
      <c r="P2964" s="6">
        <f t="shared" si="185"/>
        <v>60.9</v>
      </c>
      <c r="Q2964" t="str">
        <f>TRIM(MID(SUBSTITUTE($N2964,"/",REPT(" ",LEN($N2964))),(COLUMNS($V2964:V2964)-1)*LEN($N2964)+1,LEN($N2964)))</f>
        <v>theater</v>
      </c>
      <c r="R2964" t="str">
        <f>TRIM(MID(SUBSTITUTE($N2964,"/",REPT(" ",LEN($N2964))),(COLUMNS($V2964:W2964)-1)*LEN($N2964)+1,LEN($N2964)))</f>
        <v>plays</v>
      </c>
      <c r="S2964" s="11">
        <f t="shared" si="186"/>
        <v>42036.24428240741</v>
      </c>
      <c r="T2964" s="11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1.0685</v>
      </c>
      <c r="P2965" s="6">
        <f t="shared" si="185"/>
        <v>109.03061224489795</v>
      </c>
      <c r="Q2965" t="str">
        <f>TRIM(MID(SUBSTITUTE($N2965,"/",REPT(" ",LEN($N2965))),(COLUMNS($V2965:V2965)-1)*LEN($N2965)+1,LEN($N2965)))</f>
        <v>theater</v>
      </c>
      <c r="R2965" t="str">
        <f>TRIM(MID(SUBSTITUTE($N2965,"/",REPT(" ",LEN($N2965))),(COLUMNS($V2965:W2965)-1)*LEN($N2965)+1,LEN($N2965)))</f>
        <v>plays</v>
      </c>
      <c r="S2965" s="11">
        <f t="shared" si="186"/>
        <v>42157.470185185186</v>
      </c>
      <c r="T2965" s="11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1.0071379999999999</v>
      </c>
      <c r="P2966" s="6">
        <f t="shared" si="185"/>
        <v>25.692295918367346</v>
      </c>
      <c r="Q2966" t="str">
        <f>TRIM(MID(SUBSTITUTE($N2966,"/",REPT(" ",LEN($N2966))),(COLUMNS($V2966:V2966)-1)*LEN($N2966)+1,LEN($N2966)))</f>
        <v>theater</v>
      </c>
      <c r="R2966" t="str">
        <f>TRIM(MID(SUBSTITUTE($N2966,"/",REPT(" ",LEN($N2966))),(COLUMNS($V2966:W2966)-1)*LEN($N2966)+1,LEN($N2966)))</f>
        <v>plays</v>
      </c>
      <c r="S2966" s="11">
        <f t="shared" si="186"/>
        <v>41827.909942129627</v>
      </c>
      <c r="T2966" s="11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1.0900000000000001</v>
      </c>
      <c r="P2967" s="6">
        <f t="shared" si="185"/>
        <v>41.92307692307692</v>
      </c>
      <c r="Q2967" t="str">
        <f>TRIM(MID(SUBSTITUTE($N2967,"/",REPT(" ",LEN($N2967))),(COLUMNS($V2967:V2967)-1)*LEN($N2967)+1,LEN($N2967)))</f>
        <v>theater</v>
      </c>
      <c r="R2967" t="str">
        <f>TRIM(MID(SUBSTITUTE($N2967,"/",REPT(" ",LEN($N2967))),(COLUMNS($V2967:W2967)-1)*LEN($N2967)+1,LEN($N2967)))</f>
        <v>plays</v>
      </c>
      <c r="S2967" s="11">
        <f t="shared" si="186"/>
        <v>42162.729548611111</v>
      </c>
      <c r="T2967" s="11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1.1363000000000001</v>
      </c>
      <c r="P2968" s="6">
        <f t="shared" si="185"/>
        <v>88.7734375</v>
      </c>
      <c r="Q2968" t="str">
        <f>TRIM(MID(SUBSTITUTE($N2968,"/",REPT(" ",LEN($N2968))),(COLUMNS($V2968:V2968)-1)*LEN($N2968)+1,LEN($N2968)))</f>
        <v>theater</v>
      </c>
      <c r="R2968" t="str">
        <f>TRIM(MID(SUBSTITUTE($N2968,"/",REPT(" ",LEN($N2968))),(COLUMNS($V2968:W2968)-1)*LEN($N2968)+1,LEN($N2968)))</f>
        <v>plays</v>
      </c>
      <c r="S2968" s="11">
        <f t="shared" si="186"/>
        <v>42233.738564814819</v>
      </c>
      <c r="T2968" s="11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1.1392</v>
      </c>
      <c r="P2969" s="6">
        <f t="shared" si="185"/>
        <v>80.225352112676063</v>
      </c>
      <c r="Q2969" t="str">
        <f>TRIM(MID(SUBSTITUTE($N2969,"/",REPT(" ",LEN($N2969))),(COLUMNS($V2969:V2969)-1)*LEN($N2969)+1,LEN($N2969)))</f>
        <v>theater</v>
      </c>
      <c r="R2969" t="str">
        <f>TRIM(MID(SUBSTITUTE($N2969,"/",REPT(" ",LEN($N2969))),(COLUMNS($V2969:W2969)-1)*LEN($N2969)+1,LEN($N2969)))</f>
        <v>plays</v>
      </c>
      <c r="S2969" s="11">
        <f t="shared" si="186"/>
        <v>42042.197824074072</v>
      </c>
      <c r="T2969" s="11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1.06</v>
      </c>
      <c r="P2970" s="6">
        <f t="shared" si="185"/>
        <v>78.936170212765958</v>
      </c>
      <c r="Q2970" t="str">
        <f>TRIM(MID(SUBSTITUTE($N2970,"/",REPT(" ",LEN($N2970))),(COLUMNS($V2970:V2970)-1)*LEN($N2970)+1,LEN($N2970)))</f>
        <v>theater</v>
      </c>
      <c r="R2970" t="str">
        <f>TRIM(MID(SUBSTITUTE($N2970,"/",REPT(" ",LEN($N2970))),(COLUMNS($V2970:W2970)-1)*LEN($N2970)+1,LEN($N2970)))</f>
        <v>plays</v>
      </c>
      <c r="S2970" s="11">
        <f t="shared" si="186"/>
        <v>42585.523842592593</v>
      </c>
      <c r="T2970" s="11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1.625</v>
      </c>
      <c r="P2971" s="6">
        <f t="shared" si="185"/>
        <v>95.588235294117652</v>
      </c>
      <c r="Q2971" t="str">
        <f>TRIM(MID(SUBSTITUTE($N2971,"/",REPT(" ",LEN($N2971))),(COLUMNS($V2971:V2971)-1)*LEN($N2971)+1,LEN($N2971)))</f>
        <v>theater</v>
      </c>
      <c r="R2971" t="str">
        <f>TRIM(MID(SUBSTITUTE($N2971,"/",REPT(" ",LEN($N2971))),(COLUMNS($V2971:W2971)-1)*LEN($N2971)+1,LEN($N2971)))</f>
        <v>plays</v>
      </c>
      <c r="S2971" s="11">
        <f t="shared" si="186"/>
        <v>42097.786493055552</v>
      </c>
      <c r="T2971" s="11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1.06</v>
      </c>
      <c r="P2972" s="6">
        <f t="shared" si="185"/>
        <v>69.890109890109883</v>
      </c>
      <c r="Q2972" t="str">
        <f>TRIM(MID(SUBSTITUTE($N2972,"/",REPT(" ",LEN($N2972))),(COLUMNS($V2972:V2972)-1)*LEN($N2972)+1,LEN($N2972)))</f>
        <v>theater</v>
      </c>
      <c r="R2972" t="str">
        <f>TRIM(MID(SUBSTITUTE($N2972,"/",REPT(" ",LEN($N2972))),(COLUMNS($V2972:W2972)-1)*LEN($N2972)+1,LEN($N2972)))</f>
        <v>plays</v>
      </c>
      <c r="S2972" s="11">
        <f t="shared" si="186"/>
        <v>41808.669571759259</v>
      </c>
      <c r="T2972" s="11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1.0015624999999999</v>
      </c>
      <c r="P2973" s="6">
        <f t="shared" si="185"/>
        <v>74.534883720930239</v>
      </c>
      <c r="Q2973" t="str">
        <f>TRIM(MID(SUBSTITUTE($N2973,"/",REPT(" ",LEN($N2973))),(COLUMNS($V2973:V2973)-1)*LEN($N2973)+1,LEN($N2973)))</f>
        <v>theater</v>
      </c>
      <c r="R2973" t="str">
        <f>TRIM(MID(SUBSTITUTE($N2973,"/",REPT(" ",LEN($N2973))),(COLUMNS($V2973:W2973)-1)*LEN($N2973)+1,LEN($N2973)))</f>
        <v>plays</v>
      </c>
      <c r="S2973" s="11">
        <f t="shared" si="186"/>
        <v>41852.658310185187</v>
      </c>
      <c r="T2973" s="11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1.0535000000000001</v>
      </c>
      <c r="P2974" s="6">
        <f t="shared" si="185"/>
        <v>123.94117647058823</v>
      </c>
      <c r="Q2974" t="str">
        <f>TRIM(MID(SUBSTITUTE($N2974,"/",REPT(" ",LEN($N2974))),(COLUMNS($V2974:V2974)-1)*LEN($N2974)+1,LEN($N2974)))</f>
        <v>theater</v>
      </c>
      <c r="R2974" t="str">
        <f>TRIM(MID(SUBSTITUTE($N2974,"/",REPT(" ",LEN($N2974))),(COLUMNS($V2974:W2974)-1)*LEN($N2974)+1,LEN($N2974)))</f>
        <v>plays</v>
      </c>
      <c r="S2974" s="11">
        <f t="shared" si="186"/>
        <v>42694.110185185185</v>
      </c>
      <c r="T2974" s="11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1.748</v>
      </c>
      <c r="P2975" s="6">
        <f t="shared" si="185"/>
        <v>264.84848484848487</v>
      </c>
      <c r="Q2975" t="str">
        <f>TRIM(MID(SUBSTITUTE($N2975,"/",REPT(" ",LEN($N2975))),(COLUMNS($V2975:V2975)-1)*LEN($N2975)+1,LEN($N2975)))</f>
        <v>theater</v>
      </c>
      <c r="R2975" t="str">
        <f>TRIM(MID(SUBSTITUTE($N2975,"/",REPT(" ",LEN($N2975))),(COLUMNS($V2975:W2975)-1)*LEN($N2975)+1,LEN($N2975)))</f>
        <v>plays</v>
      </c>
      <c r="S2975" s="11">
        <f t="shared" si="186"/>
        <v>42341.818379629629</v>
      </c>
      <c r="T2975" s="11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1.02</v>
      </c>
      <c r="P2976" s="6">
        <f t="shared" si="185"/>
        <v>58.620689655172413</v>
      </c>
      <c r="Q2976" t="str">
        <f>TRIM(MID(SUBSTITUTE($N2976,"/",REPT(" ",LEN($N2976))),(COLUMNS($V2976:V2976)-1)*LEN($N2976)+1,LEN($N2976)))</f>
        <v>theater</v>
      </c>
      <c r="R2976" t="str">
        <f>TRIM(MID(SUBSTITUTE($N2976,"/",REPT(" ",LEN($N2976))),(COLUMNS($V2976:W2976)-1)*LEN($N2976)+1,LEN($N2976)))</f>
        <v>plays</v>
      </c>
      <c r="S2976" s="11">
        <f t="shared" si="186"/>
        <v>41880.061006944445</v>
      </c>
      <c r="T2976" s="11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1.00125</v>
      </c>
      <c r="P2977" s="6">
        <f t="shared" si="185"/>
        <v>70.884955752212392</v>
      </c>
      <c r="Q2977" t="str">
        <f>TRIM(MID(SUBSTITUTE($N2977,"/",REPT(" ",LEN($N2977))),(COLUMNS($V2977:V2977)-1)*LEN($N2977)+1,LEN($N2977)))</f>
        <v>theater</v>
      </c>
      <c r="R2977" t="str">
        <f>TRIM(MID(SUBSTITUTE($N2977,"/",REPT(" ",LEN($N2977))),(COLUMNS($V2977:W2977)-1)*LEN($N2977)+1,LEN($N2977)))</f>
        <v>plays</v>
      </c>
      <c r="S2977" s="11">
        <f t="shared" si="186"/>
        <v>41941.683865740742</v>
      </c>
      <c r="T2977" s="11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1.7142857142857142</v>
      </c>
      <c r="P2978" s="6">
        <f t="shared" si="185"/>
        <v>8.5714285714285712</v>
      </c>
      <c r="Q2978" t="str">
        <f>TRIM(MID(SUBSTITUTE($N2978,"/",REPT(" ",LEN($N2978))),(COLUMNS($V2978:V2978)-1)*LEN($N2978)+1,LEN($N2978)))</f>
        <v>theater</v>
      </c>
      <c r="R2978" t="str">
        <f>TRIM(MID(SUBSTITUTE($N2978,"/",REPT(" ",LEN($N2978))),(COLUMNS($V2978:W2978)-1)*LEN($N2978)+1,LEN($N2978)))</f>
        <v>plays</v>
      </c>
      <c r="S2978" s="11">
        <f t="shared" si="186"/>
        <v>42425.730671296296</v>
      </c>
      <c r="T2978" s="11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1.1356666666666666</v>
      </c>
      <c r="P2979" s="6">
        <f t="shared" si="185"/>
        <v>113.56666666666666</v>
      </c>
      <c r="Q2979" t="str">
        <f>TRIM(MID(SUBSTITUTE($N2979,"/",REPT(" ",LEN($N2979))),(COLUMNS($V2979:V2979)-1)*LEN($N2979)+1,LEN($N2979)))</f>
        <v>theater</v>
      </c>
      <c r="R2979" t="str">
        <f>TRIM(MID(SUBSTITUTE($N2979,"/",REPT(" ",LEN($N2979))),(COLUMNS($V2979:W2979)-1)*LEN($N2979)+1,LEN($N2979)))</f>
        <v>plays</v>
      </c>
      <c r="S2979" s="11">
        <f t="shared" si="186"/>
        <v>42026.88118055556</v>
      </c>
      <c r="T2979" s="11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1.2946666666666666</v>
      </c>
      <c r="P2980" s="6">
        <f t="shared" si="185"/>
        <v>60.6875</v>
      </c>
      <c r="Q2980" t="str">
        <f>TRIM(MID(SUBSTITUTE($N2980,"/",REPT(" ",LEN($N2980))),(COLUMNS($V2980:V2980)-1)*LEN($N2980)+1,LEN($N2980)))</f>
        <v>theater</v>
      </c>
      <c r="R2980" t="str">
        <f>TRIM(MID(SUBSTITUTE($N2980,"/",REPT(" ",LEN($N2980))),(COLUMNS($V2980:W2980)-1)*LEN($N2980)+1,LEN($N2980)))</f>
        <v>plays</v>
      </c>
      <c r="S2980" s="11">
        <f t="shared" si="186"/>
        <v>41922.640590277777</v>
      </c>
      <c r="T2980" s="11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1.014</v>
      </c>
      <c r="P2981" s="6">
        <f t="shared" si="185"/>
        <v>110.21739130434783</v>
      </c>
      <c r="Q2981" t="str">
        <f>TRIM(MID(SUBSTITUTE($N2981,"/",REPT(" ",LEN($N2981))),(COLUMNS($V2981:V2981)-1)*LEN($N2981)+1,LEN($N2981)))</f>
        <v>theater</v>
      </c>
      <c r="R2981" t="str">
        <f>TRIM(MID(SUBSTITUTE($N2981,"/",REPT(" ",LEN($N2981))),(COLUMNS($V2981:W2981)-1)*LEN($N2981)+1,LEN($N2981)))</f>
        <v>plays</v>
      </c>
      <c r="S2981" s="11">
        <f t="shared" si="186"/>
        <v>41993.824340277773</v>
      </c>
      <c r="T2981" s="11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1.0916666666666666</v>
      </c>
      <c r="P2982" s="6">
        <f t="shared" si="185"/>
        <v>136.45833333333334</v>
      </c>
      <c r="Q2982" t="str">
        <f>TRIM(MID(SUBSTITUTE($N2982,"/",REPT(" ",LEN($N2982))),(COLUMNS($V2982:V2982)-1)*LEN($N2982)+1,LEN($N2982)))</f>
        <v>theater</v>
      </c>
      <c r="R2982" t="str">
        <f>TRIM(MID(SUBSTITUTE($N2982,"/",REPT(" ",LEN($N2982))),(COLUMNS($V2982:W2982)-1)*LEN($N2982)+1,LEN($N2982)))</f>
        <v>plays</v>
      </c>
      <c r="S2982" s="11">
        <f t="shared" si="186"/>
        <v>42219.915856481486</v>
      </c>
      <c r="T2982" s="11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1.28925</v>
      </c>
      <c r="P2983" s="6">
        <f t="shared" si="185"/>
        <v>53.164948453608247</v>
      </c>
      <c r="Q2983" t="str">
        <f>TRIM(MID(SUBSTITUTE($N2983,"/",REPT(" ",LEN($N2983))),(COLUMNS($V2983:V2983)-1)*LEN($N2983)+1,LEN($N2983)))</f>
        <v>theater</v>
      </c>
      <c r="R2983" t="str">
        <f>TRIM(MID(SUBSTITUTE($N2983,"/",REPT(" ",LEN($N2983))),(COLUMNS($V2983:W2983)-1)*LEN($N2983)+1,LEN($N2983)))</f>
        <v>spaces</v>
      </c>
      <c r="S2983" s="11">
        <f t="shared" si="186"/>
        <v>42225.559675925921</v>
      </c>
      <c r="T2983" s="11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1.0206</v>
      </c>
      <c r="P2984" s="6">
        <f t="shared" si="185"/>
        <v>86.491525423728817</v>
      </c>
      <c r="Q2984" t="str">
        <f>TRIM(MID(SUBSTITUTE($N2984,"/",REPT(" ",LEN($N2984))),(COLUMNS($V2984:V2984)-1)*LEN($N2984)+1,LEN($N2984)))</f>
        <v>theater</v>
      </c>
      <c r="R2984" t="str">
        <f>TRIM(MID(SUBSTITUTE($N2984,"/",REPT(" ",LEN($N2984))),(COLUMNS($V2984:W2984)-1)*LEN($N2984)+1,LEN($N2984)))</f>
        <v>spaces</v>
      </c>
      <c r="S2984" s="11">
        <f t="shared" si="186"/>
        <v>42381.686840277776</v>
      </c>
      <c r="T2984" s="11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1.465395775862069</v>
      </c>
      <c r="P2985" s="6">
        <f t="shared" si="185"/>
        <v>155.23827397260274</v>
      </c>
      <c r="Q2985" t="str">
        <f>TRIM(MID(SUBSTITUTE($N2985,"/",REPT(" ",LEN($N2985))),(COLUMNS($V2985:V2985)-1)*LEN($N2985)+1,LEN($N2985)))</f>
        <v>theater</v>
      </c>
      <c r="R2985" t="str">
        <f>TRIM(MID(SUBSTITUTE($N2985,"/",REPT(" ",LEN($N2985))),(COLUMNS($V2985:W2985)-1)*LEN($N2985)+1,LEN($N2985)))</f>
        <v>spaces</v>
      </c>
      <c r="S2985" s="11">
        <f t="shared" si="186"/>
        <v>41894.632361111115</v>
      </c>
      <c r="T2985" s="11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1.00352</v>
      </c>
      <c r="P2986" s="6">
        <f t="shared" si="185"/>
        <v>115.08256880733946</v>
      </c>
      <c r="Q2986" t="str">
        <f>TRIM(MID(SUBSTITUTE($N2986,"/",REPT(" ",LEN($N2986))),(COLUMNS($V2986:V2986)-1)*LEN($N2986)+1,LEN($N2986)))</f>
        <v>theater</v>
      </c>
      <c r="R2986" t="str">
        <f>TRIM(MID(SUBSTITUTE($N2986,"/",REPT(" ",LEN($N2986))),(COLUMNS($V2986:W2986)-1)*LEN($N2986)+1,LEN($N2986)))</f>
        <v>spaces</v>
      </c>
      <c r="S2986" s="11">
        <f t="shared" si="186"/>
        <v>42576.278715277775</v>
      </c>
      <c r="T2986" s="11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1.2164999999999999</v>
      </c>
      <c r="P2987" s="6">
        <f t="shared" si="185"/>
        <v>109.5945945945946</v>
      </c>
      <c r="Q2987" t="str">
        <f>TRIM(MID(SUBSTITUTE($N2987,"/",REPT(" ",LEN($N2987))),(COLUMNS($V2987:V2987)-1)*LEN($N2987)+1,LEN($N2987)))</f>
        <v>theater</v>
      </c>
      <c r="R2987" t="str">
        <f>TRIM(MID(SUBSTITUTE($N2987,"/",REPT(" ",LEN($N2987))),(COLUMNS($V2987:W2987)-1)*LEN($N2987)+1,LEN($N2987)))</f>
        <v>spaces</v>
      </c>
      <c r="S2987" s="11">
        <f t="shared" si="186"/>
        <v>42654.973703703698</v>
      </c>
      <c r="T2987" s="11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1.0549999999999999</v>
      </c>
      <c r="P2988" s="6">
        <f t="shared" si="185"/>
        <v>45.214285714285715</v>
      </c>
      <c r="Q2988" t="str">
        <f>TRIM(MID(SUBSTITUTE($N2988,"/",REPT(" ",LEN($N2988))),(COLUMNS($V2988:V2988)-1)*LEN($N2988)+1,LEN($N2988)))</f>
        <v>theater</v>
      </c>
      <c r="R2988" t="str">
        <f>TRIM(MID(SUBSTITUTE($N2988,"/",REPT(" ",LEN($N2988))),(COLUMNS($V2988:W2988)-1)*LEN($N2988)+1,LEN($N2988)))</f>
        <v>spaces</v>
      </c>
      <c r="S2988" s="11">
        <f t="shared" si="186"/>
        <v>42431.500069444446</v>
      </c>
      <c r="T2988" s="11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1.1040080000000001</v>
      </c>
      <c r="P2989" s="6">
        <f t="shared" si="185"/>
        <v>104.15169811320754</v>
      </c>
      <c r="Q2989" t="str">
        <f>TRIM(MID(SUBSTITUTE($N2989,"/",REPT(" ",LEN($N2989))),(COLUMNS($V2989:V2989)-1)*LEN($N2989)+1,LEN($N2989)))</f>
        <v>theater</v>
      </c>
      <c r="R2989" t="str">
        <f>TRIM(MID(SUBSTITUTE($N2989,"/",REPT(" ",LEN($N2989))),(COLUMNS($V2989:W2989)-1)*LEN($N2989)+1,LEN($N2989)))</f>
        <v>spaces</v>
      </c>
      <c r="S2989" s="11">
        <f t="shared" si="186"/>
        <v>42627.307303240741</v>
      </c>
      <c r="T2989" s="11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</v>
      </c>
      <c r="P2990" s="6">
        <f t="shared" si="185"/>
        <v>35.714285714285715</v>
      </c>
      <c r="Q2990" t="str">
        <f>TRIM(MID(SUBSTITUTE($N2990,"/",REPT(" ",LEN($N2990))),(COLUMNS($V2990:V2990)-1)*LEN($N2990)+1,LEN($N2990)))</f>
        <v>theater</v>
      </c>
      <c r="R2990" t="str">
        <f>TRIM(MID(SUBSTITUTE($N2990,"/",REPT(" ",LEN($N2990))),(COLUMNS($V2990:W2990)-1)*LEN($N2990)+1,LEN($N2990)))</f>
        <v>spaces</v>
      </c>
      <c r="S2990" s="11">
        <f t="shared" si="186"/>
        <v>42511.362048611118</v>
      </c>
      <c r="T2990" s="11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1.76535</v>
      </c>
      <c r="P2991" s="6">
        <f t="shared" si="185"/>
        <v>96.997252747252745</v>
      </c>
      <c r="Q2991" t="str">
        <f>TRIM(MID(SUBSTITUTE($N2991,"/",REPT(" ",LEN($N2991))),(COLUMNS($V2991:V2991)-1)*LEN($N2991)+1,LEN($N2991)))</f>
        <v>theater</v>
      </c>
      <c r="R2991" t="str">
        <f>TRIM(MID(SUBSTITUTE($N2991,"/",REPT(" ",LEN($N2991))),(COLUMNS($V2991:W2991)-1)*LEN($N2991)+1,LEN($N2991)))</f>
        <v>spaces</v>
      </c>
      <c r="S2991" s="11">
        <f t="shared" si="186"/>
        <v>42337.02039351852</v>
      </c>
      <c r="T2991" s="11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</v>
      </c>
      <c r="P2992" s="6">
        <f t="shared" si="185"/>
        <v>370.37037037037038</v>
      </c>
      <c r="Q2992" t="str">
        <f>TRIM(MID(SUBSTITUTE($N2992,"/",REPT(" ",LEN($N2992))),(COLUMNS($V2992:V2992)-1)*LEN($N2992)+1,LEN($N2992)))</f>
        <v>theater</v>
      </c>
      <c r="R2992" t="str">
        <f>TRIM(MID(SUBSTITUTE($N2992,"/",REPT(" ",LEN($N2992))),(COLUMNS($V2992:W2992)-1)*LEN($N2992)+1,LEN($N2992)))</f>
        <v>spaces</v>
      </c>
      <c r="S2992" s="11">
        <f t="shared" si="186"/>
        <v>42341.57430555555</v>
      </c>
      <c r="T2992" s="11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1.0329411764705883</v>
      </c>
      <c r="P2993" s="6">
        <f t="shared" si="185"/>
        <v>94.408602150537632</v>
      </c>
      <c r="Q2993" t="str">
        <f>TRIM(MID(SUBSTITUTE($N2993,"/",REPT(" ",LEN($N2993))),(COLUMNS($V2993:V2993)-1)*LEN($N2993)+1,LEN($N2993)))</f>
        <v>theater</v>
      </c>
      <c r="R2993" t="str">
        <f>TRIM(MID(SUBSTITUTE($N2993,"/",REPT(" ",LEN($N2993))),(COLUMNS($V2993:W2993)-1)*LEN($N2993)+1,LEN($N2993)))</f>
        <v>spaces</v>
      </c>
      <c r="S2993" s="11">
        <f t="shared" si="186"/>
        <v>42740.837152777778</v>
      </c>
      <c r="T2993" s="11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1.0449999999999999</v>
      </c>
      <c r="P2994" s="6">
        <f t="shared" si="185"/>
        <v>48.984375</v>
      </c>
      <c r="Q2994" t="str">
        <f>TRIM(MID(SUBSTITUTE($N2994,"/",REPT(" ",LEN($N2994))),(COLUMNS($V2994:V2994)-1)*LEN($N2994)+1,LEN($N2994)))</f>
        <v>theater</v>
      </c>
      <c r="R2994" t="str">
        <f>TRIM(MID(SUBSTITUTE($N2994,"/",REPT(" ",LEN($N2994))),(COLUMNS($V2994:W2994)-1)*LEN($N2994)+1,LEN($N2994)))</f>
        <v>spaces</v>
      </c>
      <c r="S2994" s="11">
        <f t="shared" si="186"/>
        <v>42622.767476851848</v>
      </c>
      <c r="T2994" s="11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1.0029999999999999</v>
      </c>
      <c r="P2995" s="6">
        <f t="shared" si="185"/>
        <v>45.590909090909093</v>
      </c>
      <c r="Q2995" t="str">
        <f>TRIM(MID(SUBSTITUTE($N2995,"/",REPT(" ",LEN($N2995))),(COLUMNS($V2995:V2995)-1)*LEN($N2995)+1,LEN($N2995)))</f>
        <v>theater</v>
      </c>
      <c r="R2995" t="str">
        <f>TRIM(MID(SUBSTITUTE($N2995,"/",REPT(" ",LEN($N2995))),(COLUMNS($V2995:W2995)-1)*LEN($N2995)+1,LEN($N2995)))</f>
        <v>spaces</v>
      </c>
      <c r="S2995" s="11">
        <f t="shared" si="186"/>
        <v>42390.838738425926</v>
      </c>
      <c r="T2995" s="11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4.577466666666667</v>
      </c>
      <c r="P2996" s="6">
        <f t="shared" si="185"/>
        <v>23.275254237288134</v>
      </c>
      <c r="Q2996" t="str">
        <f>TRIM(MID(SUBSTITUTE($N2996,"/",REPT(" ",LEN($N2996))),(COLUMNS($V2996:V2996)-1)*LEN($N2996)+1,LEN($N2996)))</f>
        <v>theater</v>
      </c>
      <c r="R2996" t="str">
        <f>TRIM(MID(SUBSTITUTE($N2996,"/",REPT(" ",LEN($N2996))),(COLUMNS($V2996:W2996)-1)*LEN($N2996)+1,LEN($N2996)))</f>
        <v>spaces</v>
      </c>
      <c r="S2996" s="11">
        <f t="shared" si="186"/>
        <v>41885.478842592594</v>
      </c>
      <c r="T2996" s="11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1.0496000000000001</v>
      </c>
      <c r="P2997" s="6">
        <f t="shared" si="185"/>
        <v>63.2289156626506</v>
      </c>
      <c r="Q2997" t="str">
        <f>TRIM(MID(SUBSTITUTE($N2997,"/",REPT(" ",LEN($N2997))),(COLUMNS($V2997:V2997)-1)*LEN($N2997)+1,LEN($N2997)))</f>
        <v>theater</v>
      </c>
      <c r="R2997" t="str">
        <f>TRIM(MID(SUBSTITUTE($N2997,"/",REPT(" ",LEN($N2997))),(COLUMNS($V2997:W2997)-1)*LEN($N2997)+1,LEN($N2997)))</f>
        <v>spaces</v>
      </c>
      <c r="S2997" s="11">
        <f t="shared" si="186"/>
        <v>42724.665173611109</v>
      </c>
      <c r="T2997" s="11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1.7194285714285715</v>
      </c>
      <c r="P2998" s="6">
        <f t="shared" si="185"/>
        <v>153.5204081632653</v>
      </c>
      <c r="Q2998" t="str">
        <f>TRIM(MID(SUBSTITUTE($N2998,"/",REPT(" ",LEN($N2998))),(COLUMNS($V2998:V2998)-1)*LEN($N2998)+1,LEN($N2998)))</f>
        <v>theater</v>
      </c>
      <c r="R2998" t="str">
        <f>TRIM(MID(SUBSTITUTE($N2998,"/",REPT(" ",LEN($N2998))),(COLUMNS($V2998:W2998)-1)*LEN($N2998)+1,LEN($N2998)))</f>
        <v>spaces</v>
      </c>
      <c r="S2998" s="11">
        <f t="shared" si="186"/>
        <v>42090.912500000006</v>
      </c>
      <c r="T2998" s="11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1.0373000000000001</v>
      </c>
      <c r="P2999" s="6">
        <f t="shared" si="185"/>
        <v>90.2</v>
      </c>
      <c r="Q2999" t="str">
        <f>TRIM(MID(SUBSTITUTE($N2999,"/",REPT(" ",LEN($N2999))),(COLUMNS($V2999:V2999)-1)*LEN($N2999)+1,LEN($N2999)))</f>
        <v>theater</v>
      </c>
      <c r="R2999" t="str">
        <f>TRIM(MID(SUBSTITUTE($N2999,"/",REPT(" ",LEN($N2999))),(COLUMNS($V2999:W2999)-1)*LEN($N2999)+1,LEN($N2999)))</f>
        <v>spaces</v>
      </c>
      <c r="S2999" s="11">
        <f t="shared" si="186"/>
        <v>42775.733715277776</v>
      </c>
      <c r="T2999" s="11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1.0302899999999999</v>
      </c>
      <c r="P3000" s="6">
        <f t="shared" si="185"/>
        <v>118.97113163972287</v>
      </c>
      <c r="Q3000" t="str">
        <f>TRIM(MID(SUBSTITUTE($N3000,"/",REPT(" ",LEN($N3000))),(COLUMNS($V3000:V3000)-1)*LEN($N3000)+1,LEN($N3000)))</f>
        <v>theater</v>
      </c>
      <c r="R3000" t="str">
        <f>TRIM(MID(SUBSTITUTE($N3000,"/",REPT(" ",LEN($N3000))),(COLUMNS($V3000:W3000)-1)*LEN($N3000)+1,LEN($N3000)))</f>
        <v>spaces</v>
      </c>
      <c r="S3000" s="11">
        <f t="shared" si="186"/>
        <v>41778.193622685183</v>
      </c>
      <c r="T3000" s="11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1.1888888888888889</v>
      </c>
      <c r="P3001" s="6">
        <f t="shared" si="185"/>
        <v>80.25</v>
      </c>
      <c r="Q3001" t="str">
        <f>TRIM(MID(SUBSTITUTE($N3001,"/",REPT(" ",LEN($N3001))),(COLUMNS($V3001:V3001)-1)*LEN($N3001)+1,LEN($N3001)))</f>
        <v>theater</v>
      </c>
      <c r="R3001" t="str">
        <f>TRIM(MID(SUBSTITUTE($N3001,"/",REPT(" ",LEN($N3001))),(COLUMNS($V3001:W3001)-1)*LEN($N3001)+1,LEN($N3001)))</f>
        <v>spaces</v>
      </c>
      <c r="S3001" s="11">
        <f t="shared" si="186"/>
        <v>42780.740277777775</v>
      </c>
      <c r="T3001" s="11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</v>
      </c>
      <c r="P3002" s="6">
        <f t="shared" si="185"/>
        <v>62.5</v>
      </c>
      <c r="Q3002" t="str">
        <f>TRIM(MID(SUBSTITUTE($N3002,"/",REPT(" ",LEN($N3002))),(COLUMNS($V3002:V3002)-1)*LEN($N3002)+1,LEN($N3002)))</f>
        <v>theater</v>
      </c>
      <c r="R3002" t="str">
        <f>TRIM(MID(SUBSTITUTE($N3002,"/",REPT(" ",LEN($N3002))),(COLUMNS($V3002:W3002)-1)*LEN($N3002)+1,LEN($N3002)))</f>
        <v>spaces</v>
      </c>
      <c r="S3002" s="11">
        <f t="shared" si="186"/>
        <v>42752.827199074076</v>
      </c>
      <c r="T3002" s="11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3.1869988910451896</v>
      </c>
      <c r="P3003" s="6">
        <f t="shared" si="185"/>
        <v>131.37719999999999</v>
      </c>
      <c r="Q3003" t="str">
        <f>TRIM(MID(SUBSTITUTE($N3003,"/",REPT(" ",LEN($N3003))),(COLUMNS($V3003:V3003)-1)*LEN($N3003)+1,LEN($N3003)))</f>
        <v>theater</v>
      </c>
      <c r="R3003" t="str">
        <f>TRIM(MID(SUBSTITUTE($N3003,"/",REPT(" ",LEN($N3003))),(COLUMNS($V3003:W3003)-1)*LEN($N3003)+1,LEN($N3003)))</f>
        <v>spaces</v>
      </c>
      <c r="S3003" s="11">
        <f t="shared" si="186"/>
        <v>42534.895625000005</v>
      </c>
      <c r="T3003" s="11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1.0850614285714286</v>
      </c>
      <c r="P3004" s="6">
        <f t="shared" si="185"/>
        <v>73.032980769230775</v>
      </c>
      <c r="Q3004" t="str">
        <f>TRIM(MID(SUBSTITUTE($N3004,"/",REPT(" ",LEN($N3004))),(COLUMNS($V3004:V3004)-1)*LEN($N3004)+1,LEN($N3004)))</f>
        <v>theater</v>
      </c>
      <c r="R3004" t="str">
        <f>TRIM(MID(SUBSTITUTE($N3004,"/",REPT(" ",LEN($N3004))),(COLUMNS($V3004:W3004)-1)*LEN($N3004)+1,LEN($N3004)))</f>
        <v>spaces</v>
      </c>
      <c r="S3004" s="11">
        <f t="shared" si="186"/>
        <v>41239.83625</v>
      </c>
      <c r="T3004" s="11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1.0116666666666667</v>
      </c>
      <c r="P3005" s="6">
        <f t="shared" si="185"/>
        <v>178.52941176470588</v>
      </c>
      <c r="Q3005" t="str">
        <f>TRIM(MID(SUBSTITUTE($N3005,"/",REPT(" ",LEN($N3005))),(COLUMNS($V3005:V3005)-1)*LEN($N3005)+1,LEN($N3005)))</f>
        <v>theater</v>
      </c>
      <c r="R3005" t="str">
        <f>TRIM(MID(SUBSTITUTE($N3005,"/",REPT(" ",LEN($N3005))),(COLUMNS($V3005:W3005)-1)*LEN($N3005)+1,LEN($N3005)))</f>
        <v>spaces</v>
      </c>
      <c r="S3005" s="11">
        <f t="shared" si="186"/>
        <v>42398.849259259259</v>
      </c>
      <c r="T3005" s="11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1.12815</v>
      </c>
      <c r="P3006" s="6">
        <f t="shared" si="185"/>
        <v>162.90974729241879</v>
      </c>
      <c r="Q3006" t="str">
        <f>TRIM(MID(SUBSTITUTE($N3006,"/",REPT(" ",LEN($N3006))),(COLUMNS($V3006:V3006)-1)*LEN($N3006)+1,LEN($N3006)))</f>
        <v>theater</v>
      </c>
      <c r="R3006" t="str">
        <f>TRIM(MID(SUBSTITUTE($N3006,"/",REPT(" ",LEN($N3006))),(COLUMNS($V3006:W3006)-1)*LEN($N3006)+1,LEN($N3006)))</f>
        <v>spaces</v>
      </c>
      <c r="S3006" s="11">
        <f t="shared" si="186"/>
        <v>41928.881064814814</v>
      </c>
      <c r="T3006" s="11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1.2049622641509434</v>
      </c>
      <c r="P3007" s="6">
        <f t="shared" si="185"/>
        <v>108.24237288135593</v>
      </c>
      <c r="Q3007" t="str">
        <f>TRIM(MID(SUBSTITUTE($N3007,"/",REPT(" ",LEN($N3007))),(COLUMNS($V3007:V3007)-1)*LEN($N3007)+1,LEN($N3007)))</f>
        <v>theater</v>
      </c>
      <c r="R3007" t="str">
        <f>TRIM(MID(SUBSTITUTE($N3007,"/",REPT(" ",LEN($N3007))),(COLUMNS($V3007:W3007)-1)*LEN($N3007)+1,LEN($N3007)))</f>
        <v>spaces</v>
      </c>
      <c r="S3007" s="11">
        <f t="shared" si="186"/>
        <v>41888.674826388888</v>
      </c>
      <c r="T3007" s="11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1.0774999999999999</v>
      </c>
      <c r="P3008" s="6">
        <f t="shared" si="185"/>
        <v>88.865979381443296</v>
      </c>
      <c r="Q3008" t="str">
        <f>TRIM(MID(SUBSTITUTE($N3008,"/",REPT(" ",LEN($N3008))),(COLUMNS($V3008:V3008)-1)*LEN($N3008)+1,LEN($N3008)))</f>
        <v>theater</v>
      </c>
      <c r="R3008" t="str">
        <f>TRIM(MID(SUBSTITUTE($N3008,"/",REPT(" ",LEN($N3008))),(COLUMNS($V3008:W3008)-1)*LEN($N3008)+1,LEN($N3008)))</f>
        <v>spaces</v>
      </c>
      <c r="S3008" s="11">
        <f t="shared" si="186"/>
        <v>41957.756840277783</v>
      </c>
      <c r="T3008" s="11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1.8</v>
      </c>
      <c r="P3009" s="6">
        <f t="shared" si="185"/>
        <v>54</v>
      </c>
      <c r="Q3009" t="str">
        <f>TRIM(MID(SUBSTITUTE($N3009,"/",REPT(" ",LEN($N3009))),(COLUMNS($V3009:V3009)-1)*LEN($N3009)+1,LEN($N3009)))</f>
        <v>theater</v>
      </c>
      <c r="R3009" t="str">
        <f>TRIM(MID(SUBSTITUTE($N3009,"/",REPT(" ",LEN($N3009))),(COLUMNS($V3009:W3009)-1)*LEN($N3009)+1,LEN($N3009)))</f>
        <v>spaces</v>
      </c>
      <c r="S3009" s="11">
        <f t="shared" si="186"/>
        <v>42098.216238425928</v>
      </c>
      <c r="T3009" s="11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1.0116666666666667</v>
      </c>
      <c r="P3010" s="6">
        <f t="shared" si="185"/>
        <v>116.73076923076923</v>
      </c>
      <c r="Q3010" t="str">
        <f>TRIM(MID(SUBSTITUTE($N3010,"/",REPT(" ",LEN($N3010))),(COLUMNS($V3010:V3010)-1)*LEN($N3010)+1,LEN($N3010)))</f>
        <v>theater</v>
      </c>
      <c r="R3010" t="str">
        <f>TRIM(MID(SUBSTITUTE($N3010,"/",REPT(" ",LEN($N3010))),(COLUMNS($V3010:W3010)-1)*LEN($N3010)+1,LEN($N3010)))</f>
        <v>spaces</v>
      </c>
      <c r="S3010" s="11">
        <f t="shared" si="186"/>
        <v>42360.212025462963</v>
      </c>
      <c r="T3010" s="11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</f>
        <v>1.19756</v>
      </c>
      <c r="P3011" s="6">
        <f t="shared" ref="P3011:P3074" si="189">AVERAGE(E3011/L3011)</f>
        <v>233.8984375</v>
      </c>
      <c r="Q3011" t="str">
        <f>TRIM(MID(SUBSTITUTE($N3011,"/",REPT(" ",LEN($N3011))),(COLUMNS($V3011:V3011)-1)*LEN($N3011)+1,LEN($N3011)))</f>
        <v>theater</v>
      </c>
      <c r="R3011" t="str">
        <f>TRIM(MID(SUBSTITUTE($N3011,"/",REPT(" ",LEN($N3011))),(COLUMNS($V3011:W3011)-1)*LEN($N3011)+1,LEN($N3011)))</f>
        <v>spaces</v>
      </c>
      <c r="S3011" s="11">
        <f t="shared" ref="S3011:S3074" si="190">(((J3011/60/60)/24)+DATE(1970,1,1))</f>
        <v>41939.569907407407</v>
      </c>
      <c r="T3011" s="11">
        <f t="shared" ref="T3011:T3074" si="191">(((I3011/60/60)/24)+DATE(1970,1,1))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1.58</v>
      </c>
      <c r="P3012" s="6">
        <f t="shared" si="189"/>
        <v>158</v>
      </c>
      <c r="Q3012" t="str">
        <f>TRIM(MID(SUBSTITUTE($N3012,"/",REPT(" ",LEN($N3012))),(COLUMNS($V3012:V3012)-1)*LEN($N3012)+1,LEN($N3012)))</f>
        <v>theater</v>
      </c>
      <c r="R3012" t="str">
        <f>TRIM(MID(SUBSTITUTE($N3012,"/",REPT(" ",LEN($N3012))),(COLUMNS($V3012:W3012)-1)*LEN($N3012)+1,LEN($N3012)))</f>
        <v>spaces</v>
      </c>
      <c r="S3012" s="11">
        <f t="shared" si="190"/>
        <v>41996.832395833335</v>
      </c>
      <c r="T3012" s="11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1.2366666666666666</v>
      </c>
      <c r="P3013" s="6">
        <f t="shared" si="189"/>
        <v>14.84</v>
      </c>
      <c r="Q3013" t="str">
        <f>TRIM(MID(SUBSTITUTE($N3013,"/",REPT(" ",LEN($N3013))),(COLUMNS($V3013:V3013)-1)*LEN($N3013)+1,LEN($N3013)))</f>
        <v>theater</v>
      </c>
      <c r="R3013" t="str">
        <f>TRIM(MID(SUBSTITUTE($N3013,"/",REPT(" ",LEN($N3013))),(COLUMNS($V3013:W3013)-1)*LEN($N3013)+1,LEN($N3013)))</f>
        <v>spaces</v>
      </c>
      <c r="S3013" s="11">
        <f t="shared" si="190"/>
        <v>42334.468935185185</v>
      </c>
      <c r="T3013" s="11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1.1712499999999999</v>
      </c>
      <c r="P3014" s="6">
        <f t="shared" si="189"/>
        <v>85.181818181818187</v>
      </c>
      <c r="Q3014" t="str">
        <f>TRIM(MID(SUBSTITUTE($N3014,"/",REPT(" ",LEN($N3014))),(COLUMNS($V3014:V3014)-1)*LEN($N3014)+1,LEN($N3014)))</f>
        <v>theater</v>
      </c>
      <c r="R3014" t="str">
        <f>TRIM(MID(SUBSTITUTE($N3014,"/",REPT(" ",LEN($N3014))),(COLUMNS($V3014:W3014)-1)*LEN($N3014)+1,LEN($N3014)))</f>
        <v>spaces</v>
      </c>
      <c r="S3014" s="11">
        <f t="shared" si="190"/>
        <v>42024.702893518523</v>
      </c>
      <c r="T3014" s="11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1.5696000000000001</v>
      </c>
      <c r="P3015" s="6">
        <f t="shared" si="189"/>
        <v>146.69158878504672</v>
      </c>
      <c r="Q3015" t="str">
        <f>TRIM(MID(SUBSTITUTE($N3015,"/",REPT(" ",LEN($N3015))),(COLUMNS($V3015:V3015)-1)*LEN($N3015)+1,LEN($N3015)))</f>
        <v>theater</v>
      </c>
      <c r="R3015" t="str">
        <f>TRIM(MID(SUBSTITUTE($N3015,"/",REPT(" ",LEN($N3015))),(COLUMNS($V3015:W3015)-1)*LEN($N3015)+1,LEN($N3015)))</f>
        <v>spaces</v>
      </c>
      <c r="S3015" s="11">
        <f t="shared" si="190"/>
        <v>42146.836215277777</v>
      </c>
      <c r="T3015" s="11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1.13104</v>
      </c>
      <c r="P3016" s="6">
        <f t="shared" si="189"/>
        <v>50.764811490125673</v>
      </c>
      <c r="Q3016" t="str">
        <f>TRIM(MID(SUBSTITUTE($N3016,"/",REPT(" ",LEN($N3016))),(COLUMNS($V3016:V3016)-1)*LEN($N3016)+1,LEN($N3016)))</f>
        <v>theater</v>
      </c>
      <c r="R3016" t="str">
        <f>TRIM(MID(SUBSTITUTE($N3016,"/",REPT(" ",LEN($N3016))),(COLUMNS($V3016:W3016)-1)*LEN($N3016)+1,LEN($N3016)))</f>
        <v>spaces</v>
      </c>
      <c r="S3016" s="11">
        <f t="shared" si="190"/>
        <v>41920.123611111114</v>
      </c>
      <c r="T3016" s="11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1.0317647058823529</v>
      </c>
      <c r="P3017" s="6">
        <f t="shared" si="189"/>
        <v>87.7</v>
      </c>
      <c r="Q3017" t="str">
        <f>TRIM(MID(SUBSTITUTE($N3017,"/",REPT(" ",LEN($N3017))),(COLUMNS($V3017:V3017)-1)*LEN($N3017)+1,LEN($N3017)))</f>
        <v>theater</v>
      </c>
      <c r="R3017" t="str">
        <f>TRIM(MID(SUBSTITUTE($N3017,"/",REPT(" ",LEN($N3017))),(COLUMNS($V3017:W3017)-1)*LEN($N3017)+1,LEN($N3017)))</f>
        <v>spaces</v>
      </c>
      <c r="S3017" s="11">
        <f t="shared" si="190"/>
        <v>41785.72729166667</v>
      </c>
      <c r="T3017" s="11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1.0261176470588236</v>
      </c>
      <c r="P3018" s="6">
        <f t="shared" si="189"/>
        <v>242.27777777777777</v>
      </c>
      <c r="Q3018" t="str">
        <f>TRIM(MID(SUBSTITUTE($N3018,"/",REPT(" ",LEN($N3018))),(COLUMNS($V3018:V3018)-1)*LEN($N3018)+1,LEN($N3018)))</f>
        <v>theater</v>
      </c>
      <c r="R3018" t="str">
        <f>TRIM(MID(SUBSTITUTE($N3018,"/",REPT(" ",LEN($N3018))),(COLUMNS($V3018:W3018)-1)*LEN($N3018)+1,LEN($N3018)))</f>
        <v>spaces</v>
      </c>
      <c r="S3018" s="11">
        <f t="shared" si="190"/>
        <v>41778.548055555555</v>
      </c>
      <c r="T3018" s="11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1.0584090909090909</v>
      </c>
      <c r="P3019" s="6">
        <f t="shared" si="189"/>
        <v>146.44654088050314</v>
      </c>
      <c r="Q3019" t="str">
        <f>TRIM(MID(SUBSTITUTE($N3019,"/",REPT(" ",LEN($N3019))),(COLUMNS($V3019:V3019)-1)*LEN($N3019)+1,LEN($N3019)))</f>
        <v>theater</v>
      </c>
      <c r="R3019" t="str">
        <f>TRIM(MID(SUBSTITUTE($N3019,"/",REPT(" ",LEN($N3019))),(COLUMNS($V3019:W3019)-1)*LEN($N3019)+1,LEN($N3019)))</f>
        <v>spaces</v>
      </c>
      <c r="S3019" s="11">
        <f t="shared" si="190"/>
        <v>41841.850034722222</v>
      </c>
      <c r="T3019" s="11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1.0071428571428571</v>
      </c>
      <c r="P3020" s="6">
        <f t="shared" si="189"/>
        <v>103.17073170731707</v>
      </c>
      <c r="Q3020" t="str">
        <f>TRIM(MID(SUBSTITUTE($N3020,"/",REPT(" ",LEN($N3020))),(COLUMNS($V3020:V3020)-1)*LEN($N3020)+1,LEN($N3020)))</f>
        <v>theater</v>
      </c>
      <c r="R3020" t="str">
        <f>TRIM(MID(SUBSTITUTE($N3020,"/",REPT(" ",LEN($N3020))),(COLUMNS($V3020:W3020)-1)*LEN($N3020)+1,LEN($N3020)))</f>
        <v>spaces</v>
      </c>
      <c r="S3020" s="11">
        <f t="shared" si="190"/>
        <v>42163.29833333334</v>
      </c>
      <c r="T3020" s="11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1.2123333333333333</v>
      </c>
      <c r="P3021" s="6">
        <f t="shared" si="189"/>
        <v>80.464601769911511</v>
      </c>
      <c r="Q3021" t="str">
        <f>TRIM(MID(SUBSTITUTE($N3021,"/",REPT(" ",LEN($N3021))),(COLUMNS($V3021:V3021)-1)*LEN($N3021)+1,LEN($N3021)))</f>
        <v>theater</v>
      </c>
      <c r="R3021" t="str">
        <f>TRIM(MID(SUBSTITUTE($N3021,"/",REPT(" ",LEN($N3021))),(COLUMNS($V3021:W3021)-1)*LEN($N3021)+1,LEN($N3021)))</f>
        <v>spaces</v>
      </c>
      <c r="S3021" s="11">
        <f t="shared" si="190"/>
        <v>41758.833564814813</v>
      </c>
      <c r="T3021" s="11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1.0057142857142858</v>
      </c>
      <c r="P3022" s="6">
        <f t="shared" si="189"/>
        <v>234.66666666666666</v>
      </c>
      <c r="Q3022" t="str">
        <f>TRIM(MID(SUBSTITUTE($N3022,"/",REPT(" ",LEN($N3022))),(COLUMNS($V3022:V3022)-1)*LEN($N3022)+1,LEN($N3022)))</f>
        <v>theater</v>
      </c>
      <c r="R3022" t="str">
        <f>TRIM(MID(SUBSTITUTE($N3022,"/",REPT(" ",LEN($N3022))),(COLUMNS($V3022:W3022)-1)*LEN($N3022)+1,LEN($N3022)))</f>
        <v>spaces</v>
      </c>
      <c r="S3022" s="11">
        <f t="shared" si="190"/>
        <v>42170.846446759257</v>
      </c>
      <c r="T3022" s="11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1.1602222222222223</v>
      </c>
      <c r="P3023" s="6">
        <f t="shared" si="189"/>
        <v>50.689320388349515</v>
      </c>
      <c r="Q3023" t="str">
        <f>TRIM(MID(SUBSTITUTE($N3023,"/",REPT(" ",LEN($N3023))),(COLUMNS($V3023:V3023)-1)*LEN($N3023)+1,LEN($N3023)))</f>
        <v>theater</v>
      </c>
      <c r="R3023" t="str">
        <f>TRIM(MID(SUBSTITUTE($N3023,"/",REPT(" ",LEN($N3023))),(COLUMNS($V3023:W3023)-1)*LEN($N3023)+1,LEN($N3023)))</f>
        <v>spaces</v>
      </c>
      <c r="S3023" s="11">
        <f t="shared" si="190"/>
        <v>42660.618854166663</v>
      </c>
      <c r="T3023" s="11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1.0087999999999999</v>
      </c>
      <c r="P3024" s="6">
        <f t="shared" si="189"/>
        <v>162.70967741935485</v>
      </c>
      <c r="Q3024" t="str">
        <f>TRIM(MID(SUBSTITUTE($N3024,"/",REPT(" ",LEN($N3024))),(COLUMNS($V3024:V3024)-1)*LEN($N3024)+1,LEN($N3024)))</f>
        <v>theater</v>
      </c>
      <c r="R3024" t="str">
        <f>TRIM(MID(SUBSTITUTE($N3024,"/",REPT(" ",LEN($N3024))),(COLUMNS($V3024:W3024)-1)*LEN($N3024)+1,LEN($N3024)))</f>
        <v>spaces</v>
      </c>
      <c r="S3024" s="11">
        <f t="shared" si="190"/>
        <v>42564.95380787037</v>
      </c>
      <c r="T3024" s="11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1.03</v>
      </c>
      <c r="P3025" s="6">
        <f t="shared" si="189"/>
        <v>120.16666666666667</v>
      </c>
      <c r="Q3025" t="str">
        <f>TRIM(MID(SUBSTITUTE($N3025,"/",REPT(" ",LEN($N3025))),(COLUMNS($V3025:V3025)-1)*LEN($N3025)+1,LEN($N3025)))</f>
        <v>theater</v>
      </c>
      <c r="R3025" t="str">
        <f>TRIM(MID(SUBSTITUTE($N3025,"/",REPT(" ",LEN($N3025))),(COLUMNS($V3025:W3025)-1)*LEN($N3025)+1,LEN($N3025)))</f>
        <v>spaces</v>
      </c>
      <c r="S3025" s="11">
        <f t="shared" si="190"/>
        <v>42121.675763888896</v>
      </c>
      <c r="T3025" s="11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2.4641999999999999</v>
      </c>
      <c r="P3026" s="6">
        <f t="shared" si="189"/>
        <v>67.697802197802204</v>
      </c>
      <c r="Q3026" t="str">
        <f>TRIM(MID(SUBSTITUTE($N3026,"/",REPT(" ",LEN($N3026))),(COLUMNS($V3026:V3026)-1)*LEN($N3026)+1,LEN($N3026)))</f>
        <v>theater</v>
      </c>
      <c r="R3026" t="str">
        <f>TRIM(MID(SUBSTITUTE($N3026,"/",REPT(" ",LEN($N3026))),(COLUMNS($V3026:W3026)-1)*LEN($N3026)+1,LEN($N3026)))</f>
        <v>spaces</v>
      </c>
      <c r="S3026" s="11">
        <f t="shared" si="190"/>
        <v>41158.993923611109</v>
      </c>
      <c r="T3026" s="11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3.0219999999999998</v>
      </c>
      <c r="P3027" s="6">
        <f t="shared" si="189"/>
        <v>52.103448275862071</v>
      </c>
      <c r="Q3027" t="str">
        <f>TRIM(MID(SUBSTITUTE($N3027,"/",REPT(" ",LEN($N3027))),(COLUMNS($V3027:V3027)-1)*LEN($N3027)+1,LEN($N3027)))</f>
        <v>theater</v>
      </c>
      <c r="R3027" t="str">
        <f>TRIM(MID(SUBSTITUTE($N3027,"/",REPT(" ",LEN($N3027))),(COLUMNS($V3027:W3027)-1)*LEN($N3027)+1,LEN($N3027)))</f>
        <v>spaces</v>
      </c>
      <c r="S3027" s="11">
        <f t="shared" si="190"/>
        <v>41761.509409722225</v>
      </c>
      <c r="T3027" s="11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1.4333333333333333</v>
      </c>
      <c r="P3028" s="6">
        <f t="shared" si="189"/>
        <v>51.6</v>
      </c>
      <c r="Q3028" t="str">
        <f>TRIM(MID(SUBSTITUTE($N3028,"/",REPT(" ",LEN($N3028))),(COLUMNS($V3028:V3028)-1)*LEN($N3028)+1,LEN($N3028)))</f>
        <v>theater</v>
      </c>
      <c r="R3028" t="str">
        <f>TRIM(MID(SUBSTITUTE($N3028,"/",REPT(" ",LEN($N3028))),(COLUMNS($V3028:W3028)-1)*LEN($N3028)+1,LEN($N3028)))</f>
        <v>spaces</v>
      </c>
      <c r="S3028" s="11">
        <f t="shared" si="190"/>
        <v>42783.459398148145</v>
      </c>
      <c r="T3028" s="11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1.3144</v>
      </c>
      <c r="P3029" s="6">
        <f t="shared" si="189"/>
        <v>164.3</v>
      </c>
      <c r="Q3029" t="str">
        <f>TRIM(MID(SUBSTITUTE($N3029,"/",REPT(" ",LEN($N3029))),(COLUMNS($V3029:V3029)-1)*LEN($N3029)+1,LEN($N3029)))</f>
        <v>theater</v>
      </c>
      <c r="R3029" t="str">
        <f>TRIM(MID(SUBSTITUTE($N3029,"/",REPT(" ",LEN($N3029))),(COLUMNS($V3029:W3029)-1)*LEN($N3029)+1,LEN($N3029)))</f>
        <v>spaces</v>
      </c>
      <c r="S3029" s="11">
        <f t="shared" si="190"/>
        <v>42053.704293981486</v>
      </c>
      <c r="T3029" s="11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1.6801999999999999</v>
      </c>
      <c r="P3030" s="6">
        <f t="shared" si="189"/>
        <v>84.858585858585855</v>
      </c>
      <c r="Q3030" t="str">
        <f>TRIM(MID(SUBSTITUTE($N3030,"/",REPT(" ",LEN($N3030))),(COLUMNS($V3030:V3030)-1)*LEN($N3030)+1,LEN($N3030)))</f>
        <v>theater</v>
      </c>
      <c r="R3030" t="str">
        <f>TRIM(MID(SUBSTITUTE($N3030,"/",REPT(" ",LEN($N3030))),(COLUMNS($V3030:W3030)-1)*LEN($N3030)+1,LEN($N3030)))</f>
        <v>spaces</v>
      </c>
      <c r="S3030" s="11">
        <f t="shared" si="190"/>
        <v>42567.264178240745</v>
      </c>
      <c r="T3030" s="11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1.0967666666666667</v>
      </c>
      <c r="P3031" s="6">
        <f t="shared" si="189"/>
        <v>94.548850574712645</v>
      </c>
      <c r="Q3031" t="str">
        <f>TRIM(MID(SUBSTITUTE($N3031,"/",REPT(" ",LEN($N3031))),(COLUMNS($V3031:V3031)-1)*LEN($N3031)+1,LEN($N3031)))</f>
        <v>theater</v>
      </c>
      <c r="R3031" t="str">
        <f>TRIM(MID(SUBSTITUTE($N3031,"/",REPT(" ",LEN($N3031))),(COLUMNS($V3031:W3031)-1)*LEN($N3031)+1,LEN($N3031)))</f>
        <v>spaces</v>
      </c>
      <c r="S3031" s="11">
        <f t="shared" si="190"/>
        <v>41932.708877314813</v>
      </c>
      <c r="T3031" s="11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1.0668571428571429</v>
      </c>
      <c r="P3032" s="6">
        <f t="shared" si="189"/>
        <v>45.536585365853661</v>
      </c>
      <c r="Q3032" t="str">
        <f>TRIM(MID(SUBSTITUTE($N3032,"/",REPT(" ",LEN($N3032))),(COLUMNS($V3032:V3032)-1)*LEN($N3032)+1,LEN($N3032)))</f>
        <v>theater</v>
      </c>
      <c r="R3032" t="str">
        <f>TRIM(MID(SUBSTITUTE($N3032,"/",REPT(" ",LEN($N3032))),(COLUMNS($V3032:W3032)-1)*LEN($N3032)+1,LEN($N3032)))</f>
        <v>spaces</v>
      </c>
      <c r="S3032" s="11">
        <f t="shared" si="190"/>
        <v>42233.747349537036</v>
      </c>
      <c r="T3032" s="11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</v>
      </c>
      <c r="P3033" s="6">
        <f t="shared" si="189"/>
        <v>51.724137931034484</v>
      </c>
      <c r="Q3033" t="str">
        <f>TRIM(MID(SUBSTITUTE($N3033,"/",REPT(" ",LEN($N3033))),(COLUMNS($V3033:V3033)-1)*LEN($N3033)+1,LEN($N3033)))</f>
        <v>theater</v>
      </c>
      <c r="R3033" t="str">
        <f>TRIM(MID(SUBSTITUTE($N3033,"/",REPT(" ",LEN($N3033))),(COLUMNS($V3033:W3033)-1)*LEN($N3033)+1,LEN($N3033)))</f>
        <v>spaces</v>
      </c>
      <c r="S3033" s="11">
        <f t="shared" si="190"/>
        <v>42597.882488425923</v>
      </c>
      <c r="T3033" s="11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1.272</v>
      </c>
      <c r="P3034" s="6">
        <f t="shared" si="189"/>
        <v>50.88</v>
      </c>
      <c r="Q3034" t="str">
        <f>TRIM(MID(SUBSTITUTE($N3034,"/",REPT(" ",LEN($N3034))),(COLUMNS($V3034:V3034)-1)*LEN($N3034)+1,LEN($N3034)))</f>
        <v>theater</v>
      </c>
      <c r="R3034" t="str">
        <f>TRIM(MID(SUBSTITUTE($N3034,"/",REPT(" ",LEN($N3034))),(COLUMNS($V3034:W3034)-1)*LEN($N3034)+1,LEN($N3034)))</f>
        <v>spaces</v>
      </c>
      <c r="S3034" s="11">
        <f t="shared" si="190"/>
        <v>42228.044664351852</v>
      </c>
      <c r="T3034" s="11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1.4653333333333334</v>
      </c>
      <c r="P3035" s="6">
        <f t="shared" si="189"/>
        <v>191.13043478260869</v>
      </c>
      <c r="Q3035" t="str">
        <f>TRIM(MID(SUBSTITUTE($N3035,"/",REPT(" ",LEN($N3035))),(COLUMNS($V3035:V3035)-1)*LEN($N3035)+1,LEN($N3035)))</f>
        <v>theater</v>
      </c>
      <c r="R3035" t="str">
        <f>TRIM(MID(SUBSTITUTE($N3035,"/",REPT(" ",LEN($N3035))),(COLUMNS($V3035:W3035)-1)*LEN($N3035)+1,LEN($N3035)))</f>
        <v>spaces</v>
      </c>
      <c r="S3035" s="11">
        <f t="shared" si="190"/>
        <v>42570.110243055555</v>
      </c>
      <c r="T3035" s="11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1.1253599999999999</v>
      </c>
      <c r="P3036" s="6">
        <f t="shared" si="189"/>
        <v>89.314285714285717</v>
      </c>
      <c r="Q3036" t="str">
        <f>TRIM(MID(SUBSTITUTE($N3036,"/",REPT(" ",LEN($N3036))),(COLUMNS($V3036:V3036)-1)*LEN($N3036)+1,LEN($N3036)))</f>
        <v>theater</v>
      </c>
      <c r="R3036" t="str">
        <f>TRIM(MID(SUBSTITUTE($N3036,"/",REPT(" ",LEN($N3036))),(COLUMNS($V3036:W3036)-1)*LEN($N3036)+1,LEN($N3036)))</f>
        <v>spaces</v>
      </c>
      <c r="S3036" s="11">
        <f t="shared" si="190"/>
        <v>42644.535358796296</v>
      </c>
      <c r="T3036" s="11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1.0878684000000001</v>
      </c>
      <c r="P3037" s="6">
        <f t="shared" si="189"/>
        <v>88.588631921824103</v>
      </c>
      <c r="Q3037" t="str">
        <f>TRIM(MID(SUBSTITUTE($N3037,"/",REPT(" ",LEN($N3037))),(COLUMNS($V3037:V3037)-1)*LEN($N3037)+1,LEN($N3037)))</f>
        <v>theater</v>
      </c>
      <c r="R3037" t="str">
        <f>TRIM(MID(SUBSTITUTE($N3037,"/",REPT(" ",LEN($N3037))),(COLUMNS($V3037:W3037)-1)*LEN($N3037)+1,LEN($N3037)))</f>
        <v>spaces</v>
      </c>
      <c r="S3037" s="11">
        <f t="shared" si="190"/>
        <v>41368.560289351852</v>
      </c>
      <c r="T3037" s="11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1.26732</v>
      </c>
      <c r="P3038" s="6">
        <f t="shared" si="189"/>
        <v>96.300911854103347</v>
      </c>
      <c r="Q3038" t="str">
        <f>TRIM(MID(SUBSTITUTE($N3038,"/",REPT(" ",LEN($N3038))),(COLUMNS($V3038:V3038)-1)*LEN($N3038)+1,LEN($N3038)))</f>
        <v>theater</v>
      </c>
      <c r="R3038" t="str">
        <f>TRIM(MID(SUBSTITUTE($N3038,"/",REPT(" ",LEN($N3038))),(COLUMNS($V3038:W3038)-1)*LEN($N3038)+1,LEN($N3038)))</f>
        <v>spaces</v>
      </c>
      <c r="S3038" s="11">
        <f t="shared" si="190"/>
        <v>41466.785231481481</v>
      </c>
      <c r="T3038" s="11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2.1320000000000001</v>
      </c>
      <c r="P3039" s="6">
        <f t="shared" si="189"/>
        <v>33.3125</v>
      </c>
      <c r="Q3039" t="str">
        <f>TRIM(MID(SUBSTITUTE($N3039,"/",REPT(" ",LEN($N3039))),(COLUMNS($V3039:V3039)-1)*LEN($N3039)+1,LEN($N3039)))</f>
        <v>theater</v>
      </c>
      <c r="R3039" t="str">
        <f>TRIM(MID(SUBSTITUTE($N3039,"/",REPT(" ",LEN($N3039))),(COLUMNS($V3039:W3039)-1)*LEN($N3039)+1,LEN($N3039)))</f>
        <v>spaces</v>
      </c>
      <c r="S3039" s="11">
        <f t="shared" si="190"/>
        <v>40378.893206018518</v>
      </c>
      <c r="T3039" s="11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1.0049999999999999</v>
      </c>
      <c r="P3040" s="6">
        <f t="shared" si="189"/>
        <v>37.222222222222221</v>
      </c>
      <c r="Q3040" t="str">
        <f>TRIM(MID(SUBSTITUTE($N3040,"/",REPT(" ",LEN($N3040))),(COLUMNS($V3040:V3040)-1)*LEN($N3040)+1,LEN($N3040)))</f>
        <v>theater</v>
      </c>
      <c r="R3040" t="str">
        <f>TRIM(MID(SUBSTITUTE($N3040,"/",REPT(" ",LEN($N3040))),(COLUMNS($V3040:W3040)-1)*LEN($N3040)+1,LEN($N3040)))</f>
        <v>spaces</v>
      </c>
      <c r="S3040" s="11">
        <f t="shared" si="190"/>
        <v>42373.252280092594</v>
      </c>
      <c r="T3040" s="11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1.0871389999999999</v>
      </c>
      <c r="P3041" s="6">
        <f t="shared" si="189"/>
        <v>92.130423728813554</v>
      </c>
      <c r="Q3041" t="str">
        <f>TRIM(MID(SUBSTITUTE($N3041,"/",REPT(" ",LEN($N3041))),(COLUMNS($V3041:V3041)-1)*LEN($N3041)+1,LEN($N3041)))</f>
        <v>theater</v>
      </c>
      <c r="R3041" t="str">
        <f>TRIM(MID(SUBSTITUTE($N3041,"/",REPT(" ",LEN($N3041))),(COLUMNS($V3041:W3041)-1)*LEN($N3041)+1,LEN($N3041)))</f>
        <v>spaces</v>
      </c>
      <c r="S3041" s="11">
        <f t="shared" si="190"/>
        <v>41610.794421296298</v>
      </c>
      <c r="T3041" s="11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1.075</v>
      </c>
      <c r="P3042" s="6">
        <f t="shared" si="189"/>
        <v>76.785714285714292</v>
      </c>
      <c r="Q3042" t="str">
        <f>TRIM(MID(SUBSTITUTE($N3042,"/",REPT(" ",LEN($N3042))),(COLUMNS($V3042:V3042)-1)*LEN($N3042)+1,LEN($N3042)))</f>
        <v>theater</v>
      </c>
      <c r="R3042" t="str">
        <f>TRIM(MID(SUBSTITUTE($N3042,"/",REPT(" ",LEN($N3042))),(COLUMNS($V3042:W3042)-1)*LEN($N3042)+1,LEN($N3042)))</f>
        <v>spaces</v>
      </c>
      <c r="S3042" s="11">
        <f t="shared" si="190"/>
        <v>42177.791909722218</v>
      </c>
      <c r="T3042" s="11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1.1048192771084338</v>
      </c>
      <c r="P3043" s="6">
        <f t="shared" si="189"/>
        <v>96.526315789473685</v>
      </c>
      <c r="Q3043" t="str">
        <f>TRIM(MID(SUBSTITUTE($N3043,"/",REPT(" ",LEN($N3043))),(COLUMNS($V3043:V3043)-1)*LEN($N3043)+1,LEN($N3043)))</f>
        <v>theater</v>
      </c>
      <c r="R3043" t="str">
        <f>TRIM(MID(SUBSTITUTE($N3043,"/",REPT(" ",LEN($N3043))),(COLUMNS($V3043:W3043)-1)*LEN($N3043)+1,LEN($N3043)))</f>
        <v>spaces</v>
      </c>
      <c r="S3043" s="11">
        <f t="shared" si="190"/>
        <v>42359.868611111116</v>
      </c>
      <c r="T3043" s="11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1.28</v>
      </c>
      <c r="P3044" s="6">
        <f t="shared" si="189"/>
        <v>51.891891891891895</v>
      </c>
      <c r="Q3044" t="str">
        <f>TRIM(MID(SUBSTITUTE($N3044,"/",REPT(" ",LEN($N3044))),(COLUMNS($V3044:V3044)-1)*LEN($N3044)+1,LEN($N3044)))</f>
        <v>theater</v>
      </c>
      <c r="R3044" t="str">
        <f>TRIM(MID(SUBSTITUTE($N3044,"/",REPT(" ",LEN($N3044))),(COLUMNS($V3044:W3044)-1)*LEN($N3044)+1,LEN($N3044)))</f>
        <v>spaces</v>
      </c>
      <c r="S3044" s="11">
        <f t="shared" si="190"/>
        <v>42253.688043981485</v>
      </c>
      <c r="T3044" s="11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1.1000666666666667</v>
      </c>
      <c r="P3045" s="6">
        <f t="shared" si="189"/>
        <v>128.9140625</v>
      </c>
      <c r="Q3045" t="str">
        <f>TRIM(MID(SUBSTITUTE($N3045,"/",REPT(" ",LEN($N3045))),(COLUMNS($V3045:V3045)-1)*LEN($N3045)+1,LEN($N3045)))</f>
        <v>theater</v>
      </c>
      <c r="R3045" t="str">
        <f>TRIM(MID(SUBSTITUTE($N3045,"/",REPT(" ",LEN($N3045))),(COLUMNS($V3045:W3045)-1)*LEN($N3045)+1,LEN($N3045)))</f>
        <v>spaces</v>
      </c>
      <c r="S3045" s="11">
        <f t="shared" si="190"/>
        <v>42083.070590277777</v>
      </c>
      <c r="T3045" s="11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1.0934166666666667</v>
      </c>
      <c r="P3046" s="6">
        <f t="shared" si="189"/>
        <v>84.108974358974365</v>
      </c>
      <c r="Q3046" t="str">
        <f>TRIM(MID(SUBSTITUTE($N3046,"/",REPT(" ",LEN($N3046))),(COLUMNS($V3046:V3046)-1)*LEN($N3046)+1,LEN($N3046)))</f>
        <v>theater</v>
      </c>
      <c r="R3046" t="str">
        <f>TRIM(MID(SUBSTITUTE($N3046,"/",REPT(" ",LEN($N3046))),(COLUMNS($V3046:W3046)-1)*LEN($N3046)+1,LEN($N3046)))</f>
        <v>spaces</v>
      </c>
      <c r="S3046" s="11">
        <f t="shared" si="190"/>
        <v>42387.7268287037</v>
      </c>
      <c r="T3046" s="11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1.3270650000000002</v>
      </c>
      <c r="P3047" s="6">
        <f t="shared" si="189"/>
        <v>82.941562500000003</v>
      </c>
      <c r="Q3047" t="str">
        <f>TRIM(MID(SUBSTITUTE($N3047,"/",REPT(" ",LEN($N3047))),(COLUMNS($V3047:V3047)-1)*LEN($N3047)+1,LEN($N3047)))</f>
        <v>theater</v>
      </c>
      <c r="R3047" t="str">
        <f>TRIM(MID(SUBSTITUTE($N3047,"/",REPT(" ",LEN($N3047))),(COLUMNS($V3047:W3047)-1)*LEN($N3047)+1,LEN($N3047)))</f>
        <v>spaces</v>
      </c>
      <c r="S3047" s="11">
        <f t="shared" si="190"/>
        <v>41843.155729166669</v>
      </c>
      <c r="T3047" s="11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1.9084810126582279</v>
      </c>
      <c r="P3048" s="6">
        <f t="shared" si="189"/>
        <v>259.94827586206895</v>
      </c>
      <c r="Q3048" t="str">
        <f>TRIM(MID(SUBSTITUTE($N3048,"/",REPT(" ",LEN($N3048))),(COLUMNS($V3048:V3048)-1)*LEN($N3048)+1,LEN($N3048)))</f>
        <v>theater</v>
      </c>
      <c r="R3048" t="str">
        <f>TRIM(MID(SUBSTITUTE($N3048,"/",REPT(" ",LEN($N3048))),(COLUMNS($V3048:W3048)-1)*LEN($N3048)+1,LEN($N3048)))</f>
        <v>spaces</v>
      </c>
      <c r="S3048" s="11">
        <f t="shared" si="190"/>
        <v>41862.803078703706</v>
      </c>
      <c r="T3048" s="11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1.49</v>
      </c>
      <c r="P3049" s="6">
        <f t="shared" si="189"/>
        <v>37.25</v>
      </c>
      <c r="Q3049" t="str">
        <f>TRIM(MID(SUBSTITUTE($N3049,"/",REPT(" ",LEN($N3049))),(COLUMNS($V3049:V3049)-1)*LEN($N3049)+1,LEN($N3049)))</f>
        <v>theater</v>
      </c>
      <c r="R3049" t="str">
        <f>TRIM(MID(SUBSTITUTE($N3049,"/",REPT(" ",LEN($N3049))),(COLUMNS($V3049:W3049)-1)*LEN($N3049)+1,LEN($N3049)))</f>
        <v>spaces</v>
      </c>
      <c r="S3049" s="11">
        <f t="shared" si="190"/>
        <v>42443.989050925928</v>
      </c>
      <c r="T3049" s="11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1.6639999999999999</v>
      </c>
      <c r="P3050" s="6">
        <f t="shared" si="189"/>
        <v>177.02127659574469</v>
      </c>
      <c r="Q3050" t="str">
        <f>TRIM(MID(SUBSTITUTE($N3050,"/",REPT(" ",LEN($N3050))),(COLUMNS($V3050:V3050)-1)*LEN($N3050)+1,LEN($N3050)))</f>
        <v>theater</v>
      </c>
      <c r="R3050" t="str">
        <f>TRIM(MID(SUBSTITUTE($N3050,"/",REPT(" ",LEN($N3050))),(COLUMNS($V3050:W3050)-1)*LEN($N3050)+1,LEN($N3050)))</f>
        <v>spaces</v>
      </c>
      <c r="S3050" s="11">
        <f t="shared" si="190"/>
        <v>41975.901180555549</v>
      </c>
      <c r="T3050" s="11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1.0666666666666667</v>
      </c>
      <c r="P3051" s="6">
        <f t="shared" si="189"/>
        <v>74.074074074074076</v>
      </c>
      <c r="Q3051" t="str">
        <f>TRIM(MID(SUBSTITUTE($N3051,"/",REPT(" ",LEN($N3051))),(COLUMNS($V3051:V3051)-1)*LEN($N3051)+1,LEN($N3051)))</f>
        <v>theater</v>
      </c>
      <c r="R3051" t="str">
        <f>TRIM(MID(SUBSTITUTE($N3051,"/",REPT(" ",LEN($N3051))),(COLUMNS($V3051:W3051)-1)*LEN($N3051)+1,LEN($N3051)))</f>
        <v>spaces</v>
      </c>
      <c r="S3051" s="11">
        <f t="shared" si="190"/>
        <v>42139.014525462961</v>
      </c>
      <c r="T3051" s="11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1.06</v>
      </c>
      <c r="P3052" s="6">
        <f t="shared" si="189"/>
        <v>70.666666666666671</v>
      </c>
      <c r="Q3052" t="str">
        <f>TRIM(MID(SUBSTITUTE($N3052,"/",REPT(" ",LEN($N3052))),(COLUMNS($V3052:V3052)-1)*LEN($N3052)+1,LEN($N3052)))</f>
        <v>theater</v>
      </c>
      <c r="R3052" t="str">
        <f>TRIM(MID(SUBSTITUTE($N3052,"/",REPT(" ",LEN($N3052))),(COLUMNS($V3052:W3052)-1)*LEN($N3052)+1,LEN($N3052)))</f>
        <v>spaces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0.23628571428571429</v>
      </c>
      <c r="P3053" s="6">
        <f t="shared" si="189"/>
        <v>23.62857142857143</v>
      </c>
      <c r="Q3053" t="str">
        <f>TRIM(MID(SUBSTITUTE($N3053,"/",REPT(" ",LEN($N3053))),(COLUMNS($V3053:V3053)-1)*LEN($N3053)+1,LEN($N3053)))</f>
        <v>theater</v>
      </c>
      <c r="R3053" t="str">
        <f>TRIM(MID(SUBSTITUTE($N3053,"/",REPT(" ",LEN($N3053))),(COLUMNS($V3053:W3053)-1)*LEN($N3053)+1,LEN($N3053)))</f>
        <v>spaces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1.5E-3</v>
      </c>
      <c r="P3054" s="6">
        <f t="shared" si="189"/>
        <v>37.5</v>
      </c>
      <c r="Q3054" t="str">
        <f>TRIM(MID(SUBSTITUTE($N3054,"/",REPT(" ",LEN($N3054))),(COLUMNS($V3054:V3054)-1)*LEN($N3054)+1,LEN($N3054)))</f>
        <v>theater</v>
      </c>
      <c r="R3054" t="str">
        <f>TRIM(MID(SUBSTITUTE($N3054,"/",REPT(" ",LEN($N3054))),(COLUMNS($V3054:W3054)-1)*LEN($N3054)+1,LEN($N3054)))</f>
        <v>spaces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4.0000000000000001E-3</v>
      </c>
      <c r="P3055" s="6">
        <f t="shared" si="189"/>
        <v>13.333333333333334</v>
      </c>
      <c r="Q3055" t="str">
        <f>TRIM(MID(SUBSTITUTE($N3055,"/",REPT(" ",LEN($N3055))),(COLUMNS($V3055:V3055)-1)*LEN($N3055)+1,LEN($N3055)))</f>
        <v>theater</v>
      </c>
      <c r="R3055" t="str">
        <f>TRIM(MID(SUBSTITUTE($N3055,"/",REPT(" ",LEN($N3055))),(COLUMNS($V3055:W3055)-1)*LEN($N3055)+1,LEN($N3055)))</f>
        <v>spaces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6" t="e">
        <f t="shared" si="189"/>
        <v>#DIV/0!</v>
      </c>
      <c r="Q3056" t="str">
        <f>TRIM(MID(SUBSTITUTE($N3056,"/",REPT(" ",LEN($N3056))),(COLUMNS($V3056:V3056)-1)*LEN($N3056)+1,LEN($N3056)))</f>
        <v>theater</v>
      </c>
      <c r="R3056" t="str">
        <f>TRIM(MID(SUBSTITUTE($N3056,"/",REPT(" ",LEN($N3056))),(COLUMNS($V3056:W3056)-1)*LEN($N3056)+1,LEN($N3056)))</f>
        <v>spaces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5.0000000000000002E-5</v>
      </c>
      <c r="P3057" s="6">
        <f t="shared" si="189"/>
        <v>1</v>
      </c>
      <c r="Q3057" t="str">
        <f>TRIM(MID(SUBSTITUTE($N3057,"/",REPT(" ",LEN($N3057))),(COLUMNS($V3057:V3057)-1)*LEN($N3057)+1,LEN($N3057)))</f>
        <v>theater</v>
      </c>
      <c r="R3057" t="str">
        <f>TRIM(MID(SUBSTITUTE($N3057,"/",REPT(" ",LEN($N3057))),(COLUMNS($V3057:W3057)-1)*LEN($N3057)+1,LEN($N3057)))</f>
        <v>spaces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6" t="e">
        <f t="shared" si="189"/>
        <v>#DIV/0!</v>
      </c>
      <c r="Q3058" t="str">
        <f>TRIM(MID(SUBSTITUTE($N3058,"/",REPT(" ",LEN($N3058))),(COLUMNS($V3058:V3058)-1)*LEN($N3058)+1,LEN($N3058)))</f>
        <v>theater</v>
      </c>
      <c r="R3058" t="str">
        <f>TRIM(MID(SUBSTITUTE($N3058,"/",REPT(" ",LEN($N3058))),(COLUMNS($V3058:W3058)-1)*LEN($N3058)+1,LEN($N3058)))</f>
        <v>spaces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6" t="e">
        <f t="shared" si="189"/>
        <v>#DIV/0!</v>
      </c>
      <c r="Q3059" t="str">
        <f>TRIM(MID(SUBSTITUTE($N3059,"/",REPT(" ",LEN($N3059))),(COLUMNS($V3059:V3059)-1)*LEN($N3059)+1,LEN($N3059)))</f>
        <v>theater</v>
      </c>
      <c r="R3059" t="str">
        <f>TRIM(MID(SUBSTITUTE($N3059,"/",REPT(" ",LEN($N3059))),(COLUMNS($V3059:W3059)-1)*LEN($N3059)+1,LEN($N3059)))</f>
        <v>spaces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1.6666666666666666E-4</v>
      </c>
      <c r="P3060" s="6">
        <f t="shared" si="189"/>
        <v>1</v>
      </c>
      <c r="Q3060" t="str">
        <f>TRIM(MID(SUBSTITUTE($N3060,"/",REPT(" ",LEN($N3060))),(COLUMNS($V3060:V3060)-1)*LEN($N3060)+1,LEN($N3060)))</f>
        <v>theater</v>
      </c>
      <c r="R3060" t="str">
        <f>TRIM(MID(SUBSTITUTE($N3060,"/",REPT(" ",LEN($N3060))),(COLUMNS($V3060:W3060)-1)*LEN($N3060)+1,LEN($N3060)))</f>
        <v>spaces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3.0066666666666665E-2</v>
      </c>
      <c r="P3061" s="6">
        <f t="shared" si="189"/>
        <v>41</v>
      </c>
      <c r="Q3061" t="str">
        <f>TRIM(MID(SUBSTITUTE($N3061,"/",REPT(" ",LEN($N3061))),(COLUMNS($V3061:V3061)-1)*LEN($N3061)+1,LEN($N3061)))</f>
        <v>theater</v>
      </c>
      <c r="R3061" t="str">
        <f>TRIM(MID(SUBSTITUTE($N3061,"/",REPT(" ",LEN($N3061))),(COLUMNS($V3061:W3061)-1)*LEN($N3061)+1,LEN($N3061)))</f>
        <v>spaces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1.5227272727272728E-3</v>
      </c>
      <c r="P3062" s="6">
        <f t="shared" si="189"/>
        <v>55.833333333333336</v>
      </c>
      <c r="Q3062" t="str">
        <f>TRIM(MID(SUBSTITUTE($N3062,"/",REPT(" ",LEN($N3062))),(COLUMNS($V3062:V3062)-1)*LEN($N3062)+1,LEN($N3062)))</f>
        <v>theater</v>
      </c>
      <c r="R3062" t="str">
        <f>TRIM(MID(SUBSTITUTE($N3062,"/",REPT(" ",LEN($N3062))),(COLUMNS($V3062:W3062)-1)*LEN($N3062)+1,LEN($N3062)))</f>
        <v>spaces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6" t="e">
        <f t="shared" si="189"/>
        <v>#DIV/0!</v>
      </c>
      <c r="Q3063" t="str">
        <f>TRIM(MID(SUBSTITUTE($N3063,"/",REPT(" ",LEN($N3063))),(COLUMNS($V3063:V3063)-1)*LEN($N3063)+1,LEN($N3063)))</f>
        <v>theater</v>
      </c>
      <c r="R3063" t="str">
        <f>TRIM(MID(SUBSTITUTE($N3063,"/",REPT(" ",LEN($N3063))),(COLUMNS($V3063:W3063)-1)*LEN($N3063)+1,LEN($N3063)))</f>
        <v>spaces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0.66839999999999999</v>
      </c>
      <c r="P3064" s="6">
        <f t="shared" si="189"/>
        <v>99.761194029850742</v>
      </c>
      <c r="Q3064" t="str">
        <f>TRIM(MID(SUBSTITUTE($N3064,"/",REPT(" ",LEN($N3064))),(COLUMNS($V3064:V3064)-1)*LEN($N3064)+1,LEN($N3064)))</f>
        <v>theater</v>
      </c>
      <c r="R3064" t="str">
        <f>TRIM(MID(SUBSTITUTE($N3064,"/",REPT(" ",LEN($N3064))),(COLUMNS($V3064:W3064)-1)*LEN($N3064)+1,LEN($N3064)))</f>
        <v>spaces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0.19566666666666666</v>
      </c>
      <c r="P3065" s="6">
        <f t="shared" si="189"/>
        <v>25.521739130434781</v>
      </c>
      <c r="Q3065" t="str">
        <f>TRIM(MID(SUBSTITUTE($N3065,"/",REPT(" ",LEN($N3065))),(COLUMNS($V3065:V3065)-1)*LEN($N3065)+1,LEN($N3065)))</f>
        <v>theater</v>
      </c>
      <c r="R3065" t="str">
        <f>TRIM(MID(SUBSTITUTE($N3065,"/",REPT(" ",LEN($N3065))),(COLUMNS($V3065:W3065)-1)*LEN($N3065)+1,LEN($N3065)))</f>
        <v>spaces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0.11294666666666667</v>
      </c>
      <c r="P3066" s="6">
        <f t="shared" si="189"/>
        <v>117.65277777777777</v>
      </c>
      <c r="Q3066" t="str">
        <f>TRIM(MID(SUBSTITUTE($N3066,"/",REPT(" ",LEN($N3066))),(COLUMNS($V3066:V3066)-1)*LEN($N3066)+1,LEN($N3066)))</f>
        <v>theater</v>
      </c>
      <c r="R3066" t="str">
        <f>TRIM(MID(SUBSTITUTE($N3066,"/",REPT(" ",LEN($N3066))),(COLUMNS($V3066:W3066)-1)*LEN($N3066)+1,LEN($N3066)))</f>
        <v>spaces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4.0000000000000002E-4</v>
      </c>
      <c r="P3067" s="6">
        <f t="shared" si="189"/>
        <v>5</v>
      </c>
      <c r="Q3067" t="str">
        <f>TRIM(MID(SUBSTITUTE($N3067,"/",REPT(" ",LEN($N3067))),(COLUMNS($V3067:V3067)-1)*LEN($N3067)+1,LEN($N3067)))</f>
        <v>theater</v>
      </c>
      <c r="R3067" t="str">
        <f>TRIM(MID(SUBSTITUTE($N3067,"/",REPT(" ",LEN($N3067))),(COLUMNS($V3067:W3067)-1)*LEN($N3067)+1,LEN($N3067)))</f>
        <v>spaces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0.11985714285714286</v>
      </c>
      <c r="P3068" s="6">
        <f t="shared" si="189"/>
        <v>2796.6666666666665</v>
      </c>
      <c r="Q3068" t="str">
        <f>TRIM(MID(SUBSTITUTE($N3068,"/",REPT(" ",LEN($N3068))),(COLUMNS($V3068:V3068)-1)*LEN($N3068)+1,LEN($N3068)))</f>
        <v>theater</v>
      </c>
      <c r="R3068" t="str">
        <f>TRIM(MID(SUBSTITUTE($N3068,"/",REPT(" ",LEN($N3068))),(COLUMNS($V3068:W3068)-1)*LEN($N3068)+1,LEN($N3068)))</f>
        <v>spaces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2.5000000000000001E-2</v>
      </c>
      <c r="P3069" s="6">
        <f t="shared" si="189"/>
        <v>200</v>
      </c>
      <c r="Q3069" t="str">
        <f>TRIM(MID(SUBSTITUTE($N3069,"/",REPT(" ",LEN($N3069))),(COLUMNS($V3069:V3069)-1)*LEN($N3069)+1,LEN($N3069)))</f>
        <v>theater</v>
      </c>
      <c r="R3069" t="str">
        <f>TRIM(MID(SUBSTITUTE($N3069,"/",REPT(" ",LEN($N3069))),(COLUMNS($V3069:W3069)-1)*LEN($N3069)+1,LEN($N3069)))</f>
        <v>spaces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6.9999999999999999E-4</v>
      </c>
      <c r="P3070" s="6">
        <f t="shared" si="189"/>
        <v>87.5</v>
      </c>
      <c r="Q3070" t="str">
        <f>TRIM(MID(SUBSTITUTE($N3070,"/",REPT(" ",LEN($N3070))),(COLUMNS($V3070:V3070)-1)*LEN($N3070)+1,LEN($N3070)))</f>
        <v>theater</v>
      </c>
      <c r="R3070" t="str">
        <f>TRIM(MID(SUBSTITUTE($N3070,"/",REPT(" ",LEN($N3070))),(COLUMNS($V3070:W3070)-1)*LEN($N3070)+1,LEN($N3070)))</f>
        <v>spaces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0.14099999999999999</v>
      </c>
      <c r="P3071" s="6">
        <f t="shared" si="189"/>
        <v>20.142857142857142</v>
      </c>
      <c r="Q3071" t="str">
        <f>TRIM(MID(SUBSTITUTE($N3071,"/",REPT(" ",LEN($N3071))),(COLUMNS($V3071:V3071)-1)*LEN($N3071)+1,LEN($N3071)))</f>
        <v>theater</v>
      </c>
      <c r="R3071" t="str">
        <f>TRIM(MID(SUBSTITUTE($N3071,"/",REPT(" ",LEN($N3071))),(COLUMNS($V3071:W3071)-1)*LEN($N3071)+1,LEN($N3071)))</f>
        <v>spaces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3.3399999999999999E-2</v>
      </c>
      <c r="P3072" s="6">
        <f t="shared" si="189"/>
        <v>20.875</v>
      </c>
      <c r="Q3072" t="str">
        <f>TRIM(MID(SUBSTITUTE($N3072,"/",REPT(" ",LEN($N3072))),(COLUMNS($V3072:V3072)-1)*LEN($N3072)+1,LEN($N3072)))</f>
        <v>theater</v>
      </c>
      <c r="R3072" t="str">
        <f>TRIM(MID(SUBSTITUTE($N3072,"/",REPT(" ",LEN($N3072))),(COLUMNS($V3072:W3072)-1)*LEN($N3072)+1,LEN($N3072)))</f>
        <v>spaces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0.59775</v>
      </c>
      <c r="P3073" s="6">
        <f t="shared" si="189"/>
        <v>61.307692307692307</v>
      </c>
      <c r="Q3073" t="str">
        <f>TRIM(MID(SUBSTITUTE($N3073,"/",REPT(" ",LEN($N3073))),(COLUMNS($V3073:V3073)-1)*LEN($N3073)+1,LEN($N3073)))</f>
        <v>theater</v>
      </c>
      <c r="R3073" t="str">
        <f>TRIM(MID(SUBSTITUTE($N3073,"/",REPT(" ",LEN($N3073))),(COLUMNS($V3073:W3073)-1)*LEN($N3073)+1,LEN($N3073)))</f>
        <v>spaces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1.6666666666666666E-4</v>
      </c>
      <c r="P3074" s="6">
        <f t="shared" si="189"/>
        <v>1</v>
      </c>
      <c r="Q3074" t="str">
        <f>TRIM(MID(SUBSTITUTE($N3074,"/",REPT(" ",LEN($N3074))),(COLUMNS($V3074:V3074)-1)*LEN($N3074)+1,LEN($N3074)))</f>
        <v>theater</v>
      </c>
      <c r="R3074" t="str">
        <f>TRIM(MID(SUBSTITUTE($N3074,"/",REPT(" ",LEN($N3074))),(COLUMNS($V3074:W3074)-1)*LEN($N3074)+1,LEN($N3074)))</f>
        <v>spaces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</f>
        <v>2.3035714285714285E-4</v>
      </c>
      <c r="P3075" s="6">
        <f t="shared" ref="P3075:P3138" si="193">AVERAGE(E3075/L3075)</f>
        <v>92.142857142857139</v>
      </c>
      <c r="Q3075" t="str">
        <f>TRIM(MID(SUBSTITUTE($N3075,"/",REPT(" ",LEN($N3075))),(COLUMNS($V3075:V3075)-1)*LEN($N3075)+1,LEN($N3075)))</f>
        <v>theater</v>
      </c>
      <c r="R3075" t="str">
        <f>TRIM(MID(SUBSTITUTE($N3075,"/",REPT(" ",LEN($N3075))),(COLUMNS($V3075:W3075)-1)*LEN($N3075)+1,LEN($N3075)))</f>
        <v>spaces</v>
      </c>
      <c r="S3075" s="11">
        <f t="shared" ref="S3075:S3138" si="194">(((J3075/60/60)/24)+DATE(1970,1,1))</f>
        <v>42111.684027777781</v>
      </c>
      <c r="T3075" s="11">
        <f t="shared" ref="T3075:T3138" si="195">(((I3075/60/60)/24)+DATE(1970,1,1))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8.8000000000000003E-4</v>
      </c>
      <c r="P3076" s="6">
        <f t="shared" si="193"/>
        <v>7.333333333333333</v>
      </c>
      <c r="Q3076" t="str">
        <f>TRIM(MID(SUBSTITUTE($N3076,"/",REPT(" ",LEN($N3076))),(COLUMNS($V3076:V3076)-1)*LEN($N3076)+1,LEN($N3076)))</f>
        <v>theater</v>
      </c>
      <c r="R3076" t="str">
        <f>TRIM(MID(SUBSTITUTE($N3076,"/",REPT(" ",LEN($N3076))),(COLUMNS($V3076:W3076)-1)*LEN($N3076)+1,LEN($N3076)))</f>
        <v>spaces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8.6400000000000005E-2</v>
      </c>
      <c r="P3077" s="6">
        <f t="shared" si="193"/>
        <v>64.8</v>
      </c>
      <c r="Q3077" t="str">
        <f>TRIM(MID(SUBSTITUTE($N3077,"/",REPT(" ",LEN($N3077))),(COLUMNS($V3077:V3077)-1)*LEN($N3077)+1,LEN($N3077)))</f>
        <v>theater</v>
      </c>
      <c r="R3077" t="str">
        <f>TRIM(MID(SUBSTITUTE($N3077,"/",REPT(" ",LEN($N3077))),(COLUMNS($V3077:W3077)-1)*LEN($N3077)+1,LEN($N3077)))</f>
        <v>spaces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0.15060000000000001</v>
      </c>
      <c r="P3078" s="6">
        <f t="shared" si="193"/>
        <v>30.12</v>
      </c>
      <c r="Q3078" t="str">
        <f>TRIM(MID(SUBSTITUTE($N3078,"/",REPT(" ",LEN($N3078))),(COLUMNS($V3078:V3078)-1)*LEN($N3078)+1,LEN($N3078)))</f>
        <v>theater</v>
      </c>
      <c r="R3078" t="str">
        <f>TRIM(MID(SUBSTITUTE($N3078,"/",REPT(" ",LEN($N3078))),(COLUMNS($V3078:W3078)-1)*LEN($N3078)+1,LEN($N3078)))</f>
        <v>spaces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4.7727272727272731E-3</v>
      </c>
      <c r="P3079" s="6">
        <f t="shared" si="193"/>
        <v>52.5</v>
      </c>
      <c r="Q3079" t="str">
        <f>TRIM(MID(SUBSTITUTE($N3079,"/",REPT(" ",LEN($N3079))),(COLUMNS($V3079:V3079)-1)*LEN($N3079)+1,LEN($N3079)))</f>
        <v>theater</v>
      </c>
      <c r="R3079" t="str">
        <f>TRIM(MID(SUBSTITUTE($N3079,"/",REPT(" ",LEN($N3079))),(COLUMNS($V3079:W3079)-1)*LEN($N3079)+1,LEN($N3079)))</f>
        <v>spaces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1.1833333333333333E-3</v>
      </c>
      <c r="P3080" s="6">
        <f t="shared" si="193"/>
        <v>23.666666666666668</v>
      </c>
      <c r="Q3080" t="str">
        <f>TRIM(MID(SUBSTITUTE($N3080,"/",REPT(" ",LEN($N3080))),(COLUMNS($V3080:V3080)-1)*LEN($N3080)+1,LEN($N3080)))</f>
        <v>theater</v>
      </c>
      <c r="R3080" t="str">
        <f>TRIM(MID(SUBSTITUTE($N3080,"/",REPT(" ",LEN($N3080))),(COLUMNS($V3080:W3080)-1)*LEN($N3080)+1,LEN($N3080)))</f>
        <v>spaces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8.4173998587352451E-3</v>
      </c>
      <c r="P3081" s="6">
        <f t="shared" si="193"/>
        <v>415.77777777777777</v>
      </c>
      <c r="Q3081" t="str">
        <f>TRIM(MID(SUBSTITUTE($N3081,"/",REPT(" ",LEN($N3081))),(COLUMNS($V3081:V3081)-1)*LEN($N3081)+1,LEN($N3081)))</f>
        <v>theater</v>
      </c>
      <c r="R3081" t="str">
        <f>TRIM(MID(SUBSTITUTE($N3081,"/",REPT(" ",LEN($N3081))),(COLUMNS($V3081:W3081)-1)*LEN($N3081)+1,LEN($N3081)))</f>
        <v>spaces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1.8799999999999999E-4</v>
      </c>
      <c r="P3082" s="6">
        <f t="shared" si="193"/>
        <v>53.714285714285715</v>
      </c>
      <c r="Q3082" t="str">
        <f>TRIM(MID(SUBSTITUTE($N3082,"/",REPT(" ",LEN($N3082))),(COLUMNS($V3082:V3082)-1)*LEN($N3082)+1,LEN($N3082)))</f>
        <v>theater</v>
      </c>
      <c r="R3082" t="str">
        <f>TRIM(MID(SUBSTITUTE($N3082,"/",REPT(" ",LEN($N3082))),(COLUMNS($V3082:W3082)-1)*LEN($N3082)+1,LEN($N3082)))</f>
        <v>spaces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2.1029999999999998E-3</v>
      </c>
      <c r="P3083" s="6">
        <f t="shared" si="193"/>
        <v>420.6</v>
      </c>
      <c r="Q3083" t="str">
        <f>TRIM(MID(SUBSTITUTE($N3083,"/",REPT(" ",LEN($N3083))),(COLUMNS($V3083:V3083)-1)*LEN($N3083)+1,LEN($N3083)))</f>
        <v>theater</v>
      </c>
      <c r="R3083" t="str">
        <f>TRIM(MID(SUBSTITUTE($N3083,"/",REPT(" ",LEN($N3083))),(COLUMNS($V3083:W3083)-1)*LEN($N3083)+1,LEN($N3083)))</f>
        <v>spaces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6" t="e">
        <f t="shared" si="193"/>
        <v>#DIV/0!</v>
      </c>
      <c r="Q3084" t="str">
        <f>TRIM(MID(SUBSTITUTE($N3084,"/",REPT(" ",LEN($N3084))),(COLUMNS($V3084:V3084)-1)*LEN($N3084)+1,LEN($N3084)))</f>
        <v>theater</v>
      </c>
      <c r="R3084" t="str">
        <f>TRIM(MID(SUBSTITUTE($N3084,"/",REPT(" ",LEN($N3084))),(COLUMNS($V3084:W3084)-1)*LEN($N3084)+1,LEN($N3084)))</f>
        <v>spaces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2.8E-3</v>
      </c>
      <c r="P3085" s="6">
        <f t="shared" si="193"/>
        <v>18.666666666666668</v>
      </c>
      <c r="Q3085" t="str">
        <f>TRIM(MID(SUBSTITUTE($N3085,"/",REPT(" ",LEN($N3085))),(COLUMNS($V3085:V3085)-1)*LEN($N3085)+1,LEN($N3085)))</f>
        <v>theater</v>
      </c>
      <c r="R3085" t="str">
        <f>TRIM(MID(SUBSTITUTE($N3085,"/",REPT(" ",LEN($N3085))),(COLUMNS($V3085:W3085)-1)*LEN($N3085)+1,LEN($N3085)))</f>
        <v>spaces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0.11579206701157921</v>
      </c>
      <c r="P3086" s="6">
        <f t="shared" si="193"/>
        <v>78.333333333333329</v>
      </c>
      <c r="Q3086" t="str">
        <f>TRIM(MID(SUBSTITUTE($N3086,"/",REPT(" ",LEN($N3086))),(COLUMNS($V3086:V3086)-1)*LEN($N3086)+1,LEN($N3086)))</f>
        <v>theater</v>
      </c>
      <c r="R3086" t="str">
        <f>TRIM(MID(SUBSTITUTE($N3086,"/",REPT(" ",LEN($N3086))),(COLUMNS($V3086:W3086)-1)*LEN($N3086)+1,LEN($N3086)))</f>
        <v>spaces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2.4400000000000002E-2</v>
      </c>
      <c r="P3087" s="6">
        <f t="shared" si="193"/>
        <v>67.777777777777771</v>
      </c>
      <c r="Q3087" t="str">
        <f>TRIM(MID(SUBSTITUTE($N3087,"/",REPT(" ",LEN($N3087))),(COLUMNS($V3087:V3087)-1)*LEN($N3087)+1,LEN($N3087)))</f>
        <v>theater</v>
      </c>
      <c r="R3087" t="str">
        <f>TRIM(MID(SUBSTITUTE($N3087,"/",REPT(" ",LEN($N3087))),(COLUMNS($V3087:W3087)-1)*LEN($N3087)+1,LEN($N3087)))</f>
        <v>spaces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2.5000000000000001E-3</v>
      </c>
      <c r="P3088" s="6">
        <f t="shared" si="193"/>
        <v>16.666666666666668</v>
      </c>
      <c r="Q3088" t="str">
        <f>TRIM(MID(SUBSTITUTE($N3088,"/",REPT(" ",LEN($N3088))),(COLUMNS($V3088:V3088)-1)*LEN($N3088)+1,LEN($N3088)))</f>
        <v>theater</v>
      </c>
      <c r="R3088" t="str">
        <f>TRIM(MID(SUBSTITUTE($N3088,"/",REPT(" ",LEN($N3088))),(COLUMNS($V3088:W3088)-1)*LEN($N3088)+1,LEN($N3088)))</f>
        <v>spaces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6.2500000000000003E-3</v>
      </c>
      <c r="P3089" s="6">
        <f t="shared" si="193"/>
        <v>62.5</v>
      </c>
      <c r="Q3089" t="str">
        <f>TRIM(MID(SUBSTITUTE($N3089,"/",REPT(" ",LEN($N3089))),(COLUMNS($V3089:V3089)-1)*LEN($N3089)+1,LEN($N3089)))</f>
        <v>theater</v>
      </c>
      <c r="R3089" t="str">
        <f>TRIM(MID(SUBSTITUTE($N3089,"/",REPT(" ",LEN($N3089))),(COLUMNS($V3089:W3089)-1)*LEN($N3089)+1,LEN($N3089)))</f>
        <v>spaces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1.9384615384615384E-3</v>
      </c>
      <c r="P3090" s="6">
        <f t="shared" si="193"/>
        <v>42</v>
      </c>
      <c r="Q3090" t="str">
        <f>TRIM(MID(SUBSTITUTE($N3090,"/",REPT(" ",LEN($N3090))),(COLUMNS($V3090:V3090)-1)*LEN($N3090)+1,LEN($N3090)))</f>
        <v>theater</v>
      </c>
      <c r="R3090" t="str">
        <f>TRIM(MID(SUBSTITUTE($N3090,"/",REPT(" ",LEN($N3090))),(COLUMNS($V3090:W3090)-1)*LEN($N3090)+1,LEN($N3090)))</f>
        <v>spaces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0.23416000000000001</v>
      </c>
      <c r="P3091" s="6">
        <f t="shared" si="193"/>
        <v>130.0888888888889</v>
      </c>
      <c r="Q3091" t="str">
        <f>TRIM(MID(SUBSTITUTE($N3091,"/",REPT(" ",LEN($N3091))),(COLUMNS($V3091:V3091)-1)*LEN($N3091)+1,LEN($N3091)))</f>
        <v>theater</v>
      </c>
      <c r="R3091" t="str">
        <f>TRIM(MID(SUBSTITUTE($N3091,"/",REPT(" ",LEN($N3091))),(COLUMNS($V3091:W3091)-1)*LEN($N3091)+1,LEN($N3091)))</f>
        <v>spaces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5.080888888888889E-2</v>
      </c>
      <c r="P3092" s="6">
        <f t="shared" si="193"/>
        <v>1270.2222222222222</v>
      </c>
      <c r="Q3092" t="str">
        <f>TRIM(MID(SUBSTITUTE($N3092,"/",REPT(" ",LEN($N3092))),(COLUMNS($V3092:V3092)-1)*LEN($N3092)+1,LEN($N3092)))</f>
        <v>theater</v>
      </c>
      <c r="R3092" t="str">
        <f>TRIM(MID(SUBSTITUTE($N3092,"/",REPT(" ",LEN($N3092))),(COLUMNS($V3092:W3092)-1)*LEN($N3092)+1,LEN($N3092)))</f>
        <v>spaces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0.15920000000000001</v>
      </c>
      <c r="P3093" s="6">
        <f t="shared" si="193"/>
        <v>88.444444444444443</v>
      </c>
      <c r="Q3093" t="str">
        <f>TRIM(MID(SUBSTITUTE($N3093,"/",REPT(" ",LEN($N3093))),(COLUMNS($V3093:V3093)-1)*LEN($N3093)+1,LEN($N3093)))</f>
        <v>theater</v>
      </c>
      <c r="R3093" t="str">
        <f>TRIM(MID(SUBSTITUTE($N3093,"/",REPT(" ",LEN($N3093))),(COLUMNS($V3093:W3093)-1)*LEN($N3093)+1,LEN($N3093)))</f>
        <v>spaces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1.1831900000000001E-2</v>
      </c>
      <c r="P3094" s="6">
        <f t="shared" si="193"/>
        <v>56.342380952380957</v>
      </c>
      <c r="Q3094" t="str">
        <f>TRIM(MID(SUBSTITUTE($N3094,"/",REPT(" ",LEN($N3094))),(COLUMNS($V3094:V3094)-1)*LEN($N3094)+1,LEN($N3094)))</f>
        <v>theater</v>
      </c>
      <c r="R3094" t="str">
        <f>TRIM(MID(SUBSTITUTE($N3094,"/",REPT(" ",LEN($N3094))),(COLUMNS($V3094:W3094)-1)*LEN($N3094)+1,LEN($N3094)))</f>
        <v>spaces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0.22750000000000001</v>
      </c>
      <c r="P3095" s="6">
        <f t="shared" si="193"/>
        <v>53.529411764705884</v>
      </c>
      <c r="Q3095" t="str">
        <f>TRIM(MID(SUBSTITUTE($N3095,"/",REPT(" ",LEN($N3095))),(COLUMNS($V3095:V3095)-1)*LEN($N3095)+1,LEN($N3095)))</f>
        <v>theater</v>
      </c>
      <c r="R3095" t="str">
        <f>TRIM(MID(SUBSTITUTE($N3095,"/",REPT(" ",LEN($N3095))),(COLUMNS($V3095:W3095)-1)*LEN($N3095)+1,LEN($N3095)))</f>
        <v>spaces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2.5000000000000001E-4</v>
      </c>
      <c r="P3096" s="6">
        <f t="shared" si="193"/>
        <v>25</v>
      </c>
      <c r="Q3096" t="str">
        <f>TRIM(MID(SUBSTITUTE($N3096,"/",REPT(" ",LEN($N3096))),(COLUMNS($V3096:V3096)-1)*LEN($N3096)+1,LEN($N3096)))</f>
        <v>theater</v>
      </c>
      <c r="R3096" t="str">
        <f>TRIM(MID(SUBSTITUTE($N3096,"/",REPT(" ",LEN($N3096))),(COLUMNS($V3096:W3096)-1)*LEN($N3096)+1,LEN($N3096)))</f>
        <v>spaces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3.351206434316354E-3</v>
      </c>
      <c r="P3097" s="6">
        <f t="shared" si="193"/>
        <v>50</v>
      </c>
      <c r="Q3097" t="str">
        <f>TRIM(MID(SUBSTITUTE($N3097,"/",REPT(" ",LEN($N3097))),(COLUMNS($V3097:V3097)-1)*LEN($N3097)+1,LEN($N3097)))</f>
        <v>theater</v>
      </c>
      <c r="R3097" t="str">
        <f>TRIM(MID(SUBSTITUTE($N3097,"/",REPT(" ",LEN($N3097))),(COLUMNS($V3097:W3097)-1)*LEN($N3097)+1,LEN($N3097)))</f>
        <v>spaces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3.9750000000000001E-2</v>
      </c>
      <c r="P3098" s="6">
        <f t="shared" si="193"/>
        <v>56.785714285714285</v>
      </c>
      <c r="Q3098" t="str">
        <f>TRIM(MID(SUBSTITUTE($N3098,"/",REPT(" ",LEN($N3098))),(COLUMNS($V3098:V3098)-1)*LEN($N3098)+1,LEN($N3098)))</f>
        <v>theater</v>
      </c>
      <c r="R3098" t="str">
        <f>TRIM(MID(SUBSTITUTE($N3098,"/",REPT(" ",LEN($N3098))),(COLUMNS($V3098:W3098)-1)*LEN($N3098)+1,LEN($N3098)))</f>
        <v>spaces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0.17150000000000001</v>
      </c>
      <c r="P3099" s="6">
        <f t="shared" si="193"/>
        <v>40.833333333333336</v>
      </c>
      <c r="Q3099" t="str">
        <f>TRIM(MID(SUBSTITUTE($N3099,"/",REPT(" ",LEN($N3099))),(COLUMNS($V3099:V3099)-1)*LEN($N3099)+1,LEN($N3099)))</f>
        <v>theater</v>
      </c>
      <c r="R3099" t="str">
        <f>TRIM(MID(SUBSTITUTE($N3099,"/",REPT(" ",LEN($N3099))),(COLUMNS($V3099:W3099)-1)*LEN($N3099)+1,LEN($N3099)))</f>
        <v>spaces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3.608004104669061E-2</v>
      </c>
      <c r="P3100" s="6">
        <f t="shared" si="193"/>
        <v>65.111111111111114</v>
      </c>
      <c r="Q3100" t="str">
        <f>TRIM(MID(SUBSTITUTE($N3100,"/",REPT(" ",LEN($N3100))),(COLUMNS($V3100:V3100)-1)*LEN($N3100)+1,LEN($N3100)))</f>
        <v>theater</v>
      </c>
      <c r="R3100" t="str">
        <f>TRIM(MID(SUBSTITUTE($N3100,"/",REPT(" ",LEN($N3100))),(COLUMNS($V3100:W3100)-1)*LEN($N3100)+1,LEN($N3100)))</f>
        <v>spaces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0.13900000000000001</v>
      </c>
      <c r="P3101" s="6">
        <f t="shared" si="193"/>
        <v>55.6</v>
      </c>
      <c r="Q3101" t="str">
        <f>TRIM(MID(SUBSTITUTE($N3101,"/",REPT(" ",LEN($N3101))),(COLUMNS($V3101:V3101)-1)*LEN($N3101)+1,LEN($N3101)))</f>
        <v>theater</v>
      </c>
      <c r="R3101" t="str">
        <f>TRIM(MID(SUBSTITUTE($N3101,"/",REPT(" ",LEN($N3101))),(COLUMNS($V3101:W3101)-1)*LEN($N3101)+1,LEN($N3101)))</f>
        <v>spaces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0.15225</v>
      </c>
      <c r="P3102" s="6">
        <f t="shared" si="193"/>
        <v>140.53846153846155</v>
      </c>
      <c r="Q3102" t="str">
        <f>TRIM(MID(SUBSTITUTE($N3102,"/",REPT(" ",LEN($N3102))),(COLUMNS($V3102:V3102)-1)*LEN($N3102)+1,LEN($N3102)))</f>
        <v>theater</v>
      </c>
      <c r="R3102" t="str">
        <f>TRIM(MID(SUBSTITUTE($N3102,"/",REPT(" ",LEN($N3102))),(COLUMNS($V3102:W3102)-1)*LEN($N3102)+1,LEN($N3102)))</f>
        <v>spaces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0.12</v>
      </c>
      <c r="P3103" s="6">
        <f t="shared" si="193"/>
        <v>25</v>
      </c>
      <c r="Q3103" t="str">
        <f>TRIM(MID(SUBSTITUTE($N3103,"/",REPT(" ",LEN($N3103))),(COLUMNS($V3103:V3103)-1)*LEN($N3103)+1,LEN($N3103)))</f>
        <v>theater</v>
      </c>
      <c r="R3103" t="str">
        <f>TRIM(MID(SUBSTITUTE($N3103,"/",REPT(" ",LEN($N3103))),(COLUMNS($V3103:W3103)-1)*LEN($N3103)+1,LEN($N3103)))</f>
        <v>spaces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0.391125</v>
      </c>
      <c r="P3104" s="6">
        <f t="shared" si="193"/>
        <v>69.533333333333331</v>
      </c>
      <c r="Q3104" t="str">
        <f>TRIM(MID(SUBSTITUTE($N3104,"/",REPT(" ",LEN($N3104))),(COLUMNS($V3104:V3104)-1)*LEN($N3104)+1,LEN($N3104)))</f>
        <v>theater</v>
      </c>
      <c r="R3104" t="str">
        <f>TRIM(MID(SUBSTITUTE($N3104,"/",REPT(" ",LEN($N3104))),(COLUMNS($V3104:W3104)-1)*LEN($N3104)+1,LEN($N3104)))</f>
        <v>spaces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2.6829268292682929E-3</v>
      </c>
      <c r="P3105" s="6">
        <f t="shared" si="193"/>
        <v>5.5</v>
      </c>
      <c r="Q3105" t="str">
        <f>TRIM(MID(SUBSTITUTE($N3105,"/",REPT(" ",LEN($N3105))),(COLUMNS($V3105:V3105)-1)*LEN($N3105)+1,LEN($N3105)))</f>
        <v>theater</v>
      </c>
      <c r="R3105" t="str">
        <f>TRIM(MID(SUBSTITUTE($N3105,"/",REPT(" ",LEN($N3105))),(COLUMNS($V3105:W3105)-1)*LEN($N3105)+1,LEN($N3105)))</f>
        <v>spaces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0.29625000000000001</v>
      </c>
      <c r="P3106" s="6">
        <f t="shared" si="193"/>
        <v>237</v>
      </c>
      <c r="Q3106" t="str">
        <f>TRIM(MID(SUBSTITUTE($N3106,"/",REPT(" ",LEN($N3106))),(COLUMNS($V3106:V3106)-1)*LEN($N3106)+1,LEN($N3106)))</f>
        <v>theater</v>
      </c>
      <c r="R3106" t="str">
        <f>TRIM(MID(SUBSTITUTE($N3106,"/",REPT(" ",LEN($N3106))),(COLUMNS($V3106:W3106)-1)*LEN($N3106)+1,LEN($N3106)))</f>
        <v>spaces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0.4236099230111206</v>
      </c>
      <c r="P3107" s="6">
        <f t="shared" si="193"/>
        <v>79.870967741935488</v>
      </c>
      <c r="Q3107" t="str">
        <f>TRIM(MID(SUBSTITUTE($N3107,"/",REPT(" ",LEN($N3107))),(COLUMNS($V3107:V3107)-1)*LEN($N3107)+1,LEN($N3107)))</f>
        <v>theater</v>
      </c>
      <c r="R3107" t="str">
        <f>TRIM(MID(SUBSTITUTE($N3107,"/",REPT(" ",LEN($N3107))),(COLUMNS($V3107:W3107)-1)*LEN($N3107)+1,LEN($N3107)))</f>
        <v>spaces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4.1000000000000002E-2</v>
      </c>
      <c r="P3108" s="6">
        <f t="shared" si="193"/>
        <v>10.25</v>
      </c>
      <c r="Q3108" t="str">
        <f>TRIM(MID(SUBSTITUTE($N3108,"/",REPT(" ",LEN($N3108))),(COLUMNS($V3108:V3108)-1)*LEN($N3108)+1,LEN($N3108)))</f>
        <v>theater</v>
      </c>
      <c r="R3108" t="str">
        <f>TRIM(MID(SUBSTITUTE($N3108,"/",REPT(" ",LEN($N3108))),(COLUMNS($V3108:W3108)-1)*LEN($N3108)+1,LEN($N3108)))</f>
        <v>spaces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0.197625</v>
      </c>
      <c r="P3109" s="6">
        <f t="shared" si="193"/>
        <v>272.58620689655174</v>
      </c>
      <c r="Q3109" t="str">
        <f>TRIM(MID(SUBSTITUTE($N3109,"/",REPT(" ",LEN($N3109))),(COLUMNS($V3109:V3109)-1)*LEN($N3109)+1,LEN($N3109)))</f>
        <v>theater</v>
      </c>
      <c r="R3109" t="str">
        <f>TRIM(MID(SUBSTITUTE($N3109,"/",REPT(" ",LEN($N3109))),(COLUMNS($V3109:W3109)-1)*LEN($N3109)+1,LEN($N3109)))</f>
        <v>spaces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5.1999999999999995E-4</v>
      </c>
      <c r="P3110" s="6">
        <f t="shared" si="193"/>
        <v>13</v>
      </c>
      <c r="Q3110" t="str">
        <f>TRIM(MID(SUBSTITUTE($N3110,"/",REPT(" ",LEN($N3110))),(COLUMNS($V3110:V3110)-1)*LEN($N3110)+1,LEN($N3110)))</f>
        <v>theater</v>
      </c>
      <c r="R3110" t="str">
        <f>TRIM(MID(SUBSTITUTE($N3110,"/",REPT(" ",LEN($N3110))),(COLUMNS($V3110:W3110)-1)*LEN($N3110)+1,LEN($N3110)))</f>
        <v>spaces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0.25030188679245285</v>
      </c>
      <c r="P3111" s="6">
        <f t="shared" si="193"/>
        <v>58.184210526315788</v>
      </c>
      <c r="Q3111" t="str">
        <f>TRIM(MID(SUBSTITUTE($N3111,"/",REPT(" ",LEN($N3111))),(COLUMNS($V3111:V3111)-1)*LEN($N3111)+1,LEN($N3111)))</f>
        <v>theater</v>
      </c>
      <c r="R3111" t="str">
        <f>TRIM(MID(SUBSTITUTE($N3111,"/",REPT(" ",LEN($N3111))),(COLUMNS($V3111:W3111)-1)*LEN($N3111)+1,LEN($N3111)))</f>
        <v>spaces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4.0000000000000002E-4</v>
      </c>
      <c r="P3112" s="6">
        <f t="shared" si="193"/>
        <v>10</v>
      </c>
      <c r="Q3112" t="str">
        <f>TRIM(MID(SUBSTITUTE($N3112,"/",REPT(" ",LEN($N3112))),(COLUMNS($V3112:V3112)-1)*LEN($N3112)+1,LEN($N3112)))</f>
        <v>theater</v>
      </c>
      <c r="R3112" t="str">
        <f>TRIM(MID(SUBSTITUTE($N3112,"/",REPT(" ",LEN($N3112))),(COLUMNS($V3112:W3112)-1)*LEN($N3112)+1,LEN($N3112)))</f>
        <v>spaces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0.26640000000000003</v>
      </c>
      <c r="P3113" s="6">
        <f t="shared" si="193"/>
        <v>70.10526315789474</v>
      </c>
      <c r="Q3113" t="str">
        <f>TRIM(MID(SUBSTITUTE($N3113,"/",REPT(" ",LEN($N3113))),(COLUMNS($V3113:V3113)-1)*LEN($N3113)+1,LEN($N3113)))</f>
        <v>theater</v>
      </c>
      <c r="R3113" t="str">
        <f>TRIM(MID(SUBSTITUTE($N3113,"/",REPT(" ",LEN($N3113))),(COLUMNS($V3113:W3113)-1)*LEN($N3113)+1,LEN($N3113)))</f>
        <v>spaces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4.7363636363636365E-2</v>
      </c>
      <c r="P3114" s="6">
        <f t="shared" si="193"/>
        <v>57.888888888888886</v>
      </c>
      <c r="Q3114" t="str">
        <f>TRIM(MID(SUBSTITUTE($N3114,"/",REPT(" ",LEN($N3114))),(COLUMNS($V3114:V3114)-1)*LEN($N3114)+1,LEN($N3114)))</f>
        <v>theater</v>
      </c>
      <c r="R3114" t="str">
        <f>TRIM(MID(SUBSTITUTE($N3114,"/",REPT(" ",LEN($N3114))),(COLUMNS($V3114:W3114)-1)*LEN($N3114)+1,LEN($N3114)))</f>
        <v>spaces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4.2435339894712751E-2</v>
      </c>
      <c r="P3115" s="6">
        <f t="shared" si="193"/>
        <v>125.27027027027027</v>
      </c>
      <c r="Q3115" t="str">
        <f>TRIM(MID(SUBSTITUTE($N3115,"/",REPT(" ",LEN($N3115))),(COLUMNS($V3115:V3115)-1)*LEN($N3115)+1,LEN($N3115)))</f>
        <v>theater</v>
      </c>
      <c r="R3115" t="str">
        <f>TRIM(MID(SUBSTITUTE($N3115,"/",REPT(" ",LEN($N3115))),(COLUMNS($V3115:W3115)-1)*LEN($N3115)+1,LEN($N3115)))</f>
        <v>spaces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6" t="e">
        <f t="shared" si="193"/>
        <v>#DIV/0!</v>
      </c>
      <c r="Q3116" t="str">
        <f>TRIM(MID(SUBSTITUTE($N3116,"/",REPT(" ",LEN($N3116))),(COLUMNS($V3116:V3116)-1)*LEN($N3116)+1,LEN($N3116)))</f>
        <v>theater</v>
      </c>
      <c r="R3116" t="str">
        <f>TRIM(MID(SUBSTITUTE($N3116,"/",REPT(" ",LEN($N3116))),(COLUMNS($V3116:W3116)-1)*LEN($N3116)+1,LEN($N3116)))</f>
        <v>spaces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0.03</v>
      </c>
      <c r="P3117" s="6">
        <f t="shared" si="193"/>
        <v>300</v>
      </c>
      <c r="Q3117" t="str">
        <f>TRIM(MID(SUBSTITUTE($N3117,"/",REPT(" ",LEN($N3117))),(COLUMNS($V3117:V3117)-1)*LEN($N3117)+1,LEN($N3117)))</f>
        <v>theater</v>
      </c>
      <c r="R3117" t="str">
        <f>TRIM(MID(SUBSTITUTE($N3117,"/",REPT(" ",LEN($N3117))),(COLUMNS($V3117:W3117)-1)*LEN($N3117)+1,LEN($N3117)))</f>
        <v>spaces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0.57333333333333336</v>
      </c>
      <c r="P3118" s="6">
        <f t="shared" si="193"/>
        <v>43</v>
      </c>
      <c r="Q3118" t="str">
        <f>TRIM(MID(SUBSTITUTE($N3118,"/",REPT(" ",LEN($N3118))),(COLUMNS($V3118:V3118)-1)*LEN($N3118)+1,LEN($N3118)))</f>
        <v>theater</v>
      </c>
      <c r="R3118" t="str">
        <f>TRIM(MID(SUBSTITUTE($N3118,"/",REPT(" ",LEN($N3118))),(COLUMNS($V3118:W3118)-1)*LEN($N3118)+1,LEN($N3118)))</f>
        <v>spaces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1E-3</v>
      </c>
      <c r="P3119" s="6">
        <f t="shared" si="193"/>
        <v>1</v>
      </c>
      <c r="Q3119" t="str">
        <f>TRIM(MID(SUBSTITUTE($N3119,"/",REPT(" ",LEN($N3119))),(COLUMNS($V3119:V3119)-1)*LEN($N3119)+1,LEN($N3119)))</f>
        <v>theater</v>
      </c>
      <c r="R3119" t="str">
        <f>TRIM(MID(SUBSTITUTE($N3119,"/",REPT(" ",LEN($N3119))),(COLUMNS($V3119:W3119)-1)*LEN($N3119)+1,LEN($N3119)))</f>
        <v>spaces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3.0999999999999999E-3</v>
      </c>
      <c r="P3120" s="6">
        <f t="shared" si="193"/>
        <v>775</v>
      </c>
      <c r="Q3120" t="str">
        <f>TRIM(MID(SUBSTITUTE($N3120,"/",REPT(" ",LEN($N3120))),(COLUMNS($V3120:V3120)-1)*LEN($N3120)+1,LEN($N3120)))</f>
        <v>theater</v>
      </c>
      <c r="R3120" t="str">
        <f>TRIM(MID(SUBSTITUTE($N3120,"/",REPT(" ",LEN($N3120))),(COLUMNS($V3120:W3120)-1)*LEN($N3120)+1,LEN($N3120)))</f>
        <v>spaces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5.0000000000000001E-4</v>
      </c>
      <c r="P3121" s="6">
        <f t="shared" si="193"/>
        <v>5</v>
      </c>
      <c r="Q3121" t="str">
        <f>TRIM(MID(SUBSTITUTE($N3121,"/",REPT(" ",LEN($N3121))),(COLUMNS($V3121:V3121)-1)*LEN($N3121)+1,LEN($N3121)))</f>
        <v>theater</v>
      </c>
      <c r="R3121" t="str">
        <f>TRIM(MID(SUBSTITUTE($N3121,"/",REPT(" ",LEN($N3121))),(COLUMNS($V3121:W3121)-1)*LEN($N3121)+1,LEN($N3121)))</f>
        <v>spaces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9.8461538461538464E-5</v>
      </c>
      <c r="P3122" s="6">
        <f t="shared" si="193"/>
        <v>12.8</v>
      </c>
      <c r="Q3122" t="str">
        <f>TRIM(MID(SUBSTITUTE($N3122,"/",REPT(" ",LEN($N3122))),(COLUMNS($V3122:V3122)-1)*LEN($N3122)+1,LEN($N3122)))</f>
        <v>theater</v>
      </c>
      <c r="R3122" t="str">
        <f>TRIM(MID(SUBSTITUTE($N3122,"/",REPT(" ",LEN($N3122))),(COLUMNS($V3122:W3122)-1)*LEN($N3122)+1,LEN($N3122)))</f>
        <v>spaces</v>
      </c>
      <c r="S3122" s="11">
        <f t="shared" si="194"/>
        <v>42435.942083333335</v>
      </c>
      <c r="T3122" s="11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6.6666666666666671E-3</v>
      </c>
      <c r="P3123" s="6">
        <f t="shared" si="193"/>
        <v>10</v>
      </c>
      <c r="Q3123" t="str">
        <f>TRIM(MID(SUBSTITUTE($N3123,"/",REPT(" ",LEN($N3123))),(COLUMNS($V3123:V3123)-1)*LEN($N3123)+1,LEN($N3123)))</f>
        <v>theater</v>
      </c>
      <c r="R3123" t="str">
        <f>TRIM(MID(SUBSTITUTE($N3123,"/",REPT(" ",LEN($N3123))),(COLUMNS($V3123:W3123)-1)*LEN($N3123)+1,LEN($N3123)))</f>
        <v>spaces</v>
      </c>
      <c r="S3123" s="11">
        <f t="shared" si="194"/>
        <v>41848.679803240739</v>
      </c>
      <c r="T3123" s="11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0.58291457286432158</v>
      </c>
      <c r="P3124" s="6">
        <f t="shared" si="193"/>
        <v>58</v>
      </c>
      <c r="Q3124" t="str">
        <f>TRIM(MID(SUBSTITUTE($N3124,"/",REPT(" ",LEN($N3124))),(COLUMNS($V3124:V3124)-1)*LEN($N3124)+1,LEN($N3124)))</f>
        <v>theater</v>
      </c>
      <c r="R3124" t="str">
        <f>TRIM(MID(SUBSTITUTE($N3124,"/",REPT(" ",LEN($N3124))),(COLUMNS($V3124:W3124)-1)*LEN($N3124)+1,LEN($N3124)))</f>
        <v>spaces</v>
      </c>
      <c r="S3124" s="11">
        <f t="shared" si="194"/>
        <v>42678.932083333333</v>
      </c>
      <c r="T3124" s="11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0.68153600000000003</v>
      </c>
      <c r="P3125" s="6">
        <f t="shared" si="193"/>
        <v>244.80459770114942</v>
      </c>
      <c r="Q3125" t="str">
        <f>TRIM(MID(SUBSTITUTE($N3125,"/",REPT(" ",LEN($N3125))),(COLUMNS($V3125:V3125)-1)*LEN($N3125)+1,LEN($N3125)))</f>
        <v>theater</v>
      </c>
      <c r="R3125" t="str">
        <f>TRIM(MID(SUBSTITUTE($N3125,"/",REPT(" ",LEN($N3125))),(COLUMNS($V3125:W3125)-1)*LEN($N3125)+1,LEN($N3125)))</f>
        <v>spaces</v>
      </c>
      <c r="S3125" s="11">
        <f t="shared" si="194"/>
        <v>42530.993032407408</v>
      </c>
      <c r="T3125" s="11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3.2499999999999997E-5</v>
      </c>
      <c r="P3126" s="6">
        <f t="shared" si="193"/>
        <v>6.5</v>
      </c>
      <c r="Q3126" t="str">
        <f>TRIM(MID(SUBSTITUTE($N3126,"/",REPT(" ",LEN($N3126))),(COLUMNS($V3126:V3126)-1)*LEN($N3126)+1,LEN($N3126)))</f>
        <v>theater</v>
      </c>
      <c r="R3126" t="str">
        <f>TRIM(MID(SUBSTITUTE($N3126,"/",REPT(" ",LEN($N3126))),(COLUMNS($V3126:W3126)-1)*LEN($N3126)+1,LEN($N3126)))</f>
        <v>spaces</v>
      </c>
      <c r="S3126" s="11">
        <f t="shared" si="194"/>
        <v>41977.780104166668</v>
      </c>
      <c r="T3126" s="11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6" t="e">
        <f t="shared" si="193"/>
        <v>#DIV/0!</v>
      </c>
      <c r="Q3127" t="str">
        <f>TRIM(MID(SUBSTITUTE($N3127,"/",REPT(" ",LEN($N3127))),(COLUMNS($V3127:V3127)-1)*LEN($N3127)+1,LEN($N3127)))</f>
        <v>theater</v>
      </c>
      <c r="R3127" t="str">
        <f>TRIM(MID(SUBSTITUTE($N3127,"/",REPT(" ",LEN($N3127))),(COLUMNS($V3127:W3127)-1)*LEN($N3127)+1,LEN($N3127)))</f>
        <v>spaces</v>
      </c>
      <c r="S3127" s="11">
        <f t="shared" si="194"/>
        <v>42346.20685185185</v>
      </c>
      <c r="T3127" s="11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4.1599999999999998E-2</v>
      </c>
      <c r="P3128" s="6">
        <f t="shared" si="193"/>
        <v>61.176470588235297</v>
      </c>
      <c r="Q3128" t="str">
        <f>TRIM(MID(SUBSTITUTE($N3128,"/",REPT(" ",LEN($N3128))),(COLUMNS($V3128:V3128)-1)*LEN($N3128)+1,LEN($N3128)))</f>
        <v>theater</v>
      </c>
      <c r="R3128" t="str">
        <f>TRIM(MID(SUBSTITUTE($N3128,"/",REPT(" ",LEN($N3128))),(COLUMNS($V3128:W3128)-1)*LEN($N3128)+1,LEN($N3128)))</f>
        <v>spaces</v>
      </c>
      <c r="S3128" s="11">
        <f t="shared" si="194"/>
        <v>42427.01807870371</v>
      </c>
      <c r="T3128" s="11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6" t="e">
        <f t="shared" si="193"/>
        <v>#DIV/0!</v>
      </c>
      <c r="Q3129" t="str">
        <f>TRIM(MID(SUBSTITUTE($N3129,"/",REPT(" ",LEN($N3129))),(COLUMNS($V3129:V3129)-1)*LEN($N3129)+1,LEN($N3129)))</f>
        <v>theater</v>
      </c>
      <c r="R3129" t="str">
        <f>TRIM(MID(SUBSTITUTE($N3129,"/",REPT(" ",LEN($N3129))),(COLUMNS($V3129:W3129)-1)*LEN($N3129)+1,LEN($N3129)))</f>
        <v>spaces</v>
      </c>
      <c r="S3129" s="11">
        <f t="shared" si="194"/>
        <v>42034.856817129628</v>
      </c>
      <c r="T3129" s="11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1.0860666666666667</v>
      </c>
      <c r="P3130" s="6">
        <f t="shared" si="193"/>
        <v>139.23931623931625</v>
      </c>
      <c r="Q3130" t="str">
        <f>TRIM(MID(SUBSTITUTE($N3130,"/",REPT(" ",LEN($N3130))),(COLUMNS($V3130:V3130)-1)*LEN($N3130)+1,LEN($N3130)))</f>
        <v>theater</v>
      </c>
      <c r="R3130" t="str">
        <f>TRIM(MID(SUBSTITUTE($N3130,"/",REPT(" ",LEN($N3130))),(COLUMNS($V3130:W3130)-1)*LEN($N3130)+1,LEN($N3130)))</f>
        <v>plays</v>
      </c>
      <c r="S3130" s="11">
        <f t="shared" si="194"/>
        <v>42780.825706018513</v>
      </c>
      <c r="T3130" s="11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8.0000000000000002E-3</v>
      </c>
      <c r="P3131" s="6">
        <f t="shared" si="193"/>
        <v>10</v>
      </c>
      <c r="Q3131" t="str">
        <f>TRIM(MID(SUBSTITUTE($N3131,"/",REPT(" ",LEN($N3131))),(COLUMNS($V3131:V3131)-1)*LEN($N3131)+1,LEN($N3131)))</f>
        <v>theater</v>
      </c>
      <c r="R3131" t="str">
        <f>TRIM(MID(SUBSTITUTE($N3131,"/",REPT(" ",LEN($N3131))),(COLUMNS($V3131:W3131)-1)*LEN($N3131)+1,LEN($N3131)))</f>
        <v>plays</v>
      </c>
      <c r="S3131" s="11">
        <f t="shared" si="194"/>
        <v>42803.842812499999</v>
      </c>
      <c r="T3131" s="11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3.7499999999999999E-2</v>
      </c>
      <c r="P3132" s="6">
        <f t="shared" si="193"/>
        <v>93.75</v>
      </c>
      <c r="Q3132" t="str">
        <f>TRIM(MID(SUBSTITUTE($N3132,"/",REPT(" ",LEN($N3132))),(COLUMNS($V3132:V3132)-1)*LEN($N3132)+1,LEN($N3132)))</f>
        <v>theater</v>
      </c>
      <c r="R3132" t="str">
        <f>TRIM(MID(SUBSTITUTE($N3132,"/",REPT(" ",LEN($N3132))),(COLUMNS($V3132:W3132)-1)*LEN($N3132)+1,LEN($N3132)))</f>
        <v>plays</v>
      </c>
      <c r="S3132" s="11">
        <f t="shared" si="194"/>
        <v>42808.640231481477</v>
      </c>
      <c r="T3132" s="11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0.15731707317073171</v>
      </c>
      <c r="P3133" s="6">
        <f t="shared" si="193"/>
        <v>53.75</v>
      </c>
      <c r="Q3133" t="str">
        <f>TRIM(MID(SUBSTITUTE($N3133,"/",REPT(" ",LEN($N3133))),(COLUMNS($V3133:V3133)-1)*LEN($N3133)+1,LEN($N3133)))</f>
        <v>theater</v>
      </c>
      <c r="R3133" t="str">
        <f>TRIM(MID(SUBSTITUTE($N3133,"/",REPT(" ",LEN($N3133))),(COLUMNS($V3133:W3133)-1)*LEN($N3133)+1,LEN($N3133)))</f>
        <v>plays</v>
      </c>
      <c r="S3133" s="11">
        <f t="shared" si="194"/>
        <v>42803.579224537039</v>
      </c>
      <c r="T3133" s="11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3.3333333333333332E-4</v>
      </c>
      <c r="P3134" s="6">
        <f t="shared" si="193"/>
        <v>10</v>
      </c>
      <c r="Q3134" t="str">
        <f>TRIM(MID(SUBSTITUTE($N3134,"/",REPT(" ",LEN($N3134))),(COLUMNS($V3134:V3134)-1)*LEN($N3134)+1,LEN($N3134)))</f>
        <v>theater</v>
      </c>
      <c r="R3134" t="str">
        <f>TRIM(MID(SUBSTITUTE($N3134,"/",REPT(" ",LEN($N3134))),(COLUMNS($V3134:W3134)-1)*LEN($N3134)+1,LEN($N3134)))</f>
        <v>plays</v>
      </c>
      <c r="S3134" s="11">
        <f t="shared" si="194"/>
        <v>42786.350231481483</v>
      </c>
      <c r="T3134" s="11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1.08</v>
      </c>
      <c r="P3135" s="6">
        <f t="shared" si="193"/>
        <v>33.75</v>
      </c>
      <c r="Q3135" t="str">
        <f>TRIM(MID(SUBSTITUTE($N3135,"/",REPT(" ",LEN($N3135))),(COLUMNS($V3135:V3135)-1)*LEN($N3135)+1,LEN($N3135)))</f>
        <v>theater</v>
      </c>
      <c r="R3135" t="str">
        <f>TRIM(MID(SUBSTITUTE($N3135,"/",REPT(" ",LEN($N3135))),(COLUMNS($V3135:W3135)-1)*LEN($N3135)+1,LEN($N3135)))</f>
        <v>plays</v>
      </c>
      <c r="S3135" s="11">
        <f t="shared" si="194"/>
        <v>42788.565208333333</v>
      </c>
      <c r="T3135" s="11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0.22500000000000001</v>
      </c>
      <c r="P3136" s="6">
        <f t="shared" si="193"/>
        <v>18.75</v>
      </c>
      <c r="Q3136" t="str">
        <f>TRIM(MID(SUBSTITUTE($N3136,"/",REPT(" ",LEN($N3136))),(COLUMNS($V3136:V3136)-1)*LEN($N3136)+1,LEN($N3136)))</f>
        <v>theater</v>
      </c>
      <c r="R3136" t="str">
        <f>TRIM(MID(SUBSTITUTE($N3136,"/",REPT(" ",LEN($N3136))),(COLUMNS($V3136:W3136)-1)*LEN($N3136)+1,LEN($N3136)))</f>
        <v>plays</v>
      </c>
      <c r="S3136" s="11">
        <f t="shared" si="194"/>
        <v>42800.720127314817</v>
      </c>
      <c r="T3136" s="11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0.20849420849420849</v>
      </c>
      <c r="P3137" s="6">
        <f t="shared" si="193"/>
        <v>23.142857142857142</v>
      </c>
      <c r="Q3137" t="str">
        <f>TRIM(MID(SUBSTITUTE($N3137,"/",REPT(" ",LEN($N3137))),(COLUMNS($V3137:V3137)-1)*LEN($N3137)+1,LEN($N3137)))</f>
        <v>theater</v>
      </c>
      <c r="R3137" t="str">
        <f>TRIM(MID(SUBSTITUTE($N3137,"/",REPT(" ",LEN($N3137))),(COLUMNS($V3137:W3137)-1)*LEN($N3137)+1,LEN($N3137)))</f>
        <v>plays</v>
      </c>
      <c r="S3137" s="11">
        <f t="shared" si="194"/>
        <v>42807.151863425926</v>
      </c>
      <c r="T3137" s="11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1.278</v>
      </c>
      <c r="P3138" s="6">
        <f t="shared" si="193"/>
        <v>29.045454545454547</v>
      </c>
      <c r="Q3138" t="str">
        <f>TRIM(MID(SUBSTITUTE($N3138,"/",REPT(" ",LEN($N3138))),(COLUMNS($V3138:V3138)-1)*LEN($N3138)+1,LEN($N3138)))</f>
        <v>theater</v>
      </c>
      <c r="R3138" t="str">
        <f>TRIM(MID(SUBSTITUTE($N3138,"/",REPT(" ",LEN($N3138))),(COLUMNS($V3138:W3138)-1)*LEN($N3138)+1,LEN($N3138)))</f>
        <v>plays</v>
      </c>
      <c r="S3138" s="11">
        <f t="shared" si="194"/>
        <v>42789.462430555555</v>
      </c>
      <c r="T3138" s="11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</f>
        <v>3.3333333333333333E-2</v>
      </c>
      <c r="P3139" s="6">
        <f t="shared" ref="P3139:P3202" si="197">AVERAGE(E3139/L3139)</f>
        <v>50</v>
      </c>
      <c r="Q3139" t="str">
        <f>TRIM(MID(SUBSTITUTE($N3139,"/",REPT(" ",LEN($N3139))),(COLUMNS($V3139:V3139)-1)*LEN($N3139)+1,LEN($N3139)))</f>
        <v>theater</v>
      </c>
      <c r="R3139" t="str">
        <f>TRIM(MID(SUBSTITUTE($N3139,"/",REPT(" ",LEN($N3139))),(COLUMNS($V3139:W3139)-1)*LEN($N3139)+1,LEN($N3139)))</f>
        <v>plays</v>
      </c>
      <c r="S3139" s="11">
        <f t="shared" ref="S3139:S3202" si="198">(((J3139/60/60)/24)+DATE(1970,1,1))</f>
        <v>42807.885057870371</v>
      </c>
      <c r="T3139" s="11">
        <f t="shared" ref="T3139:T3202" si="199">(((I3139/60/60)/24)+DATE(1970,1,1))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6" t="e">
        <f t="shared" si="197"/>
        <v>#DIV/0!</v>
      </c>
      <c r="Q3140" t="str">
        <f>TRIM(MID(SUBSTITUTE($N3140,"/",REPT(" ",LEN($N3140))),(COLUMNS($V3140:V3140)-1)*LEN($N3140)+1,LEN($N3140)))</f>
        <v>theater</v>
      </c>
      <c r="R3140" t="str">
        <f>TRIM(MID(SUBSTITUTE($N3140,"/",REPT(" ",LEN($N3140))),(COLUMNS($V3140:W3140)-1)*LEN($N3140)+1,LEN($N3140)))</f>
        <v>plays</v>
      </c>
      <c r="S3140" s="11">
        <f t="shared" si="198"/>
        <v>42809.645914351851</v>
      </c>
      <c r="T3140" s="11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5.3999999999999999E-2</v>
      </c>
      <c r="P3141" s="6">
        <f t="shared" si="197"/>
        <v>450</v>
      </c>
      <c r="Q3141" t="str">
        <f>TRIM(MID(SUBSTITUTE($N3141,"/",REPT(" ",LEN($N3141))),(COLUMNS($V3141:V3141)-1)*LEN($N3141)+1,LEN($N3141)))</f>
        <v>theater</v>
      </c>
      <c r="R3141" t="str">
        <f>TRIM(MID(SUBSTITUTE($N3141,"/",REPT(" ",LEN($N3141))),(COLUMNS($V3141:W3141)-1)*LEN($N3141)+1,LEN($N3141)))</f>
        <v>plays</v>
      </c>
      <c r="S3141" s="11">
        <f t="shared" si="198"/>
        <v>42785.270370370374</v>
      </c>
      <c r="T3141" s="11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9.5999999999999992E-3</v>
      </c>
      <c r="P3142" s="6">
        <f t="shared" si="197"/>
        <v>24</v>
      </c>
      <c r="Q3142" t="str">
        <f>TRIM(MID(SUBSTITUTE($N3142,"/",REPT(" ",LEN($N3142))),(COLUMNS($V3142:V3142)-1)*LEN($N3142)+1,LEN($N3142)))</f>
        <v>theater</v>
      </c>
      <c r="R3142" t="str">
        <f>TRIM(MID(SUBSTITUTE($N3142,"/",REPT(" ",LEN($N3142))),(COLUMNS($V3142:W3142)-1)*LEN($N3142)+1,LEN($N3142)))</f>
        <v>plays</v>
      </c>
      <c r="S3142" s="11">
        <f t="shared" si="198"/>
        <v>42802.718784722223</v>
      </c>
      <c r="T3142" s="11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0.51600000000000001</v>
      </c>
      <c r="P3143" s="6">
        <f t="shared" si="197"/>
        <v>32.25</v>
      </c>
      <c r="Q3143" t="str">
        <f>TRIM(MID(SUBSTITUTE($N3143,"/",REPT(" ",LEN($N3143))),(COLUMNS($V3143:V3143)-1)*LEN($N3143)+1,LEN($N3143)))</f>
        <v>theater</v>
      </c>
      <c r="R3143" t="str">
        <f>TRIM(MID(SUBSTITUTE($N3143,"/",REPT(" ",LEN($N3143))),(COLUMNS($V3143:W3143)-1)*LEN($N3143)+1,LEN($N3143)))</f>
        <v>plays</v>
      </c>
      <c r="S3143" s="11">
        <f t="shared" si="198"/>
        <v>42800.753333333334</v>
      </c>
      <c r="T3143" s="11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1.6363636363636365E-2</v>
      </c>
      <c r="P3144" s="6">
        <f t="shared" si="197"/>
        <v>15</v>
      </c>
      <c r="Q3144" t="str">
        <f>TRIM(MID(SUBSTITUTE($N3144,"/",REPT(" ",LEN($N3144))),(COLUMNS($V3144:V3144)-1)*LEN($N3144)+1,LEN($N3144)))</f>
        <v>theater</v>
      </c>
      <c r="R3144" t="str">
        <f>TRIM(MID(SUBSTITUTE($N3144,"/",REPT(" ",LEN($N3144))),(COLUMNS($V3144:W3144)-1)*LEN($N3144)+1,LEN($N3144)))</f>
        <v>plays</v>
      </c>
      <c r="S3144" s="11">
        <f t="shared" si="198"/>
        <v>42783.513182870374</v>
      </c>
      <c r="T3144" s="11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6" t="e">
        <f t="shared" si="197"/>
        <v>#DIV/0!</v>
      </c>
      <c r="Q3145" t="str">
        <f>TRIM(MID(SUBSTITUTE($N3145,"/",REPT(" ",LEN($N3145))),(COLUMNS($V3145:V3145)-1)*LEN($N3145)+1,LEN($N3145)))</f>
        <v>theater</v>
      </c>
      <c r="R3145" t="str">
        <f>TRIM(MID(SUBSTITUTE($N3145,"/",REPT(" ",LEN($N3145))),(COLUMNS($V3145:W3145)-1)*LEN($N3145)+1,LEN($N3145)))</f>
        <v>plays</v>
      </c>
      <c r="S3145" s="11">
        <f t="shared" si="198"/>
        <v>42808.358287037037</v>
      </c>
      <c r="T3145" s="11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0.754</v>
      </c>
      <c r="P3146" s="6">
        <f t="shared" si="197"/>
        <v>251.33333333333334</v>
      </c>
      <c r="Q3146" t="str">
        <f>TRIM(MID(SUBSTITUTE($N3146,"/",REPT(" ",LEN($N3146))),(COLUMNS($V3146:V3146)-1)*LEN($N3146)+1,LEN($N3146)))</f>
        <v>theater</v>
      </c>
      <c r="R3146" t="str">
        <f>TRIM(MID(SUBSTITUTE($N3146,"/",REPT(" ",LEN($N3146))),(COLUMNS($V3146:W3146)-1)*LEN($N3146)+1,LEN($N3146)))</f>
        <v>plays</v>
      </c>
      <c r="S3146" s="11">
        <f t="shared" si="198"/>
        <v>42796.538275462968</v>
      </c>
      <c r="T3146" s="11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6" t="e">
        <f t="shared" si="197"/>
        <v>#DIV/0!</v>
      </c>
      <c r="Q3147" t="str">
        <f>TRIM(MID(SUBSTITUTE($N3147,"/",REPT(" ",LEN($N3147))),(COLUMNS($V3147:V3147)-1)*LEN($N3147)+1,LEN($N3147)))</f>
        <v>theater</v>
      </c>
      <c r="R3147" t="str">
        <f>TRIM(MID(SUBSTITUTE($N3147,"/",REPT(" ",LEN($N3147))),(COLUMNS($V3147:W3147)-1)*LEN($N3147)+1,LEN($N3147)))</f>
        <v>plays</v>
      </c>
      <c r="S3147" s="11">
        <f t="shared" si="198"/>
        <v>42762.040902777779</v>
      </c>
      <c r="T3147" s="11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0.105</v>
      </c>
      <c r="P3148" s="6">
        <f t="shared" si="197"/>
        <v>437.5</v>
      </c>
      <c r="Q3148" t="str">
        <f>TRIM(MID(SUBSTITUTE($N3148,"/",REPT(" ",LEN($N3148))),(COLUMNS($V3148:V3148)-1)*LEN($N3148)+1,LEN($N3148)))</f>
        <v>theater</v>
      </c>
      <c r="R3148" t="str">
        <f>TRIM(MID(SUBSTITUTE($N3148,"/",REPT(" ",LEN($N3148))),(COLUMNS($V3148:W3148)-1)*LEN($N3148)+1,LEN($N3148)))</f>
        <v>plays</v>
      </c>
      <c r="S3148" s="11">
        <f t="shared" si="198"/>
        <v>42796.682476851856</v>
      </c>
      <c r="T3148" s="11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1.1752499999999999</v>
      </c>
      <c r="P3149" s="6">
        <f t="shared" si="197"/>
        <v>110.35211267605634</v>
      </c>
      <c r="Q3149" t="str">
        <f>TRIM(MID(SUBSTITUTE($N3149,"/",REPT(" ",LEN($N3149))),(COLUMNS($V3149:V3149)-1)*LEN($N3149)+1,LEN($N3149)))</f>
        <v>theater</v>
      </c>
      <c r="R3149" t="str">
        <f>TRIM(MID(SUBSTITUTE($N3149,"/",REPT(" ",LEN($N3149))),(COLUMNS($V3149:W3149)-1)*LEN($N3149)+1,LEN($N3149)))</f>
        <v>plays</v>
      </c>
      <c r="S3149" s="11">
        <f t="shared" si="198"/>
        <v>41909.969386574077</v>
      </c>
      <c r="T3149" s="11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1.3116666666666668</v>
      </c>
      <c r="P3150" s="6">
        <f t="shared" si="197"/>
        <v>41.421052631578945</v>
      </c>
      <c r="Q3150" t="str">
        <f>TRIM(MID(SUBSTITUTE($N3150,"/",REPT(" ",LEN($N3150))),(COLUMNS($V3150:V3150)-1)*LEN($N3150)+1,LEN($N3150)))</f>
        <v>theater</v>
      </c>
      <c r="R3150" t="str">
        <f>TRIM(MID(SUBSTITUTE($N3150,"/",REPT(" ",LEN($N3150))),(COLUMNS($V3150:W3150)-1)*LEN($N3150)+1,LEN($N3150)))</f>
        <v>plays</v>
      </c>
      <c r="S3150" s="11">
        <f t="shared" si="198"/>
        <v>41891.665324074071</v>
      </c>
      <c r="T3150" s="11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1.04</v>
      </c>
      <c r="P3151" s="6">
        <f t="shared" si="197"/>
        <v>52</v>
      </c>
      <c r="Q3151" t="str">
        <f>TRIM(MID(SUBSTITUTE($N3151,"/",REPT(" ",LEN($N3151))),(COLUMNS($V3151:V3151)-1)*LEN($N3151)+1,LEN($N3151)))</f>
        <v>theater</v>
      </c>
      <c r="R3151" t="str">
        <f>TRIM(MID(SUBSTITUTE($N3151,"/",REPT(" ",LEN($N3151))),(COLUMNS($V3151:W3151)-1)*LEN($N3151)+1,LEN($N3151)))</f>
        <v>plays</v>
      </c>
      <c r="S3151" s="11">
        <f t="shared" si="198"/>
        <v>41226.017361111109</v>
      </c>
      <c r="T3151" s="11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1.01</v>
      </c>
      <c r="P3152" s="6">
        <f t="shared" si="197"/>
        <v>33.990384615384613</v>
      </c>
      <c r="Q3152" t="str">
        <f>TRIM(MID(SUBSTITUTE($N3152,"/",REPT(" ",LEN($N3152))),(COLUMNS($V3152:V3152)-1)*LEN($N3152)+1,LEN($N3152)))</f>
        <v>theater</v>
      </c>
      <c r="R3152" t="str">
        <f>TRIM(MID(SUBSTITUTE($N3152,"/",REPT(" ",LEN($N3152))),(COLUMNS($V3152:W3152)-1)*LEN($N3152)+1,LEN($N3152)))</f>
        <v>plays</v>
      </c>
      <c r="S3152" s="11">
        <f t="shared" si="198"/>
        <v>40478.263923611114</v>
      </c>
      <c r="T3152" s="11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1.004</v>
      </c>
      <c r="P3153" s="6">
        <f t="shared" si="197"/>
        <v>103.35294117647059</v>
      </c>
      <c r="Q3153" t="str">
        <f>TRIM(MID(SUBSTITUTE($N3153,"/",REPT(" ",LEN($N3153))),(COLUMNS($V3153:V3153)-1)*LEN($N3153)+1,LEN($N3153)))</f>
        <v>theater</v>
      </c>
      <c r="R3153" t="str">
        <f>TRIM(MID(SUBSTITUTE($N3153,"/",REPT(" ",LEN($N3153))),(COLUMNS($V3153:W3153)-1)*LEN($N3153)+1,LEN($N3153)))</f>
        <v>plays</v>
      </c>
      <c r="S3153" s="11">
        <f t="shared" si="198"/>
        <v>41862.83997685185</v>
      </c>
      <c r="T3153" s="11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1.0595454545454546</v>
      </c>
      <c r="P3154" s="6">
        <f t="shared" si="197"/>
        <v>34.791044776119406</v>
      </c>
      <c r="Q3154" t="str">
        <f>TRIM(MID(SUBSTITUTE($N3154,"/",REPT(" ",LEN($N3154))),(COLUMNS($V3154:V3154)-1)*LEN($N3154)+1,LEN($N3154)))</f>
        <v>theater</v>
      </c>
      <c r="R3154" t="str">
        <f>TRIM(MID(SUBSTITUTE($N3154,"/",REPT(" ",LEN($N3154))),(COLUMNS($V3154:W3154)-1)*LEN($N3154)+1,LEN($N3154)))</f>
        <v>plays</v>
      </c>
      <c r="S3154" s="11">
        <f t="shared" si="198"/>
        <v>41550.867673611108</v>
      </c>
      <c r="T3154" s="11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3.3558333333333334</v>
      </c>
      <c r="P3155" s="6">
        <f t="shared" si="197"/>
        <v>41.773858921161825</v>
      </c>
      <c r="Q3155" t="str">
        <f>TRIM(MID(SUBSTITUTE($N3155,"/",REPT(" ",LEN($N3155))),(COLUMNS($V3155:V3155)-1)*LEN($N3155)+1,LEN($N3155)))</f>
        <v>theater</v>
      </c>
      <c r="R3155" t="str">
        <f>TRIM(MID(SUBSTITUTE($N3155,"/",REPT(" ",LEN($N3155))),(COLUMNS($V3155:W3155)-1)*LEN($N3155)+1,LEN($N3155)))</f>
        <v>plays</v>
      </c>
      <c r="S3155" s="11">
        <f t="shared" si="198"/>
        <v>40633.154363425929</v>
      </c>
      <c r="T3155" s="11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1.1292857142857142</v>
      </c>
      <c r="P3156" s="6">
        <f t="shared" si="197"/>
        <v>64.268292682926827</v>
      </c>
      <c r="Q3156" t="str">
        <f>TRIM(MID(SUBSTITUTE($N3156,"/",REPT(" ",LEN($N3156))),(COLUMNS($V3156:V3156)-1)*LEN($N3156)+1,LEN($N3156)))</f>
        <v>theater</v>
      </c>
      <c r="R3156" t="str">
        <f>TRIM(MID(SUBSTITUTE($N3156,"/",REPT(" ",LEN($N3156))),(COLUMNS($V3156:W3156)-1)*LEN($N3156)+1,LEN($N3156)))</f>
        <v>plays</v>
      </c>
      <c r="S3156" s="11">
        <f t="shared" si="198"/>
        <v>40970.875671296293</v>
      </c>
      <c r="T3156" s="11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1.885046</v>
      </c>
      <c r="P3157" s="6">
        <f t="shared" si="197"/>
        <v>31.209370860927152</v>
      </c>
      <c r="Q3157" t="str">
        <f>TRIM(MID(SUBSTITUTE($N3157,"/",REPT(" ",LEN($N3157))),(COLUMNS($V3157:V3157)-1)*LEN($N3157)+1,LEN($N3157)))</f>
        <v>theater</v>
      </c>
      <c r="R3157" t="str">
        <f>TRIM(MID(SUBSTITUTE($N3157,"/",REPT(" ",LEN($N3157))),(COLUMNS($V3157:W3157)-1)*LEN($N3157)+1,LEN($N3157)))</f>
        <v>plays</v>
      </c>
      <c r="S3157" s="11">
        <f t="shared" si="198"/>
        <v>41233.499131944445</v>
      </c>
      <c r="T3157" s="11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1.0181818181818181</v>
      </c>
      <c r="P3158" s="6">
        <f t="shared" si="197"/>
        <v>62.921348314606739</v>
      </c>
      <c r="Q3158" t="str">
        <f>TRIM(MID(SUBSTITUTE($N3158,"/",REPT(" ",LEN($N3158))),(COLUMNS($V3158:V3158)-1)*LEN($N3158)+1,LEN($N3158)))</f>
        <v>theater</v>
      </c>
      <c r="R3158" t="str">
        <f>TRIM(MID(SUBSTITUTE($N3158,"/",REPT(" ",LEN($N3158))),(COLUMNS($V3158:W3158)-1)*LEN($N3158)+1,LEN($N3158)))</f>
        <v>plays</v>
      </c>
      <c r="S3158" s="11">
        <f t="shared" si="198"/>
        <v>41026.953055555554</v>
      </c>
      <c r="T3158" s="11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1.01</v>
      </c>
      <c r="P3159" s="6">
        <f t="shared" si="197"/>
        <v>98.536585365853654</v>
      </c>
      <c r="Q3159" t="str">
        <f>TRIM(MID(SUBSTITUTE($N3159,"/",REPT(" ",LEN($N3159))),(COLUMNS($V3159:V3159)-1)*LEN($N3159)+1,LEN($N3159)))</f>
        <v>theater</v>
      </c>
      <c r="R3159" t="str">
        <f>TRIM(MID(SUBSTITUTE($N3159,"/",REPT(" ",LEN($N3159))),(COLUMNS($V3159:W3159)-1)*LEN($N3159)+1,LEN($N3159)))</f>
        <v>plays</v>
      </c>
      <c r="S3159" s="11">
        <f t="shared" si="198"/>
        <v>41829.788252314815</v>
      </c>
      <c r="T3159" s="11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1.1399999999999999</v>
      </c>
      <c r="P3160" s="6">
        <f t="shared" si="197"/>
        <v>82.608695652173907</v>
      </c>
      <c r="Q3160" t="str">
        <f>TRIM(MID(SUBSTITUTE($N3160,"/",REPT(" ",LEN($N3160))),(COLUMNS($V3160:V3160)-1)*LEN($N3160)+1,LEN($N3160)))</f>
        <v>theater</v>
      </c>
      <c r="R3160" t="str">
        <f>TRIM(MID(SUBSTITUTE($N3160,"/",REPT(" ",LEN($N3160))),(COLUMNS($V3160:W3160)-1)*LEN($N3160)+1,LEN($N3160)))</f>
        <v>plays</v>
      </c>
      <c r="S3160" s="11">
        <f t="shared" si="198"/>
        <v>41447.839722222219</v>
      </c>
      <c r="T3160" s="11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1.3348133333333334</v>
      </c>
      <c r="P3161" s="6">
        <f t="shared" si="197"/>
        <v>38.504230769230773</v>
      </c>
      <c r="Q3161" t="str">
        <f>TRIM(MID(SUBSTITUTE($N3161,"/",REPT(" ",LEN($N3161))),(COLUMNS($V3161:V3161)-1)*LEN($N3161)+1,LEN($N3161)))</f>
        <v>theater</v>
      </c>
      <c r="R3161" t="str">
        <f>TRIM(MID(SUBSTITUTE($N3161,"/",REPT(" ",LEN($N3161))),(COLUMNS($V3161:W3161)-1)*LEN($N3161)+1,LEN($N3161)))</f>
        <v>plays</v>
      </c>
      <c r="S3161" s="11">
        <f t="shared" si="198"/>
        <v>40884.066678240742</v>
      </c>
      <c r="T3161" s="11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1.0153333333333334</v>
      </c>
      <c r="P3162" s="6">
        <f t="shared" si="197"/>
        <v>80.15789473684211</v>
      </c>
      <c r="Q3162" t="str">
        <f>TRIM(MID(SUBSTITUTE($N3162,"/",REPT(" ",LEN($N3162))),(COLUMNS($V3162:V3162)-1)*LEN($N3162)+1,LEN($N3162)))</f>
        <v>theater</v>
      </c>
      <c r="R3162" t="str">
        <f>TRIM(MID(SUBSTITUTE($N3162,"/",REPT(" ",LEN($N3162))),(COLUMNS($V3162:W3162)-1)*LEN($N3162)+1,LEN($N3162)))</f>
        <v>plays</v>
      </c>
      <c r="S3162" s="11">
        <f t="shared" si="198"/>
        <v>41841.26489583333</v>
      </c>
      <c r="T3162" s="11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1.0509999999999999</v>
      </c>
      <c r="P3163" s="6">
        <f t="shared" si="197"/>
        <v>28.405405405405407</v>
      </c>
      <c r="Q3163" t="str">
        <f>TRIM(MID(SUBSTITUTE($N3163,"/",REPT(" ",LEN($N3163))),(COLUMNS($V3163:V3163)-1)*LEN($N3163)+1,LEN($N3163)))</f>
        <v>theater</v>
      </c>
      <c r="R3163" t="str">
        <f>TRIM(MID(SUBSTITUTE($N3163,"/",REPT(" ",LEN($N3163))),(COLUMNS($V3163:W3163)-1)*LEN($N3163)+1,LEN($N3163)))</f>
        <v>plays</v>
      </c>
      <c r="S3163" s="11">
        <f t="shared" si="198"/>
        <v>41897.536134259259</v>
      </c>
      <c r="T3163" s="11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1.2715000000000001</v>
      </c>
      <c r="P3164" s="6">
        <f t="shared" si="197"/>
        <v>80.730158730158735</v>
      </c>
      <c r="Q3164" t="str">
        <f>TRIM(MID(SUBSTITUTE($N3164,"/",REPT(" ",LEN($N3164))),(COLUMNS($V3164:V3164)-1)*LEN($N3164)+1,LEN($N3164)))</f>
        <v>theater</v>
      </c>
      <c r="R3164" t="str">
        <f>TRIM(MID(SUBSTITUTE($N3164,"/",REPT(" ",LEN($N3164))),(COLUMNS($V3164:W3164)-1)*LEN($N3164)+1,LEN($N3164)))</f>
        <v>plays</v>
      </c>
      <c r="S3164" s="11">
        <f t="shared" si="198"/>
        <v>41799.685902777775</v>
      </c>
      <c r="T3164" s="11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1.1115384615384616</v>
      </c>
      <c r="P3165" s="6">
        <f t="shared" si="197"/>
        <v>200.69444444444446</v>
      </c>
      <c r="Q3165" t="str">
        <f>TRIM(MID(SUBSTITUTE($N3165,"/",REPT(" ",LEN($N3165))),(COLUMNS($V3165:V3165)-1)*LEN($N3165)+1,LEN($N3165)))</f>
        <v>theater</v>
      </c>
      <c r="R3165" t="str">
        <f>TRIM(MID(SUBSTITUTE($N3165,"/",REPT(" ",LEN($N3165))),(COLUMNS($V3165:W3165)-1)*LEN($N3165)+1,LEN($N3165)))</f>
        <v>plays</v>
      </c>
      <c r="S3165" s="11">
        <f t="shared" si="198"/>
        <v>41775.753761574073</v>
      </c>
      <c r="T3165" s="11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1.0676000000000001</v>
      </c>
      <c r="P3166" s="6">
        <f t="shared" si="197"/>
        <v>37.591549295774648</v>
      </c>
      <c r="Q3166" t="str">
        <f>TRIM(MID(SUBSTITUTE($N3166,"/",REPT(" ",LEN($N3166))),(COLUMNS($V3166:V3166)-1)*LEN($N3166)+1,LEN($N3166)))</f>
        <v>theater</v>
      </c>
      <c r="R3166" t="str">
        <f>TRIM(MID(SUBSTITUTE($N3166,"/",REPT(" ",LEN($N3166))),(COLUMNS($V3166:W3166)-1)*LEN($N3166)+1,LEN($N3166)))</f>
        <v>plays</v>
      </c>
      <c r="S3166" s="11">
        <f t="shared" si="198"/>
        <v>41766.80572916667</v>
      </c>
      <c r="T3166" s="11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1.6266666666666667</v>
      </c>
      <c r="P3167" s="6">
        <f t="shared" si="197"/>
        <v>58.095238095238095</v>
      </c>
      <c r="Q3167" t="str">
        <f>TRIM(MID(SUBSTITUTE($N3167,"/",REPT(" ",LEN($N3167))),(COLUMNS($V3167:V3167)-1)*LEN($N3167)+1,LEN($N3167)))</f>
        <v>theater</v>
      </c>
      <c r="R3167" t="str">
        <f>TRIM(MID(SUBSTITUTE($N3167,"/",REPT(" ",LEN($N3167))),(COLUMNS($V3167:W3167)-1)*LEN($N3167)+1,LEN($N3167)))</f>
        <v>plays</v>
      </c>
      <c r="S3167" s="11">
        <f t="shared" si="198"/>
        <v>40644.159259259257</v>
      </c>
      <c r="T3167" s="11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1.6022808571428573</v>
      </c>
      <c r="P3168" s="6">
        <f t="shared" si="197"/>
        <v>60.300892473118282</v>
      </c>
      <c r="Q3168" t="str">
        <f>TRIM(MID(SUBSTITUTE($N3168,"/",REPT(" ",LEN($N3168))),(COLUMNS($V3168:V3168)-1)*LEN($N3168)+1,LEN($N3168)))</f>
        <v>theater</v>
      </c>
      <c r="R3168" t="str">
        <f>TRIM(MID(SUBSTITUTE($N3168,"/",REPT(" ",LEN($N3168))),(COLUMNS($V3168:W3168)-1)*LEN($N3168)+1,LEN($N3168)))</f>
        <v>plays</v>
      </c>
      <c r="S3168" s="11">
        <f t="shared" si="198"/>
        <v>41940.69158564815</v>
      </c>
      <c r="T3168" s="11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1.1616666666666666</v>
      </c>
      <c r="P3169" s="6">
        <f t="shared" si="197"/>
        <v>63.363636363636367</v>
      </c>
      <c r="Q3169" t="str">
        <f>TRIM(MID(SUBSTITUTE($N3169,"/",REPT(" ",LEN($N3169))),(COLUMNS($V3169:V3169)-1)*LEN($N3169)+1,LEN($N3169)))</f>
        <v>theater</v>
      </c>
      <c r="R3169" t="str">
        <f>TRIM(MID(SUBSTITUTE($N3169,"/",REPT(" ",LEN($N3169))),(COLUMNS($V3169:W3169)-1)*LEN($N3169)+1,LEN($N3169)))</f>
        <v>plays</v>
      </c>
      <c r="S3169" s="11">
        <f t="shared" si="198"/>
        <v>41839.175706018519</v>
      </c>
      <c r="T3169" s="11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1.242</v>
      </c>
      <c r="P3170" s="6">
        <f t="shared" si="197"/>
        <v>50.901639344262293</v>
      </c>
      <c r="Q3170" t="str">
        <f>TRIM(MID(SUBSTITUTE($N3170,"/",REPT(" ",LEN($N3170))),(COLUMNS($V3170:V3170)-1)*LEN($N3170)+1,LEN($N3170)))</f>
        <v>theater</v>
      </c>
      <c r="R3170" t="str">
        <f>TRIM(MID(SUBSTITUTE($N3170,"/",REPT(" ",LEN($N3170))),(COLUMNS($V3170:W3170)-1)*LEN($N3170)+1,LEN($N3170)))</f>
        <v>plays</v>
      </c>
      <c r="S3170" s="11">
        <f t="shared" si="198"/>
        <v>41772.105937500004</v>
      </c>
      <c r="T3170" s="11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1.030125</v>
      </c>
      <c r="P3171" s="6">
        <f t="shared" si="197"/>
        <v>100.5</v>
      </c>
      <c r="Q3171" t="str">
        <f>TRIM(MID(SUBSTITUTE($N3171,"/",REPT(" ",LEN($N3171))),(COLUMNS($V3171:V3171)-1)*LEN($N3171)+1,LEN($N3171)))</f>
        <v>theater</v>
      </c>
      <c r="R3171" t="str">
        <f>TRIM(MID(SUBSTITUTE($N3171,"/",REPT(" ",LEN($N3171))),(COLUMNS($V3171:W3171)-1)*LEN($N3171)+1,LEN($N3171)))</f>
        <v>plays</v>
      </c>
      <c r="S3171" s="11">
        <f t="shared" si="198"/>
        <v>41591.737974537034</v>
      </c>
      <c r="T3171" s="11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1.1225000000000001</v>
      </c>
      <c r="P3172" s="6">
        <f t="shared" si="197"/>
        <v>31.619718309859156</v>
      </c>
      <c r="Q3172" t="str">
        <f>TRIM(MID(SUBSTITUTE($N3172,"/",REPT(" ",LEN($N3172))),(COLUMNS($V3172:V3172)-1)*LEN($N3172)+1,LEN($N3172)))</f>
        <v>theater</v>
      </c>
      <c r="R3172" t="str">
        <f>TRIM(MID(SUBSTITUTE($N3172,"/",REPT(" ",LEN($N3172))),(COLUMNS($V3172:W3172)-1)*LEN($N3172)+1,LEN($N3172)))</f>
        <v>plays</v>
      </c>
      <c r="S3172" s="11">
        <f t="shared" si="198"/>
        <v>41789.080370370371</v>
      </c>
      <c r="T3172" s="11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1.0881428571428571</v>
      </c>
      <c r="P3173" s="6">
        <f t="shared" si="197"/>
        <v>65.102564102564102</v>
      </c>
      <c r="Q3173" t="str">
        <f>TRIM(MID(SUBSTITUTE($N3173,"/",REPT(" ",LEN($N3173))),(COLUMNS($V3173:V3173)-1)*LEN($N3173)+1,LEN($N3173)))</f>
        <v>theater</v>
      </c>
      <c r="R3173" t="str">
        <f>TRIM(MID(SUBSTITUTE($N3173,"/",REPT(" ",LEN($N3173))),(COLUMNS($V3173:W3173)-1)*LEN($N3173)+1,LEN($N3173)))</f>
        <v>plays</v>
      </c>
      <c r="S3173" s="11">
        <f t="shared" si="198"/>
        <v>42466.608310185184</v>
      </c>
      <c r="T3173" s="11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1.1499999999999999</v>
      </c>
      <c r="P3174" s="6">
        <f t="shared" si="197"/>
        <v>79.310344827586206</v>
      </c>
      <c r="Q3174" t="str">
        <f>TRIM(MID(SUBSTITUTE($N3174,"/",REPT(" ",LEN($N3174))),(COLUMNS($V3174:V3174)-1)*LEN($N3174)+1,LEN($N3174)))</f>
        <v>theater</v>
      </c>
      <c r="R3174" t="str">
        <f>TRIM(MID(SUBSTITUTE($N3174,"/",REPT(" ",LEN($N3174))),(COLUMNS($V3174:W3174)-1)*LEN($N3174)+1,LEN($N3174)))</f>
        <v>plays</v>
      </c>
      <c r="S3174" s="11">
        <f t="shared" si="198"/>
        <v>40923.729953703703</v>
      </c>
      <c r="T3174" s="11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1.03</v>
      </c>
      <c r="P3175" s="6">
        <f t="shared" si="197"/>
        <v>139.18918918918919</v>
      </c>
      <c r="Q3175" t="str">
        <f>TRIM(MID(SUBSTITUTE($N3175,"/",REPT(" ",LEN($N3175))),(COLUMNS($V3175:V3175)-1)*LEN($N3175)+1,LEN($N3175)))</f>
        <v>theater</v>
      </c>
      <c r="R3175" t="str">
        <f>TRIM(MID(SUBSTITUTE($N3175,"/",REPT(" ",LEN($N3175))),(COLUMNS($V3175:W3175)-1)*LEN($N3175)+1,LEN($N3175)))</f>
        <v>plays</v>
      </c>
      <c r="S3175" s="11">
        <f t="shared" si="198"/>
        <v>41878.878379629627</v>
      </c>
      <c r="T3175" s="11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1.0113333333333334</v>
      </c>
      <c r="P3176" s="6">
        <f t="shared" si="197"/>
        <v>131.91304347826087</v>
      </c>
      <c r="Q3176" t="str">
        <f>TRIM(MID(SUBSTITUTE($N3176,"/",REPT(" ",LEN($N3176))),(COLUMNS($V3176:V3176)-1)*LEN($N3176)+1,LEN($N3176)))</f>
        <v>theater</v>
      </c>
      <c r="R3176" t="str">
        <f>TRIM(MID(SUBSTITUTE($N3176,"/",REPT(" ",LEN($N3176))),(COLUMNS($V3176:W3176)-1)*LEN($N3176)+1,LEN($N3176)))</f>
        <v>plays</v>
      </c>
      <c r="S3176" s="11">
        <f t="shared" si="198"/>
        <v>41862.864675925928</v>
      </c>
      <c r="T3176" s="11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1.0955999999999999</v>
      </c>
      <c r="P3177" s="6">
        <f t="shared" si="197"/>
        <v>91.3</v>
      </c>
      <c r="Q3177" t="str">
        <f>TRIM(MID(SUBSTITUTE($N3177,"/",REPT(" ",LEN($N3177))),(COLUMNS($V3177:V3177)-1)*LEN($N3177)+1,LEN($N3177)))</f>
        <v>theater</v>
      </c>
      <c r="R3177" t="str">
        <f>TRIM(MID(SUBSTITUTE($N3177,"/",REPT(" ",LEN($N3177))),(COLUMNS($V3177:W3177)-1)*LEN($N3177)+1,LEN($N3177)))</f>
        <v>plays</v>
      </c>
      <c r="S3177" s="11">
        <f t="shared" si="198"/>
        <v>40531.886886574073</v>
      </c>
      <c r="T3177" s="11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1.148421052631579</v>
      </c>
      <c r="P3178" s="6">
        <f t="shared" si="197"/>
        <v>39.672727272727272</v>
      </c>
      <c r="Q3178" t="str">
        <f>TRIM(MID(SUBSTITUTE($N3178,"/",REPT(" ",LEN($N3178))),(COLUMNS($V3178:V3178)-1)*LEN($N3178)+1,LEN($N3178)))</f>
        <v>theater</v>
      </c>
      <c r="R3178" t="str">
        <f>TRIM(MID(SUBSTITUTE($N3178,"/",REPT(" ",LEN($N3178))),(COLUMNS($V3178:W3178)-1)*LEN($N3178)+1,LEN($N3178)))</f>
        <v>plays</v>
      </c>
      <c r="S3178" s="11">
        <f t="shared" si="198"/>
        <v>41477.930914351848</v>
      </c>
      <c r="T3178" s="11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1.1739999999999999</v>
      </c>
      <c r="P3179" s="6">
        <f t="shared" si="197"/>
        <v>57.549019607843135</v>
      </c>
      <c r="Q3179" t="str">
        <f>TRIM(MID(SUBSTITUTE($N3179,"/",REPT(" ",LEN($N3179))),(COLUMNS($V3179:V3179)-1)*LEN($N3179)+1,LEN($N3179)))</f>
        <v>theater</v>
      </c>
      <c r="R3179" t="str">
        <f>TRIM(MID(SUBSTITUTE($N3179,"/",REPT(" ",LEN($N3179))),(COLUMNS($V3179:W3179)-1)*LEN($N3179)+1,LEN($N3179)))</f>
        <v>plays</v>
      </c>
      <c r="S3179" s="11">
        <f t="shared" si="198"/>
        <v>41781.666770833333</v>
      </c>
      <c r="T3179" s="11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1.7173333333333334</v>
      </c>
      <c r="P3180" s="6">
        <f t="shared" si="197"/>
        <v>33.025641025641029</v>
      </c>
      <c r="Q3180" t="str">
        <f>TRIM(MID(SUBSTITUTE($N3180,"/",REPT(" ",LEN($N3180))),(COLUMNS($V3180:V3180)-1)*LEN($N3180)+1,LEN($N3180)))</f>
        <v>theater</v>
      </c>
      <c r="R3180" t="str">
        <f>TRIM(MID(SUBSTITUTE($N3180,"/",REPT(" ",LEN($N3180))),(COLUMNS($V3180:W3180)-1)*LEN($N3180)+1,LEN($N3180)))</f>
        <v>plays</v>
      </c>
      <c r="S3180" s="11">
        <f t="shared" si="198"/>
        <v>41806.605034722219</v>
      </c>
      <c r="T3180" s="11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1.1416238095238094</v>
      </c>
      <c r="P3181" s="6">
        <f t="shared" si="197"/>
        <v>77.335806451612896</v>
      </c>
      <c r="Q3181" t="str">
        <f>TRIM(MID(SUBSTITUTE($N3181,"/",REPT(" ",LEN($N3181))),(COLUMNS($V3181:V3181)-1)*LEN($N3181)+1,LEN($N3181)))</f>
        <v>theater</v>
      </c>
      <c r="R3181" t="str">
        <f>TRIM(MID(SUBSTITUTE($N3181,"/",REPT(" ",LEN($N3181))),(COLUMNS($V3181:W3181)-1)*LEN($N3181)+1,LEN($N3181)))</f>
        <v>plays</v>
      </c>
      <c r="S3181" s="11">
        <f t="shared" si="198"/>
        <v>41375.702210648145</v>
      </c>
      <c r="T3181" s="11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1.1975</v>
      </c>
      <c r="P3182" s="6">
        <f t="shared" si="197"/>
        <v>31.933333333333334</v>
      </c>
      <c r="Q3182" t="str">
        <f>TRIM(MID(SUBSTITUTE($N3182,"/",REPT(" ",LEN($N3182))),(COLUMNS($V3182:V3182)-1)*LEN($N3182)+1,LEN($N3182)))</f>
        <v>theater</v>
      </c>
      <c r="R3182" t="str">
        <f>TRIM(MID(SUBSTITUTE($N3182,"/",REPT(" ",LEN($N3182))),(COLUMNS($V3182:W3182)-1)*LEN($N3182)+1,LEN($N3182)))</f>
        <v>plays</v>
      </c>
      <c r="S3182" s="11">
        <f t="shared" si="198"/>
        <v>41780.412604166668</v>
      </c>
      <c r="T3182" s="11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1.0900000000000001</v>
      </c>
      <c r="P3183" s="6">
        <f t="shared" si="197"/>
        <v>36.333333333333336</v>
      </c>
      <c r="Q3183" t="str">
        <f>TRIM(MID(SUBSTITUTE($N3183,"/",REPT(" ",LEN($N3183))),(COLUMNS($V3183:V3183)-1)*LEN($N3183)+1,LEN($N3183)))</f>
        <v>theater</v>
      </c>
      <c r="R3183" t="str">
        <f>TRIM(MID(SUBSTITUTE($N3183,"/",REPT(" ",LEN($N3183))),(COLUMNS($V3183:W3183)-1)*LEN($N3183)+1,LEN($N3183)))</f>
        <v>plays</v>
      </c>
      <c r="S3183" s="11">
        <f t="shared" si="198"/>
        <v>41779.310034722221</v>
      </c>
      <c r="T3183" s="11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1.0088571428571429</v>
      </c>
      <c r="P3184" s="6">
        <f t="shared" si="197"/>
        <v>46.768211920529801</v>
      </c>
      <c r="Q3184" t="str">
        <f>TRIM(MID(SUBSTITUTE($N3184,"/",REPT(" ",LEN($N3184))),(COLUMNS($V3184:V3184)-1)*LEN($N3184)+1,LEN($N3184)))</f>
        <v>theater</v>
      </c>
      <c r="R3184" t="str">
        <f>TRIM(MID(SUBSTITUTE($N3184,"/",REPT(" ",LEN($N3184))),(COLUMNS($V3184:W3184)-1)*LEN($N3184)+1,LEN($N3184)))</f>
        <v>plays</v>
      </c>
      <c r="S3184" s="11">
        <f t="shared" si="198"/>
        <v>40883.949317129627</v>
      </c>
      <c r="T3184" s="11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1.0900000000000001</v>
      </c>
      <c r="P3185" s="6">
        <f t="shared" si="197"/>
        <v>40.073529411764703</v>
      </c>
      <c r="Q3185" t="str">
        <f>TRIM(MID(SUBSTITUTE($N3185,"/",REPT(" ",LEN($N3185))),(COLUMNS($V3185:V3185)-1)*LEN($N3185)+1,LEN($N3185)))</f>
        <v>theater</v>
      </c>
      <c r="R3185" t="str">
        <f>TRIM(MID(SUBSTITUTE($N3185,"/",REPT(" ",LEN($N3185))),(COLUMNS($V3185:W3185)-1)*LEN($N3185)+1,LEN($N3185)))</f>
        <v>plays</v>
      </c>
      <c r="S3185" s="11">
        <f t="shared" si="198"/>
        <v>41491.79478009259</v>
      </c>
      <c r="T3185" s="11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1.0720930232558139</v>
      </c>
      <c r="P3186" s="6">
        <f t="shared" si="197"/>
        <v>100.21739130434783</v>
      </c>
      <c r="Q3186" t="str">
        <f>TRIM(MID(SUBSTITUTE($N3186,"/",REPT(" ",LEN($N3186))),(COLUMNS($V3186:V3186)-1)*LEN($N3186)+1,LEN($N3186)))</f>
        <v>theater</v>
      </c>
      <c r="R3186" t="str">
        <f>TRIM(MID(SUBSTITUTE($N3186,"/",REPT(" ",LEN($N3186))),(COLUMNS($V3186:W3186)-1)*LEN($N3186)+1,LEN($N3186)))</f>
        <v>plays</v>
      </c>
      <c r="S3186" s="11">
        <f t="shared" si="198"/>
        <v>41791.993414351848</v>
      </c>
      <c r="T3186" s="11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</v>
      </c>
      <c r="P3187" s="6">
        <f t="shared" si="197"/>
        <v>41.666666666666664</v>
      </c>
      <c r="Q3187" t="str">
        <f>TRIM(MID(SUBSTITUTE($N3187,"/",REPT(" ",LEN($N3187))),(COLUMNS($V3187:V3187)-1)*LEN($N3187)+1,LEN($N3187)))</f>
        <v>theater</v>
      </c>
      <c r="R3187" t="str">
        <f>TRIM(MID(SUBSTITUTE($N3187,"/",REPT(" ",LEN($N3187))),(COLUMNS($V3187:W3187)-1)*LEN($N3187)+1,LEN($N3187)))</f>
        <v>plays</v>
      </c>
      <c r="S3187" s="11">
        <f t="shared" si="198"/>
        <v>41829.977326388893</v>
      </c>
      <c r="T3187" s="11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1.0218750000000001</v>
      </c>
      <c r="P3188" s="6">
        <f t="shared" si="197"/>
        <v>46.714285714285715</v>
      </c>
      <c r="Q3188" t="str">
        <f>TRIM(MID(SUBSTITUTE($N3188,"/",REPT(" ",LEN($N3188))),(COLUMNS($V3188:V3188)-1)*LEN($N3188)+1,LEN($N3188)))</f>
        <v>theater</v>
      </c>
      <c r="R3188" t="str">
        <f>TRIM(MID(SUBSTITUTE($N3188,"/",REPT(" ",LEN($N3188))),(COLUMNS($V3188:W3188)-1)*LEN($N3188)+1,LEN($N3188)))</f>
        <v>plays</v>
      </c>
      <c r="S3188" s="11">
        <f t="shared" si="198"/>
        <v>41868.924050925925</v>
      </c>
      <c r="T3188" s="11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1.1629333333333334</v>
      </c>
      <c r="P3189" s="6">
        <f t="shared" si="197"/>
        <v>71.491803278688522</v>
      </c>
      <c r="Q3189" t="str">
        <f>TRIM(MID(SUBSTITUTE($N3189,"/",REPT(" ",LEN($N3189))),(COLUMNS($V3189:V3189)-1)*LEN($N3189)+1,LEN($N3189)))</f>
        <v>theater</v>
      </c>
      <c r="R3189" t="str">
        <f>TRIM(MID(SUBSTITUTE($N3189,"/",REPT(" ",LEN($N3189))),(COLUMNS($V3189:W3189)-1)*LEN($N3189)+1,LEN($N3189)))</f>
        <v>plays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0.65</v>
      </c>
      <c r="P3190" s="6">
        <f t="shared" si="197"/>
        <v>14.444444444444445</v>
      </c>
      <c r="Q3190" t="str">
        <f>TRIM(MID(SUBSTITUTE($N3190,"/",REPT(" ",LEN($N3190))),(COLUMNS($V3190:V3190)-1)*LEN($N3190)+1,LEN($N3190)))</f>
        <v>theater</v>
      </c>
      <c r="R3190" t="str">
        <f>TRIM(MID(SUBSTITUTE($N3190,"/",REPT(" ",LEN($N3190))),(COLUMNS($V3190:W3190)-1)*LEN($N3190)+1,LEN($N3190)))</f>
        <v>musical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0.12327272727272727</v>
      </c>
      <c r="P3191" s="6">
        <f t="shared" si="197"/>
        <v>356.84210526315792</v>
      </c>
      <c r="Q3191" t="str">
        <f>TRIM(MID(SUBSTITUTE($N3191,"/",REPT(" ",LEN($N3191))),(COLUMNS($V3191:V3191)-1)*LEN($N3191)+1,LEN($N3191)))</f>
        <v>theater</v>
      </c>
      <c r="R3191" t="str">
        <f>TRIM(MID(SUBSTITUTE($N3191,"/",REPT(" ",LEN($N3191))),(COLUMNS($V3191:W3191)-1)*LEN($N3191)+1,LEN($N3191)))</f>
        <v>musical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6" t="e">
        <f t="shared" si="197"/>
        <v>#DIV/0!</v>
      </c>
      <c r="Q3192" t="str">
        <f>TRIM(MID(SUBSTITUTE($N3192,"/",REPT(" ",LEN($N3192))),(COLUMNS($V3192:V3192)-1)*LEN($N3192)+1,LEN($N3192)))</f>
        <v>theater</v>
      </c>
      <c r="R3192" t="str">
        <f>TRIM(MID(SUBSTITUTE($N3192,"/",REPT(" ",LEN($N3192))),(COLUMNS($V3192:W3192)-1)*LEN($N3192)+1,LEN($N3192)))</f>
        <v>musical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4.0266666666666666E-2</v>
      </c>
      <c r="P3193" s="6">
        <f t="shared" si="197"/>
        <v>37.75</v>
      </c>
      <c r="Q3193" t="str">
        <f>TRIM(MID(SUBSTITUTE($N3193,"/",REPT(" ",LEN($N3193))),(COLUMNS($V3193:V3193)-1)*LEN($N3193)+1,LEN($N3193)))</f>
        <v>theater</v>
      </c>
      <c r="R3193" t="str">
        <f>TRIM(MID(SUBSTITUTE($N3193,"/",REPT(" ",LEN($N3193))),(COLUMNS($V3193:W3193)-1)*LEN($N3193)+1,LEN($N3193)))</f>
        <v>musical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1.0200000000000001E-2</v>
      </c>
      <c r="P3194" s="6">
        <f t="shared" si="197"/>
        <v>12.75</v>
      </c>
      <c r="Q3194" t="str">
        <f>TRIM(MID(SUBSTITUTE($N3194,"/",REPT(" ",LEN($N3194))),(COLUMNS($V3194:V3194)-1)*LEN($N3194)+1,LEN($N3194)))</f>
        <v>theater</v>
      </c>
      <c r="R3194" t="str">
        <f>TRIM(MID(SUBSTITUTE($N3194,"/",REPT(" ",LEN($N3194))),(COLUMNS($V3194:W3194)-1)*LEN($N3194)+1,LEN($N3194)))</f>
        <v>musical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0.1174</v>
      </c>
      <c r="P3195" s="6">
        <f t="shared" si="197"/>
        <v>24.458333333333332</v>
      </c>
      <c r="Q3195" t="str">
        <f>TRIM(MID(SUBSTITUTE($N3195,"/",REPT(" ",LEN($N3195))),(COLUMNS($V3195:V3195)-1)*LEN($N3195)+1,LEN($N3195)))</f>
        <v>theater</v>
      </c>
      <c r="R3195" t="str">
        <f>TRIM(MID(SUBSTITUTE($N3195,"/",REPT(" ",LEN($N3195))),(COLUMNS($V3195:W3195)-1)*LEN($N3195)+1,LEN($N3195)))</f>
        <v>musical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6" t="e">
        <f t="shared" si="197"/>
        <v>#DIV/0!</v>
      </c>
      <c r="Q3196" t="str">
        <f>TRIM(MID(SUBSTITUTE($N3196,"/",REPT(" ",LEN($N3196))),(COLUMNS($V3196:V3196)-1)*LEN($N3196)+1,LEN($N3196)))</f>
        <v>theater</v>
      </c>
      <c r="R3196" t="str">
        <f>TRIM(MID(SUBSTITUTE($N3196,"/",REPT(" ",LEN($N3196))),(COLUMNS($V3196:W3196)-1)*LEN($N3196)+1,LEN($N3196)))</f>
        <v>musical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0.59142857142857141</v>
      </c>
      <c r="P3197" s="6">
        <f t="shared" si="197"/>
        <v>53.07692307692308</v>
      </c>
      <c r="Q3197" t="str">
        <f>TRIM(MID(SUBSTITUTE($N3197,"/",REPT(" ",LEN($N3197))),(COLUMNS($V3197:V3197)-1)*LEN($N3197)+1,LEN($N3197)))</f>
        <v>theater</v>
      </c>
      <c r="R3197" t="str">
        <f>TRIM(MID(SUBSTITUTE($N3197,"/",REPT(" ",LEN($N3197))),(COLUMNS($V3197:W3197)-1)*LEN($N3197)+1,LEN($N3197)))</f>
        <v>musical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5.9999999999999995E-4</v>
      </c>
      <c r="P3198" s="6">
        <f t="shared" si="197"/>
        <v>300</v>
      </c>
      <c r="Q3198" t="str">
        <f>TRIM(MID(SUBSTITUTE($N3198,"/",REPT(" ",LEN($N3198))),(COLUMNS($V3198:V3198)-1)*LEN($N3198)+1,LEN($N3198)))</f>
        <v>theater</v>
      </c>
      <c r="R3198" t="str">
        <f>TRIM(MID(SUBSTITUTE($N3198,"/",REPT(" ",LEN($N3198))),(COLUMNS($V3198:W3198)-1)*LEN($N3198)+1,LEN($N3198)))</f>
        <v>musical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0.1145</v>
      </c>
      <c r="P3199" s="6">
        <f t="shared" si="197"/>
        <v>286.25</v>
      </c>
      <c r="Q3199" t="str">
        <f>TRIM(MID(SUBSTITUTE($N3199,"/",REPT(" ",LEN($N3199))),(COLUMNS($V3199:V3199)-1)*LEN($N3199)+1,LEN($N3199)))</f>
        <v>theater</v>
      </c>
      <c r="R3199" t="str">
        <f>TRIM(MID(SUBSTITUTE($N3199,"/",REPT(" ",LEN($N3199))),(COLUMNS($V3199:W3199)-1)*LEN($N3199)+1,LEN($N3199)))</f>
        <v>musical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3.6666666666666666E-3</v>
      </c>
      <c r="P3200" s="6">
        <f t="shared" si="197"/>
        <v>36.666666666666664</v>
      </c>
      <c r="Q3200" t="str">
        <f>TRIM(MID(SUBSTITUTE($N3200,"/",REPT(" ",LEN($N3200))),(COLUMNS($V3200:V3200)-1)*LEN($N3200)+1,LEN($N3200)))</f>
        <v>theater</v>
      </c>
      <c r="R3200" t="str">
        <f>TRIM(MID(SUBSTITUTE($N3200,"/",REPT(" ",LEN($N3200))),(COLUMNS($V3200:W3200)-1)*LEN($N3200)+1,LEN($N3200)))</f>
        <v>musical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0.52159999999999995</v>
      </c>
      <c r="P3201" s="6">
        <f t="shared" si="197"/>
        <v>49.20754716981132</v>
      </c>
      <c r="Q3201" t="str">
        <f>TRIM(MID(SUBSTITUTE($N3201,"/",REPT(" ",LEN($N3201))),(COLUMNS($V3201:V3201)-1)*LEN($N3201)+1,LEN($N3201)))</f>
        <v>theater</v>
      </c>
      <c r="R3201" t="str">
        <f>TRIM(MID(SUBSTITUTE($N3201,"/",REPT(" ",LEN($N3201))),(COLUMNS($V3201:W3201)-1)*LEN($N3201)+1,LEN($N3201)))</f>
        <v>musical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2.0000000000000002E-5</v>
      </c>
      <c r="P3202" s="6">
        <f t="shared" si="197"/>
        <v>1</v>
      </c>
      <c r="Q3202" t="str">
        <f>TRIM(MID(SUBSTITUTE($N3202,"/",REPT(" ",LEN($N3202))),(COLUMNS($V3202:V3202)-1)*LEN($N3202)+1,LEN($N3202)))</f>
        <v>theater</v>
      </c>
      <c r="R3202" t="str">
        <f>TRIM(MID(SUBSTITUTE($N3202,"/",REPT(" ",LEN($N3202))),(COLUMNS($V3202:W3202)-1)*LEN($N3202)+1,LEN($N3202)))</f>
        <v>musical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</f>
        <v>1.2500000000000001E-2</v>
      </c>
      <c r="P3203" s="6">
        <f t="shared" ref="P3203:P3266" si="201">AVERAGE(E3203/L3203)</f>
        <v>12.5</v>
      </c>
      <c r="Q3203" t="str">
        <f>TRIM(MID(SUBSTITUTE($N3203,"/",REPT(" ",LEN($N3203))),(COLUMNS($V3203:V3203)-1)*LEN($N3203)+1,LEN($N3203)))</f>
        <v>theater</v>
      </c>
      <c r="R3203" t="str">
        <f>TRIM(MID(SUBSTITUTE($N3203,"/",REPT(" ",LEN($N3203))),(COLUMNS($V3203:W3203)-1)*LEN($N3203)+1,LEN($N3203)))</f>
        <v>musical</v>
      </c>
      <c r="S3203" s="11">
        <f t="shared" ref="S3203:S3266" si="202">(((J3203/60/60)/24)+DATE(1970,1,1))</f>
        <v>41861.767094907409</v>
      </c>
      <c r="T3203" s="11">
        <f t="shared" ref="T3203:T3266" si="203">(((I3203/60/60)/24)+DATE(1970,1,1))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0.54520000000000002</v>
      </c>
      <c r="P3204" s="6">
        <f t="shared" si="201"/>
        <v>109.04</v>
      </c>
      <c r="Q3204" t="str">
        <f>TRIM(MID(SUBSTITUTE($N3204,"/",REPT(" ",LEN($N3204))),(COLUMNS($V3204:V3204)-1)*LEN($N3204)+1,LEN($N3204)))</f>
        <v>theater</v>
      </c>
      <c r="R3204" t="str">
        <f>TRIM(MID(SUBSTITUTE($N3204,"/",REPT(" ",LEN($N3204))),(COLUMNS($V3204:W3204)-1)*LEN($N3204)+1,LEN($N3204)))</f>
        <v>musical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0.25</v>
      </c>
      <c r="P3205" s="6">
        <f t="shared" si="201"/>
        <v>41.666666666666664</v>
      </c>
      <c r="Q3205" t="str">
        <f>TRIM(MID(SUBSTITUTE($N3205,"/",REPT(" ",LEN($N3205))),(COLUMNS($V3205:V3205)-1)*LEN($N3205)+1,LEN($N3205)))</f>
        <v>theater</v>
      </c>
      <c r="R3205" t="str">
        <f>TRIM(MID(SUBSTITUTE($N3205,"/",REPT(" ",LEN($N3205))),(COLUMNS($V3205:W3205)-1)*LEN($N3205)+1,LEN($N3205)))</f>
        <v>musical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6" t="e">
        <f t="shared" si="201"/>
        <v>#DIV/0!</v>
      </c>
      <c r="Q3206" t="str">
        <f>TRIM(MID(SUBSTITUTE($N3206,"/",REPT(" ",LEN($N3206))),(COLUMNS($V3206:V3206)-1)*LEN($N3206)+1,LEN($N3206)))</f>
        <v>theater</v>
      </c>
      <c r="R3206" t="str">
        <f>TRIM(MID(SUBSTITUTE($N3206,"/",REPT(" ",LEN($N3206))),(COLUMNS($V3206:W3206)-1)*LEN($N3206)+1,LEN($N3206)))</f>
        <v>musical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3.4125000000000003E-2</v>
      </c>
      <c r="P3207" s="6">
        <f t="shared" si="201"/>
        <v>22.75</v>
      </c>
      <c r="Q3207" t="str">
        <f>TRIM(MID(SUBSTITUTE($N3207,"/",REPT(" ",LEN($N3207))),(COLUMNS($V3207:V3207)-1)*LEN($N3207)+1,LEN($N3207)))</f>
        <v>theater</v>
      </c>
      <c r="R3207" t="str">
        <f>TRIM(MID(SUBSTITUTE($N3207,"/",REPT(" ",LEN($N3207))),(COLUMNS($V3207:W3207)-1)*LEN($N3207)+1,LEN($N3207)))</f>
        <v>musical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6" t="e">
        <f t="shared" si="201"/>
        <v>#DIV/0!</v>
      </c>
      <c r="Q3208" t="str">
        <f>TRIM(MID(SUBSTITUTE($N3208,"/",REPT(" ",LEN($N3208))),(COLUMNS($V3208:V3208)-1)*LEN($N3208)+1,LEN($N3208)))</f>
        <v>theater</v>
      </c>
      <c r="R3208" t="str">
        <f>TRIM(MID(SUBSTITUTE($N3208,"/",REPT(" ",LEN($N3208))),(COLUMNS($V3208:W3208)-1)*LEN($N3208)+1,LEN($N3208)))</f>
        <v>musical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0.46363636363636362</v>
      </c>
      <c r="P3209" s="6">
        <f t="shared" si="201"/>
        <v>70.833333333333329</v>
      </c>
      <c r="Q3209" t="str">
        <f>TRIM(MID(SUBSTITUTE($N3209,"/",REPT(" ",LEN($N3209))),(COLUMNS($V3209:V3209)-1)*LEN($N3209)+1,LEN($N3209)))</f>
        <v>theater</v>
      </c>
      <c r="R3209" t="str">
        <f>TRIM(MID(SUBSTITUTE($N3209,"/",REPT(" ",LEN($N3209))),(COLUMNS($V3209:W3209)-1)*LEN($N3209)+1,LEN($N3209)))</f>
        <v>musical</v>
      </c>
      <c r="S3209" s="11">
        <f t="shared" si="202"/>
        <v>42057.277858796297</v>
      </c>
      <c r="T3209" s="11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1.0349999999999999</v>
      </c>
      <c r="P3210" s="6">
        <f t="shared" si="201"/>
        <v>63.109756097560975</v>
      </c>
      <c r="Q3210" t="str">
        <f>TRIM(MID(SUBSTITUTE($N3210,"/",REPT(" ",LEN($N3210))),(COLUMNS($V3210:V3210)-1)*LEN($N3210)+1,LEN($N3210)))</f>
        <v>theater</v>
      </c>
      <c r="R3210" t="str">
        <f>TRIM(MID(SUBSTITUTE($N3210,"/",REPT(" ",LEN($N3210))),(COLUMNS($V3210:W3210)-1)*LEN($N3210)+1,LEN($N3210)))</f>
        <v>plays</v>
      </c>
      <c r="S3210" s="11">
        <f t="shared" si="202"/>
        <v>41827.605057870373</v>
      </c>
      <c r="T3210" s="11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1.1932315789473684</v>
      </c>
      <c r="P3211" s="6">
        <f t="shared" si="201"/>
        <v>50.157964601769912</v>
      </c>
      <c r="Q3211" t="str">
        <f>TRIM(MID(SUBSTITUTE($N3211,"/",REPT(" ",LEN($N3211))),(COLUMNS($V3211:V3211)-1)*LEN($N3211)+1,LEN($N3211)))</f>
        <v>theater</v>
      </c>
      <c r="R3211" t="str">
        <f>TRIM(MID(SUBSTITUTE($N3211,"/",REPT(" ",LEN($N3211))),(COLUMNS($V3211:W3211)-1)*LEN($N3211)+1,LEN($N3211)))</f>
        <v>plays</v>
      </c>
      <c r="S3211" s="11">
        <f t="shared" si="202"/>
        <v>41778.637245370373</v>
      </c>
      <c r="T3211" s="11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1.2576666666666667</v>
      </c>
      <c r="P3212" s="6">
        <f t="shared" si="201"/>
        <v>62.883333333333333</v>
      </c>
      <c r="Q3212" t="str">
        <f>TRIM(MID(SUBSTITUTE($N3212,"/",REPT(" ",LEN($N3212))),(COLUMNS($V3212:V3212)-1)*LEN($N3212)+1,LEN($N3212)))</f>
        <v>theater</v>
      </c>
      <c r="R3212" t="str">
        <f>TRIM(MID(SUBSTITUTE($N3212,"/",REPT(" ",LEN($N3212))),(COLUMNS($V3212:W3212)-1)*LEN($N3212)+1,LEN($N3212)))</f>
        <v>plays</v>
      </c>
      <c r="S3212" s="11">
        <f t="shared" si="202"/>
        <v>41013.936562499999</v>
      </c>
      <c r="T3212" s="11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1.1974347826086957</v>
      </c>
      <c r="P3213" s="6">
        <f t="shared" si="201"/>
        <v>85.531055900621112</v>
      </c>
      <c r="Q3213" t="str">
        <f>TRIM(MID(SUBSTITUTE($N3213,"/",REPT(" ",LEN($N3213))),(COLUMNS($V3213:V3213)-1)*LEN($N3213)+1,LEN($N3213)))</f>
        <v>theater</v>
      </c>
      <c r="R3213" t="str">
        <f>TRIM(MID(SUBSTITUTE($N3213,"/",REPT(" ",LEN($N3213))),(COLUMNS($V3213:W3213)-1)*LEN($N3213)+1,LEN($N3213)))</f>
        <v>plays</v>
      </c>
      <c r="S3213" s="11">
        <f t="shared" si="202"/>
        <v>41834.586574074077</v>
      </c>
      <c r="T3213" s="11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1.2625</v>
      </c>
      <c r="P3214" s="6">
        <f t="shared" si="201"/>
        <v>53.723404255319146</v>
      </c>
      <c r="Q3214" t="str">
        <f>TRIM(MID(SUBSTITUTE($N3214,"/",REPT(" ",LEN($N3214))),(COLUMNS($V3214:V3214)-1)*LEN($N3214)+1,LEN($N3214)))</f>
        <v>theater</v>
      </c>
      <c r="R3214" t="str">
        <f>TRIM(MID(SUBSTITUTE($N3214,"/",REPT(" ",LEN($N3214))),(COLUMNS($V3214:W3214)-1)*LEN($N3214)+1,LEN($N3214)))</f>
        <v>plays</v>
      </c>
      <c r="S3214" s="11">
        <f t="shared" si="202"/>
        <v>41829.795729166668</v>
      </c>
      <c r="T3214" s="11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1.0011666666666668</v>
      </c>
      <c r="P3215" s="6">
        <f t="shared" si="201"/>
        <v>127.80851063829788</v>
      </c>
      <c r="Q3215" t="str">
        <f>TRIM(MID(SUBSTITUTE($N3215,"/",REPT(" ",LEN($N3215))),(COLUMNS($V3215:V3215)-1)*LEN($N3215)+1,LEN($N3215)))</f>
        <v>theater</v>
      </c>
      <c r="R3215" t="str">
        <f>TRIM(MID(SUBSTITUTE($N3215,"/",REPT(" ",LEN($N3215))),(COLUMNS($V3215:W3215)-1)*LEN($N3215)+1,LEN($N3215)))</f>
        <v>plays</v>
      </c>
      <c r="S3215" s="11">
        <f t="shared" si="202"/>
        <v>42171.763414351852</v>
      </c>
      <c r="T3215" s="11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1.0213333333333334</v>
      </c>
      <c r="P3216" s="6">
        <f t="shared" si="201"/>
        <v>106.57391304347826</v>
      </c>
      <c r="Q3216" t="str">
        <f>TRIM(MID(SUBSTITUTE($N3216,"/",REPT(" ",LEN($N3216))),(COLUMNS($V3216:V3216)-1)*LEN($N3216)+1,LEN($N3216)))</f>
        <v>theater</v>
      </c>
      <c r="R3216" t="str">
        <f>TRIM(MID(SUBSTITUTE($N3216,"/",REPT(" ",LEN($N3216))),(COLUMNS($V3216:W3216)-1)*LEN($N3216)+1,LEN($N3216)))</f>
        <v>plays</v>
      </c>
      <c r="S3216" s="11">
        <f t="shared" si="202"/>
        <v>42337.792511574073</v>
      </c>
      <c r="T3216" s="11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1.0035142857142858</v>
      </c>
      <c r="P3217" s="6">
        <f t="shared" si="201"/>
        <v>262.11194029850748</v>
      </c>
      <c r="Q3217" t="str">
        <f>TRIM(MID(SUBSTITUTE($N3217,"/",REPT(" ",LEN($N3217))),(COLUMNS($V3217:V3217)-1)*LEN($N3217)+1,LEN($N3217)))</f>
        <v>theater</v>
      </c>
      <c r="R3217" t="str">
        <f>TRIM(MID(SUBSTITUTE($N3217,"/",REPT(" ",LEN($N3217))),(COLUMNS($V3217:W3217)-1)*LEN($N3217)+1,LEN($N3217)))</f>
        <v>plays</v>
      </c>
      <c r="S3217" s="11">
        <f t="shared" si="202"/>
        <v>42219.665173611109</v>
      </c>
      <c r="T3217" s="11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1.0004999999999999</v>
      </c>
      <c r="P3218" s="6">
        <f t="shared" si="201"/>
        <v>57.171428571428571</v>
      </c>
      <c r="Q3218" t="str">
        <f>TRIM(MID(SUBSTITUTE($N3218,"/",REPT(" ",LEN($N3218))),(COLUMNS($V3218:V3218)-1)*LEN($N3218)+1,LEN($N3218)))</f>
        <v>theater</v>
      </c>
      <c r="R3218" t="str">
        <f>TRIM(MID(SUBSTITUTE($N3218,"/",REPT(" ",LEN($N3218))),(COLUMNS($V3218:W3218)-1)*LEN($N3218)+1,LEN($N3218)))</f>
        <v>plays</v>
      </c>
      <c r="S3218" s="11">
        <f t="shared" si="202"/>
        <v>42165.462627314817</v>
      </c>
      <c r="T3218" s="11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1.1602222222222223</v>
      </c>
      <c r="P3219" s="6">
        <f t="shared" si="201"/>
        <v>50.20192307692308</v>
      </c>
      <c r="Q3219" t="str">
        <f>TRIM(MID(SUBSTITUTE($N3219,"/",REPT(" ",LEN($N3219))),(COLUMNS($V3219:V3219)-1)*LEN($N3219)+1,LEN($N3219)))</f>
        <v>theater</v>
      </c>
      <c r="R3219" t="str">
        <f>TRIM(MID(SUBSTITUTE($N3219,"/",REPT(" ",LEN($N3219))),(COLUMNS($V3219:W3219)-1)*LEN($N3219)+1,LEN($N3219)))</f>
        <v>plays</v>
      </c>
      <c r="S3219" s="11">
        <f t="shared" si="202"/>
        <v>42648.546111111107</v>
      </c>
      <c r="T3219" s="11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1.0209999999999999</v>
      </c>
      <c r="P3220" s="6">
        <f t="shared" si="201"/>
        <v>66.586956521739125</v>
      </c>
      <c r="Q3220" t="str">
        <f>TRIM(MID(SUBSTITUTE($N3220,"/",REPT(" ",LEN($N3220))),(COLUMNS($V3220:V3220)-1)*LEN($N3220)+1,LEN($N3220)))</f>
        <v>theater</v>
      </c>
      <c r="R3220" t="str">
        <f>TRIM(MID(SUBSTITUTE($N3220,"/",REPT(" ",LEN($N3220))),(COLUMNS($V3220:W3220)-1)*LEN($N3220)+1,LEN($N3220)))</f>
        <v>plays</v>
      </c>
      <c r="S3220" s="11">
        <f t="shared" si="202"/>
        <v>41971.002152777779</v>
      </c>
      <c r="T3220" s="11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1.0011000000000001</v>
      </c>
      <c r="P3221" s="6">
        <f t="shared" si="201"/>
        <v>168.25210084033614</v>
      </c>
      <c r="Q3221" t="str">
        <f>TRIM(MID(SUBSTITUTE($N3221,"/",REPT(" ",LEN($N3221))),(COLUMNS($V3221:V3221)-1)*LEN($N3221)+1,LEN($N3221)))</f>
        <v>theater</v>
      </c>
      <c r="R3221" t="str">
        <f>TRIM(MID(SUBSTITUTE($N3221,"/",REPT(" ",LEN($N3221))),(COLUMNS($V3221:W3221)-1)*LEN($N3221)+1,LEN($N3221)))</f>
        <v>plays</v>
      </c>
      <c r="S3221" s="11">
        <f t="shared" si="202"/>
        <v>42050.983182870375</v>
      </c>
      <c r="T3221" s="11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1.0084</v>
      </c>
      <c r="P3222" s="6">
        <f t="shared" si="201"/>
        <v>256.37288135593218</v>
      </c>
      <c r="Q3222" t="str">
        <f>TRIM(MID(SUBSTITUTE($N3222,"/",REPT(" ",LEN($N3222))),(COLUMNS($V3222:V3222)-1)*LEN($N3222)+1,LEN($N3222)))</f>
        <v>theater</v>
      </c>
      <c r="R3222" t="str">
        <f>TRIM(MID(SUBSTITUTE($N3222,"/",REPT(" ",LEN($N3222))),(COLUMNS($V3222:W3222)-1)*LEN($N3222)+1,LEN($N3222)))</f>
        <v>plays</v>
      </c>
      <c r="S3222" s="11">
        <f t="shared" si="202"/>
        <v>42772.833379629628</v>
      </c>
      <c r="T3222" s="11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1.0342499999999999</v>
      </c>
      <c r="P3223" s="6">
        <f t="shared" si="201"/>
        <v>36.610619469026545</v>
      </c>
      <c r="Q3223" t="str">
        <f>TRIM(MID(SUBSTITUTE($N3223,"/",REPT(" ",LEN($N3223))),(COLUMNS($V3223:V3223)-1)*LEN($N3223)+1,LEN($N3223)))</f>
        <v>theater</v>
      </c>
      <c r="R3223" t="str">
        <f>TRIM(MID(SUBSTITUTE($N3223,"/",REPT(" ",LEN($N3223))),(COLUMNS($V3223:W3223)-1)*LEN($N3223)+1,LEN($N3223)))</f>
        <v>plays</v>
      </c>
      <c r="S3223" s="11">
        <f t="shared" si="202"/>
        <v>42155.696793981479</v>
      </c>
      <c r="T3223" s="11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1.248</v>
      </c>
      <c r="P3224" s="6">
        <f t="shared" si="201"/>
        <v>37.142857142857146</v>
      </c>
      <c r="Q3224" t="str">
        <f>TRIM(MID(SUBSTITUTE($N3224,"/",REPT(" ",LEN($N3224))),(COLUMNS($V3224:V3224)-1)*LEN($N3224)+1,LEN($N3224)))</f>
        <v>theater</v>
      </c>
      <c r="R3224" t="str">
        <f>TRIM(MID(SUBSTITUTE($N3224,"/",REPT(" ",LEN($N3224))),(COLUMNS($V3224:W3224)-1)*LEN($N3224)+1,LEN($N3224)))</f>
        <v>plays</v>
      </c>
      <c r="S3224" s="11">
        <f t="shared" si="202"/>
        <v>42270.582141203704</v>
      </c>
      <c r="T3224" s="11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1.0951612903225807</v>
      </c>
      <c r="P3225" s="6">
        <f t="shared" si="201"/>
        <v>45.878378378378379</v>
      </c>
      <c r="Q3225" t="str">
        <f>TRIM(MID(SUBSTITUTE($N3225,"/",REPT(" ",LEN($N3225))),(COLUMNS($V3225:V3225)-1)*LEN($N3225)+1,LEN($N3225)))</f>
        <v>theater</v>
      </c>
      <c r="R3225" t="str">
        <f>TRIM(MID(SUBSTITUTE($N3225,"/",REPT(" ",LEN($N3225))),(COLUMNS($V3225:W3225)-1)*LEN($N3225)+1,LEN($N3225)))</f>
        <v>plays</v>
      </c>
      <c r="S3225" s="11">
        <f t="shared" si="202"/>
        <v>42206.835370370376</v>
      </c>
      <c r="T3225" s="11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1.0203333333333333</v>
      </c>
      <c r="P3226" s="6">
        <f t="shared" si="201"/>
        <v>141.71296296296296</v>
      </c>
      <c r="Q3226" t="str">
        <f>TRIM(MID(SUBSTITUTE($N3226,"/",REPT(" ",LEN($N3226))),(COLUMNS($V3226:V3226)-1)*LEN($N3226)+1,LEN($N3226)))</f>
        <v>theater</v>
      </c>
      <c r="R3226" t="str">
        <f>TRIM(MID(SUBSTITUTE($N3226,"/",REPT(" ",LEN($N3226))),(COLUMNS($V3226:W3226)-1)*LEN($N3226)+1,LEN($N3226)))</f>
        <v>plays</v>
      </c>
      <c r="S3226" s="11">
        <f t="shared" si="202"/>
        <v>42697.850844907407</v>
      </c>
      <c r="T3226" s="11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1.0235000000000001</v>
      </c>
      <c r="P3227" s="6">
        <f t="shared" si="201"/>
        <v>52.487179487179489</v>
      </c>
      <c r="Q3227" t="str">
        <f>TRIM(MID(SUBSTITUTE($N3227,"/",REPT(" ",LEN($N3227))),(COLUMNS($V3227:V3227)-1)*LEN($N3227)+1,LEN($N3227)))</f>
        <v>theater</v>
      </c>
      <c r="R3227" t="str">
        <f>TRIM(MID(SUBSTITUTE($N3227,"/",REPT(" ",LEN($N3227))),(COLUMNS($V3227:W3227)-1)*LEN($N3227)+1,LEN($N3227)))</f>
        <v>plays</v>
      </c>
      <c r="S3227" s="11">
        <f t="shared" si="202"/>
        <v>42503.559467592597</v>
      </c>
      <c r="T3227" s="11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1.0416666666666667</v>
      </c>
      <c r="P3228" s="6">
        <f t="shared" si="201"/>
        <v>59.523809523809526</v>
      </c>
      <c r="Q3228" t="str">
        <f>TRIM(MID(SUBSTITUTE($N3228,"/",REPT(" ",LEN($N3228))),(COLUMNS($V3228:V3228)-1)*LEN($N3228)+1,LEN($N3228)))</f>
        <v>theater</v>
      </c>
      <c r="R3228" t="str">
        <f>TRIM(MID(SUBSTITUTE($N3228,"/",REPT(" ",LEN($N3228))),(COLUMNS($V3228:W3228)-1)*LEN($N3228)+1,LEN($N3228)))</f>
        <v>plays</v>
      </c>
      <c r="S3228" s="11">
        <f t="shared" si="202"/>
        <v>42277.583472222221</v>
      </c>
      <c r="T3228" s="11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1.25</v>
      </c>
      <c r="P3229" s="6">
        <f t="shared" si="201"/>
        <v>50</v>
      </c>
      <c r="Q3229" t="str">
        <f>TRIM(MID(SUBSTITUTE($N3229,"/",REPT(" ",LEN($N3229))),(COLUMNS($V3229:V3229)-1)*LEN($N3229)+1,LEN($N3229)))</f>
        <v>theater</v>
      </c>
      <c r="R3229" t="str">
        <f>TRIM(MID(SUBSTITUTE($N3229,"/",REPT(" ",LEN($N3229))),(COLUMNS($V3229:W3229)-1)*LEN($N3229)+1,LEN($N3229)))</f>
        <v>plays</v>
      </c>
      <c r="S3229" s="11">
        <f t="shared" si="202"/>
        <v>42722.882361111115</v>
      </c>
      <c r="T3229" s="11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1.0234285714285714</v>
      </c>
      <c r="P3230" s="6">
        <f t="shared" si="201"/>
        <v>193.62162162162161</v>
      </c>
      <c r="Q3230" t="str">
        <f>TRIM(MID(SUBSTITUTE($N3230,"/",REPT(" ",LEN($N3230))),(COLUMNS($V3230:V3230)-1)*LEN($N3230)+1,LEN($N3230)))</f>
        <v>theater</v>
      </c>
      <c r="R3230" t="str">
        <f>TRIM(MID(SUBSTITUTE($N3230,"/",REPT(" ",LEN($N3230))),(COLUMNS($V3230:W3230)-1)*LEN($N3230)+1,LEN($N3230)))</f>
        <v>plays</v>
      </c>
      <c r="S3230" s="11">
        <f t="shared" si="202"/>
        <v>42323.70930555556</v>
      </c>
      <c r="T3230" s="11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1.0786500000000001</v>
      </c>
      <c r="P3231" s="6">
        <f t="shared" si="201"/>
        <v>106.79702970297029</v>
      </c>
      <c r="Q3231" t="str">
        <f>TRIM(MID(SUBSTITUTE($N3231,"/",REPT(" ",LEN($N3231))),(COLUMNS($V3231:V3231)-1)*LEN($N3231)+1,LEN($N3231)))</f>
        <v>theater</v>
      </c>
      <c r="R3231" t="str">
        <f>TRIM(MID(SUBSTITUTE($N3231,"/",REPT(" ",LEN($N3231))),(COLUMNS($V3231:W3231)-1)*LEN($N3231)+1,LEN($N3231)))</f>
        <v>plays</v>
      </c>
      <c r="S3231" s="11">
        <f t="shared" si="202"/>
        <v>41933.291643518518</v>
      </c>
      <c r="T3231" s="11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1.0988461538461538</v>
      </c>
      <c r="P3232" s="6">
        <f t="shared" si="201"/>
        <v>77.21621621621621</v>
      </c>
      <c r="Q3232" t="str">
        <f>TRIM(MID(SUBSTITUTE($N3232,"/",REPT(" ",LEN($N3232))),(COLUMNS($V3232:V3232)-1)*LEN($N3232)+1,LEN($N3232)))</f>
        <v>theater</v>
      </c>
      <c r="R3232" t="str">
        <f>TRIM(MID(SUBSTITUTE($N3232,"/",REPT(" ",LEN($N3232))),(COLUMNS($V3232:W3232)-1)*LEN($N3232)+1,LEN($N3232)))</f>
        <v>plays</v>
      </c>
      <c r="S3232" s="11">
        <f t="shared" si="202"/>
        <v>41898.168125000004</v>
      </c>
      <c r="T3232" s="11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1.61</v>
      </c>
      <c r="P3233" s="6">
        <f t="shared" si="201"/>
        <v>57.5</v>
      </c>
      <c r="Q3233" t="str">
        <f>TRIM(MID(SUBSTITUTE($N3233,"/",REPT(" ",LEN($N3233))),(COLUMNS($V3233:V3233)-1)*LEN($N3233)+1,LEN($N3233)))</f>
        <v>theater</v>
      </c>
      <c r="R3233" t="str">
        <f>TRIM(MID(SUBSTITUTE($N3233,"/",REPT(" ",LEN($N3233))),(COLUMNS($V3233:W3233)-1)*LEN($N3233)+1,LEN($N3233)))</f>
        <v>plays</v>
      </c>
      <c r="S3233" s="11">
        <f t="shared" si="202"/>
        <v>42446.943831018521</v>
      </c>
      <c r="T3233" s="11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1.3120000000000001</v>
      </c>
      <c r="P3234" s="6">
        <f t="shared" si="201"/>
        <v>50.46153846153846</v>
      </c>
      <c r="Q3234" t="str">
        <f>TRIM(MID(SUBSTITUTE($N3234,"/",REPT(" ",LEN($N3234))),(COLUMNS($V3234:V3234)-1)*LEN($N3234)+1,LEN($N3234)))</f>
        <v>theater</v>
      </c>
      <c r="R3234" t="str">
        <f>TRIM(MID(SUBSTITUTE($N3234,"/",REPT(" ",LEN($N3234))),(COLUMNS($V3234:W3234)-1)*LEN($N3234)+1,LEN($N3234)))</f>
        <v>plays</v>
      </c>
      <c r="S3234" s="11">
        <f t="shared" si="202"/>
        <v>42463.81385416667</v>
      </c>
      <c r="T3234" s="11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1.1879999999999999</v>
      </c>
      <c r="P3235" s="6">
        <f t="shared" si="201"/>
        <v>97.377049180327873</v>
      </c>
      <c r="Q3235" t="str">
        <f>TRIM(MID(SUBSTITUTE($N3235,"/",REPT(" ",LEN($N3235))),(COLUMNS($V3235:V3235)-1)*LEN($N3235)+1,LEN($N3235)))</f>
        <v>theater</v>
      </c>
      <c r="R3235" t="str">
        <f>TRIM(MID(SUBSTITUTE($N3235,"/",REPT(" ",LEN($N3235))),(COLUMNS($V3235:W3235)-1)*LEN($N3235)+1,LEN($N3235)))</f>
        <v>plays</v>
      </c>
      <c r="S3235" s="11">
        <f t="shared" si="202"/>
        <v>42766.805034722223</v>
      </c>
      <c r="T3235" s="11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1.0039275000000001</v>
      </c>
      <c r="P3236" s="6">
        <f t="shared" si="201"/>
        <v>34.91921739130435</v>
      </c>
      <c r="Q3236" t="str">
        <f>TRIM(MID(SUBSTITUTE($N3236,"/",REPT(" ",LEN($N3236))),(COLUMNS($V3236:V3236)-1)*LEN($N3236)+1,LEN($N3236)))</f>
        <v>theater</v>
      </c>
      <c r="R3236" t="str">
        <f>TRIM(MID(SUBSTITUTE($N3236,"/",REPT(" ",LEN($N3236))),(COLUMNS($V3236:W3236)-1)*LEN($N3236)+1,LEN($N3236)))</f>
        <v>plays</v>
      </c>
      <c r="S3236" s="11">
        <f t="shared" si="202"/>
        <v>42734.789444444439</v>
      </c>
      <c r="T3236" s="11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1.0320666666666667</v>
      </c>
      <c r="P3237" s="6">
        <f t="shared" si="201"/>
        <v>85.530386740331494</v>
      </c>
      <c r="Q3237" t="str">
        <f>TRIM(MID(SUBSTITUTE($N3237,"/",REPT(" ",LEN($N3237))),(COLUMNS($V3237:V3237)-1)*LEN($N3237)+1,LEN($N3237)))</f>
        <v>theater</v>
      </c>
      <c r="R3237" t="str">
        <f>TRIM(MID(SUBSTITUTE($N3237,"/",REPT(" ",LEN($N3237))),(COLUMNS($V3237:W3237)-1)*LEN($N3237)+1,LEN($N3237)))</f>
        <v>plays</v>
      </c>
      <c r="S3237" s="11">
        <f t="shared" si="202"/>
        <v>42522.347812499997</v>
      </c>
      <c r="T3237" s="11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1.006</v>
      </c>
      <c r="P3238" s="6">
        <f t="shared" si="201"/>
        <v>182.90909090909091</v>
      </c>
      <c r="Q3238" t="str">
        <f>TRIM(MID(SUBSTITUTE($N3238,"/",REPT(" ",LEN($N3238))),(COLUMNS($V3238:V3238)-1)*LEN($N3238)+1,LEN($N3238)))</f>
        <v>theater</v>
      </c>
      <c r="R3238" t="str">
        <f>TRIM(MID(SUBSTITUTE($N3238,"/",REPT(" ",LEN($N3238))),(COLUMNS($V3238:W3238)-1)*LEN($N3238)+1,LEN($N3238)))</f>
        <v>plays</v>
      </c>
      <c r="S3238" s="11">
        <f t="shared" si="202"/>
        <v>42702.917048611111</v>
      </c>
      <c r="T3238" s="11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1.0078754285714286</v>
      </c>
      <c r="P3239" s="6">
        <f t="shared" si="201"/>
        <v>131.13620817843866</v>
      </c>
      <c r="Q3239" t="str">
        <f>TRIM(MID(SUBSTITUTE($N3239,"/",REPT(" ",LEN($N3239))),(COLUMNS($V3239:V3239)-1)*LEN($N3239)+1,LEN($N3239)))</f>
        <v>theater</v>
      </c>
      <c r="R3239" t="str">
        <f>TRIM(MID(SUBSTITUTE($N3239,"/",REPT(" ",LEN($N3239))),(COLUMNS($V3239:W3239)-1)*LEN($N3239)+1,LEN($N3239)))</f>
        <v>plays</v>
      </c>
      <c r="S3239" s="11">
        <f t="shared" si="202"/>
        <v>42252.474351851852</v>
      </c>
      <c r="T3239" s="11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1.1232142857142857</v>
      </c>
      <c r="P3240" s="6">
        <f t="shared" si="201"/>
        <v>39.810126582278478</v>
      </c>
      <c r="Q3240" t="str">
        <f>TRIM(MID(SUBSTITUTE($N3240,"/",REPT(" ",LEN($N3240))),(COLUMNS($V3240:V3240)-1)*LEN($N3240)+1,LEN($N3240)))</f>
        <v>theater</v>
      </c>
      <c r="R3240" t="str">
        <f>TRIM(MID(SUBSTITUTE($N3240,"/",REPT(" ",LEN($N3240))),(COLUMNS($V3240:W3240)-1)*LEN($N3240)+1,LEN($N3240)))</f>
        <v>plays</v>
      </c>
      <c r="S3240" s="11">
        <f t="shared" si="202"/>
        <v>42156.510393518518</v>
      </c>
      <c r="T3240" s="11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1.0591914022517912</v>
      </c>
      <c r="P3241" s="6">
        <f t="shared" si="201"/>
        <v>59.701730769230764</v>
      </c>
      <c r="Q3241" t="str">
        <f>TRIM(MID(SUBSTITUTE($N3241,"/",REPT(" ",LEN($N3241))),(COLUMNS($V3241:V3241)-1)*LEN($N3241)+1,LEN($N3241)))</f>
        <v>theater</v>
      </c>
      <c r="R3241" t="str">
        <f>TRIM(MID(SUBSTITUTE($N3241,"/",REPT(" ",LEN($N3241))),(COLUMNS($V3241:W3241)-1)*LEN($N3241)+1,LEN($N3241)))</f>
        <v>plays</v>
      </c>
      <c r="S3241" s="11">
        <f t="shared" si="202"/>
        <v>42278.089039351849</v>
      </c>
      <c r="T3241" s="11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1.0056666666666667</v>
      </c>
      <c r="P3242" s="6">
        <f t="shared" si="201"/>
        <v>88.735294117647058</v>
      </c>
      <c r="Q3242" t="str">
        <f>TRIM(MID(SUBSTITUTE($N3242,"/",REPT(" ",LEN($N3242))),(COLUMNS($V3242:V3242)-1)*LEN($N3242)+1,LEN($N3242)))</f>
        <v>theater</v>
      </c>
      <c r="R3242" t="str">
        <f>TRIM(MID(SUBSTITUTE($N3242,"/",REPT(" ",LEN($N3242))),(COLUMNS($V3242:W3242)-1)*LEN($N3242)+1,LEN($N3242)))</f>
        <v>plays</v>
      </c>
      <c r="S3242" s="11">
        <f t="shared" si="202"/>
        <v>42754.693842592591</v>
      </c>
      <c r="T3242" s="11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1.1530588235294117</v>
      </c>
      <c r="P3243" s="6">
        <f t="shared" si="201"/>
        <v>58.688622754491021</v>
      </c>
      <c r="Q3243" t="str">
        <f>TRIM(MID(SUBSTITUTE($N3243,"/",REPT(" ",LEN($N3243))),(COLUMNS($V3243:V3243)-1)*LEN($N3243)+1,LEN($N3243)))</f>
        <v>theater</v>
      </c>
      <c r="R3243" t="str">
        <f>TRIM(MID(SUBSTITUTE($N3243,"/",REPT(" ",LEN($N3243))),(COLUMNS($V3243:W3243)-1)*LEN($N3243)+1,LEN($N3243)))</f>
        <v>plays</v>
      </c>
      <c r="S3243" s="11">
        <f t="shared" si="202"/>
        <v>41893.324884259258</v>
      </c>
      <c r="T3243" s="11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1.273042</v>
      </c>
      <c r="P3244" s="6">
        <f t="shared" si="201"/>
        <v>69.56513661202186</v>
      </c>
      <c r="Q3244" t="str">
        <f>TRIM(MID(SUBSTITUTE($N3244,"/",REPT(" ",LEN($N3244))),(COLUMNS($V3244:V3244)-1)*LEN($N3244)+1,LEN($N3244)))</f>
        <v>theater</v>
      </c>
      <c r="R3244" t="str">
        <f>TRIM(MID(SUBSTITUTE($N3244,"/",REPT(" ",LEN($N3244))),(COLUMNS($V3244:W3244)-1)*LEN($N3244)+1,LEN($N3244)))</f>
        <v>plays</v>
      </c>
      <c r="S3244" s="11">
        <f t="shared" si="202"/>
        <v>41871.755694444444</v>
      </c>
      <c r="T3244" s="11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1.028375</v>
      </c>
      <c r="P3245" s="6">
        <f t="shared" si="201"/>
        <v>115.87323943661971</v>
      </c>
      <c r="Q3245" t="str">
        <f>TRIM(MID(SUBSTITUTE($N3245,"/",REPT(" ",LEN($N3245))),(COLUMNS($V3245:V3245)-1)*LEN($N3245)+1,LEN($N3245)))</f>
        <v>theater</v>
      </c>
      <c r="R3245" t="str">
        <f>TRIM(MID(SUBSTITUTE($N3245,"/",REPT(" ",LEN($N3245))),(COLUMNS($V3245:W3245)-1)*LEN($N3245)+1,LEN($N3245)))</f>
        <v>plays</v>
      </c>
      <c r="S3245" s="11">
        <f t="shared" si="202"/>
        <v>42262.096782407403</v>
      </c>
      <c r="T3245" s="11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1.0293749999999999</v>
      </c>
      <c r="P3246" s="6">
        <f t="shared" si="201"/>
        <v>23.869565217391305</v>
      </c>
      <c r="Q3246" t="str">
        <f>TRIM(MID(SUBSTITUTE($N3246,"/",REPT(" ",LEN($N3246))),(COLUMNS($V3246:V3246)-1)*LEN($N3246)+1,LEN($N3246)))</f>
        <v>theater</v>
      </c>
      <c r="R3246" t="str">
        <f>TRIM(MID(SUBSTITUTE($N3246,"/",REPT(" ",LEN($N3246))),(COLUMNS($V3246:W3246)-1)*LEN($N3246)+1,LEN($N3246)))</f>
        <v>plays</v>
      </c>
      <c r="S3246" s="11">
        <f t="shared" si="202"/>
        <v>42675.694236111114</v>
      </c>
      <c r="T3246" s="11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1.043047619047619</v>
      </c>
      <c r="P3247" s="6">
        <f t="shared" si="201"/>
        <v>81.125925925925927</v>
      </c>
      <c r="Q3247" t="str">
        <f>TRIM(MID(SUBSTITUTE($N3247,"/",REPT(" ",LEN($N3247))),(COLUMNS($V3247:V3247)-1)*LEN($N3247)+1,LEN($N3247)))</f>
        <v>theater</v>
      </c>
      <c r="R3247" t="str">
        <f>TRIM(MID(SUBSTITUTE($N3247,"/",REPT(" ",LEN($N3247))),(COLUMNS($V3247:W3247)-1)*LEN($N3247)+1,LEN($N3247)))</f>
        <v>plays</v>
      </c>
      <c r="S3247" s="11">
        <f t="shared" si="202"/>
        <v>42135.60020833333</v>
      </c>
      <c r="T3247" s="11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1.1122000000000001</v>
      </c>
      <c r="P3248" s="6">
        <f t="shared" si="201"/>
        <v>57.626943005181346</v>
      </c>
      <c r="Q3248" t="str">
        <f>TRIM(MID(SUBSTITUTE($N3248,"/",REPT(" ",LEN($N3248))),(COLUMNS($V3248:V3248)-1)*LEN($N3248)+1,LEN($N3248)))</f>
        <v>theater</v>
      </c>
      <c r="R3248" t="str">
        <f>TRIM(MID(SUBSTITUTE($N3248,"/",REPT(" ",LEN($N3248))),(COLUMNS($V3248:W3248)-1)*LEN($N3248)+1,LEN($N3248)))</f>
        <v>plays</v>
      </c>
      <c r="S3248" s="11">
        <f t="shared" si="202"/>
        <v>42230.472222222219</v>
      </c>
      <c r="T3248" s="11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1.0586</v>
      </c>
      <c r="P3249" s="6">
        <f t="shared" si="201"/>
        <v>46.429824561403507</v>
      </c>
      <c r="Q3249" t="str">
        <f>TRIM(MID(SUBSTITUTE($N3249,"/",REPT(" ",LEN($N3249))),(COLUMNS($V3249:V3249)-1)*LEN($N3249)+1,LEN($N3249)))</f>
        <v>theater</v>
      </c>
      <c r="R3249" t="str">
        <f>TRIM(MID(SUBSTITUTE($N3249,"/",REPT(" ",LEN($N3249))),(COLUMNS($V3249:W3249)-1)*LEN($N3249)+1,LEN($N3249)))</f>
        <v>plays</v>
      </c>
      <c r="S3249" s="11">
        <f t="shared" si="202"/>
        <v>42167.434166666666</v>
      </c>
      <c r="T3249" s="11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1.0079166666666666</v>
      </c>
      <c r="P3250" s="6">
        <f t="shared" si="201"/>
        <v>60.475000000000001</v>
      </c>
      <c r="Q3250" t="str">
        <f>TRIM(MID(SUBSTITUTE($N3250,"/",REPT(" ",LEN($N3250))),(COLUMNS($V3250:V3250)-1)*LEN($N3250)+1,LEN($N3250)))</f>
        <v>theater</v>
      </c>
      <c r="R3250" t="str">
        <f>TRIM(MID(SUBSTITUTE($N3250,"/",REPT(" ",LEN($N3250))),(COLUMNS($V3250:W3250)-1)*LEN($N3250)+1,LEN($N3250)))</f>
        <v>plays</v>
      </c>
      <c r="S3250" s="11">
        <f t="shared" si="202"/>
        <v>42068.888391203705</v>
      </c>
      <c r="T3250" s="11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1.0492727272727274</v>
      </c>
      <c r="P3251" s="6">
        <f t="shared" si="201"/>
        <v>65.579545454545453</v>
      </c>
      <c r="Q3251" t="str">
        <f>TRIM(MID(SUBSTITUTE($N3251,"/",REPT(" ",LEN($N3251))),(COLUMNS($V3251:V3251)-1)*LEN($N3251)+1,LEN($N3251)))</f>
        <v>theater</v>
      </c>
      <c r="R3251" t="str">
        <f>TRIM(MID(SUBSTITUTE($N3251,"/",REPT(" ",LEN($N3251))),(COLUMNS($V3251:W3251)-1)*LEN($N3251)+1,LEN($N3251)))</f>
        <v>plays</v>
      </c>
      <c r="S3251" s="11">
        <f t="shared" si="202"/>
        <v>42145.746689814812</v>
      </c>
      <c r="T3251" s="11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1.01552</v>
      </c>
      <c r="P3252" s="6">
        <f t="shared" si="201"/>
        <v>119.1924882629108</v>
      </c>
      <c r="Q3252" t="str">
        <f>TRIM(MID(SUBSTITUTE($N3252,"/",REPT(" ",LEN($N3252))),(COLUMNS($V3252:V3252)-1)*LEN($N3252)+1,LEN($N3252)))</f>
        <v>theater</v>
      </c>
      <c r="R3252" t="str">
        <f>TRIM(MID(SUBSTITUTE($N3252,"/",REPT(" ",LEN($N3252))),(COLUMNS($V3252:W3252)-1)*LEN($N3252)+1,LEN($N3252)))</f>
        <v>plays</v>
      </c>
      <c r="S3252" s="11">
        <f t="shared" si="202"/>
        <v>41918.742175925923</v>
      </c>
      <c r="T3252" s="11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1.1073333333333333</v>
      </c>
      <c r="P3253" s="6">
        <f t="shared" si="201"/>
        <v>83.05</v>
      </c>
      <c r="Q3253" t="str">
        <f>TRIM(MID(SUBSTITUTE($N3253,"/",REPT(" ",LEN($N3253))),(COLUMNS($V3253:V3253)-1)*LEN($N3253)+1,LEN($N3253)))</f>
        <v>theater</v>
      </c>
      <c r="R3253" t="str">
        <f>TRIM(MID(SUBSTITUTE($N3253,"/",REPT(" ",LEN($N3253))),(COLUMNS($V3253:W3253)-1)*LEN($N3253)+1,LEN($N3253)))</f>
        <v>plays</v>
      </c>
      <c r="S3253" s="11">
        <f t="shared" si="202"/>
        <v>42146.731087962966</v>
      </c>
      <c r="T3253" s="11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1.2782222222222221</v>
      </c>
      <c r="P3254" s="6">
        <f t="shared" si="201"/>
        <v>57.52</v>
      </c>
      <c r="Q3254" t="str">
        <f>TRIM(MID(SUBSTITUTE($N3254,"/",REPT(" ",LEN($N3254))),(COLUMNS($V3254:V3254)-1)*LEN($N3254)+1,LEN($N3254)))</f>
        <v>theater</v>
      </c>
      <c r="R3254" t="str">
        <f>TRIM(MID(SUBSTITUTE($N3254,"/",REPT(" ",LEN($N3254))),(COLUMNS($V3254:W3254)-1)*LEN($N3254)+1,LEN($N3254)))</f>
        <v>plays</v>
      </c>
      <c r="S3254" s="11">
        <f t="shared" si="202"/>
        <v>42590.472685185188</v>
      </c>
      <c r="T3254" s="11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1.0182500000000001</v>
      </c>
      <c r="P3255" s="6">
        <f t="shared" si="201"/>
        <v>177.08695652173913</v>
      </c>
      <c r="Q3255" t="str">
        <f>TRIM(MID(SUBSTITUTE($N3255,"/",REPT(" ",LEN($N3255))),(COLUMNS($V3255:V3255)-1)*LEN($N3255)+1,LEN($N3255)))</f>
        <v>theater</v>
      </c>
      <c r="R3255" t="str">
        <f>TRIM(MID(SUBSTITUTE($N3255,"/",REPT(" ",LEN($N3255))),(COLUMNS($V3255:W3255)-1)*LEN($N3255)+1,LEN($N3255)))</f>
        <v>plays</v>
      </c>
      <c r="S3255" s="11">
        <f t="shared" si="202"/>
        <v>42602.576712962968</v>
      </c>
      <c r="T3255" s="11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1.012576923076923</v>
      </c>
      <c r="P3256" s="6">
        <f t="shared" si="201"/>
        <v>70.771505376344081</v>
      </c>
      <c r="Q3256" t="str">
        <f>TRIM(MID(SUBSTITUTE($N3256,"/",REPT(" ",LEN($N3256))),(COLUMNS($V3256:V3256)-1)*LEN($N3256)+1,LEN($N3256)))</f>
        <v>theater</v>
      </c>
      <c r="R3256" t="str">
        <f>TRIM(MID(SUBSTITUTE($N3256,"/",REPT(" ",LEN($N3256))),(COLUMNS($V3256:W3256)-1)*LEN($N3256)+1,LEN($N3256)))</f>
        <v>plays</v>
      </c>
      <c r="S3256" s="11">
        <f t="shared" si="202"/>
        <v>42059.085752314815</v>
      </c>
      <c r="T3256" s="11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1.75</v>
      </c>
      <c r="P3257" s="6">
        <f t="shared" si="201"/>
        <v>29.166666666666668</v>
      </c>
      <c r="Q3257" t="str">
        <f>TRIM(MID(SUBSTITUTE($N3257,"/",REPT(" ",LEN($N3257))),(COLUMNS($V3257:V3257)-1)*LEN($N3257)+1,LEN($N3257)))</f>
        <v>theater</v>
      </c>
      <c r="R3257" t="str">
        <f>TRIM(MID(SUBSTITUTE($N3257,"/",REPT(" ",LEN($N3257))),(COLUMNS($V3257:W3257)-1)*LEN($N3257)+1,LEN($N3257)))</f>
        <v>plays</v>
      </c>
      <c r="S3257" s="11">
        <f t="shared" si="202"/>
        <v>41889.768229166664</v>
      </c>
      <c r="T3257" s="11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1.2806</v>
      </c>
      <c r="P3258" s="6">
        <f t="shared" si="201"/>
        <v>72.76136363636364</v>
      </c>
      <c r="Q3258" t="str">
        <f>TRIM(MID(SUBSTITUTE($N3258,"/",REPT(" ",LEN($N3258))),(COLUMNS($V3258:V3258)-1)*LEN($N3258)+1,LEN($N3258)))</f>
        <v>theater</v>
      </c>
      <c r="R3258" t="str">
        <f>TRIM(MID(SUBSTITUTE($N3258,"/",REPT(" ",LEN($N3258))),(COLUMNS($V3258:W3258)-1)*LEN($N3258)+1,LEN($N3258)))</f>
        <v>plays</v>
      </c>
      <c r="S3258" s="11">
        <f t="shared" si="202"/>
        <v>42144.573807870373</v>
      </c>
      <c r="T3258" s="11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1.0629949999999999</v>
      </c>
      <c r="P3259" s="6">
        <f t="shared" si="201"/>
        <v>51.853414634146333</v>
      </c>
      <c r="Q3259" t="str">
        <f>TRIM(MID(SUBSTITUTE($N3259,"/",REPT(" ",LEN($N3259))),(COLUMNS($V3259:V3259)-1)*LEN($N3259)+1,LEN($N3259)))</f>
        <v>theater</v>
      </c>
      <c r="R3259" t="str">
        <f>TRIM(MID(SUBSTITUTE($N3259,"/",REPT(" ",LEN($N3259))),(COLUMNS($V3259:W3259)-1)*LEN($N3259)+1,LEN($N3259)))</f>
        <v>plays</v>
      </c>
      <c r="S3259" s="11">
        <f t="shared" si="202"/>
        <v>42758.559629629628</v>
      </c>
      <c r="T3259" s="11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1.052142857142857</v>
      </c>
      <c r="P3260" s="6">
        <f t="shared" si="201"/>
        <v>98.2</v>
      </c>
      <c r="Q3260" t="str">
        <f>TRIM(MID(SUBSTITUTE($N3260,"/",REPT(" ",LEN($N3260))),(COLUMNS($V3260:V3260)-1)*LEN($N3260)+1,LEN($N3260)))</f>
        <v>theater</v>
      </c>
      <c r="R3260" t="str">
        <f>TRIM(MID(SUBSTITUTE($N3260,"/",REPT(" ",LEN($N3260))),(COLUMNS($V3260:W3260)-1)*LEN($N3260)+1,LEN($N3260)))</f>
        <v>plays</v>
      </c>
      <c r="S3260" s="11">
        <f t="shared" si="202"/>
        <v>41982.887280092589</v>
      </c>
      <c r="T3260" s="11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1.0616782608695652</v>
      </c>
      <c r="P3261" s="6">
        <f t="shared" si="201"/>
        <v>251.7381443298969</v>
      </c>
      <c r="Q3261" t="str">
        <f>TRIM(MID(SUBSTITUTE($N3261,"/",REPT(" ",LEN($N3261))),(COLUMNS($V3261:V3261)-1)*LEN($N3261)+1,LEN($N3261)))</f>
        <v>theater</v>
      </c>
      <c r="R3261" t="str">
        <f>TRIM(MID(SUBSTITUTE($N3261,"/",REPT(" ",LEN($N3261))),(COLUMNS($V3261:W3261)-1)*LEN($N3261)+1,LEN($N3261)))</f>
        <v>plays</v>
      </c>
      <c r="S3261" s="11">
        <f t="shared" si="202"/>
        <v>42614.760937500003</v>
      </c>
      <c r="T3261" s="11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1.0924</v>
      </c>
      <c r="P3262" s="6">
        <f t="shared" si="201"/>
        <v>74.821917808219183</v>
      </c>
      <c r="Q3262" t="str">
        <f>TRIM(MID(SUBSTITUTE($N3262,"/",REPT(" ",LEN($N3262))),(COLUMNS($V3262:V3262)-1)*LEN($N3262)+1,LEN($N3262)))</f>
        <v>theater</v>
      </c>
      <c r="R3262" t="str">
        <f>TRIM(MID(SUBSTITUTE($N3262,"/",REPT(" ",LEN($N3262))),(COLUMNS($V3262:W3262)-1)*LEN($N3262)+1,LEN($N3262)))</f>
        <v>plays</v>
      </c>
      <c r="S3262" s="11">
        <f t="shared" si="202"/>
        <v>42303.672662037032</v>
      </c>
      <c r="T3262" s="11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1.0045454545454546</v>
      </c>
      <c r="P3263" s="6">
        <f t="shared" si="201"/>
        <v>67.65306122448979</v>
      </c>
      <c r="Q3263" t="str">
        <f>TRIM(MID(SUBSTITUTE($N3263,"/",REPT(" ",LEN($N3263))),(COLUMNS($V3263:V3263)-1)*LEN($N3263)+1,LEN($N3263)))</f>
        <v>theater</v>
      </c>
      <c r="R3263" t="str">
        <f>TRIM(MID(SUBSTITUTE($N3263,"/",REPT(" ",LEN($N3263))),(COLUMNS($V3263:W3263)-1)*LEN($N3263)+1,LEN($N3263)))</f>
        <v>plays</v>
      </c>
      <c r="S3263" s="11">
        <f t="shared" si="202"/>
        <v>42171.725416666668</v>
      </c>
      <c r="T3263" s="11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1.0304098360655738</v>
      </c>
      <c r="P3264" s="6">
        <f t="shared" si="201"/>
        <v>93.81343283582089</v>
      </c>
      <c r="Q3264" t="str">
        <f>TRIM(MID(SUBSTITUTE($N3264,"/",REPT(" ",LEN($N3264))),(COLUMNS($V3264:V3264)-1)*LEN($N3264)+1,LEN($N3264)))</f>
        <v>theater</v>
      </c>
      <c r="R3264" t="str">
        <f>TRIM(MID(SUBSTITUTE($N3264,"/",REPT(" ",LEN($N3264))),(COLUMNS($V3264:W3264)-1)*LEN($N3264)+1,LEN($N3264)))</f>
        <v>plays</v>
      </c>
      <c r="S3264" s="11">
        <f t="shared" si="202"/>
        <v>41964.315532407403</v>
      </c>
      <c r="T3264" s="11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1.121664</v>
      </c>
      <c r="P3265" s="6">
        <f t="shared" si="201"/>
        <v>41.237647058823526</v>
      </c>
      <c r="Q3265" t="str">
        <f>TRIM(MID(SUBSTITUTE($N3265,"/",REPT(" ",LEN($N3265))),(COLUMNS($V3265:V3265)-1)*LEN($N3265)+1,LEN($N3265)))</f>
        <v>theater</v>
      </c>
      <c r="R3265" t="str">
        <f>TRIM(MID(SUBSTITUTE($N3265,"/",REPT(" ",LEN($N3265))),(COLUMNS($V3265:W3265)-1)*LEN($N3265)+1,LEN($N3265)))</f>
        <v>plays</v>
      </c>
      <c r="S3265" s="11">
        <f t="shared" si="202"/>
        <v>42284.516064814816</v>
      </c>
      <c r="T3265" s="11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1.03</v>
      </c>
      <c r="P3266" s="6">
        <f t="shared" si="201"/>
        <v>52.551020408163268</v>
      </c>
      <c r="Q3266" t="str">
        <f>TRIM(MID(SUBSTITUTE($N3266,"/",REPT(" ",LEN($N3266))),(COLUMNS($V3266:V3266)-1)*LEN($N3266)+1,LEN($N3266)))</f>
        <v>theater</v>
      </c>
      <c r="R3266" t="str">
        <f>TRIM(MID(SUBSTITUTE($N3266,"/",REPT(" ",LEN($N3266))),(COLUMNS($V3266:W3266)-1)*LEN($N3266)+1,LEN($N3266)))</f>
        <v>plays</v>
      </c>
      <c r="S3266" s="11">
        <f t="shared" si="202"/>
        <v>42016.800208333334</v>
      </c>
      <c r="T3266" s="11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</f>
        <v>1.64</v>
      </c>
      <c r="P3267" s="6">
        <f t="shared" ref="P3267:P3330" si="205">AVERAGE(E3267/L3267)</f>
        <v>70.285714285714292</v>
      </c>
      <c r="Q3267" t="str">
        <f>TRIM(MID(SUBSTITUTE($N3267,"/",REPT(" ",LEN($N3267))),(COLUMNS($V3267:V3267)-1)*LEN($N3267)+1,LEN($N3267)))</f>
        <v>theater</v>
      </c>
      <c r="R3267" t="str">
        <f>TRIM(MID(SUBSTITUTE($N3267,"/",REPT(" ",LEN($N3267))),(COLUMNS($V3267:W3267)-1)*LEN($N3267)+1,LEN($N3267)))</f>
        <v>plays</v>
      </c>
      <c r="S3267" s="11">
        <f t="shared" ref="S3267:S3330" si="206">(((J3267/60/60)/24)+DATE(1970,1,1))</f>
        <v>42311.711979166663</v>
      </c>
      <c r="T3267" s="11">
        <f t="shared" ref="T3267:T3330" si="207">(((I3267/60/60)/24)+DATE(1970,1,1))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1.3128333333333333</v>
      </c>
      <c r="P3268" s="6">
        <f t="shared" si="205"/>
        <v>48.325153374233132</v>
      </c>
      <c r="Q3268" t="str">
        <f>TRIM(MID(SUBSTITUTE($N3268,"/",REPT(" ",LEN($N3268))),(COLUMNS($V3268:V3268)-1)*LEN($N3268)+1,LEN($N3268)))</f>
        <v>theater</v>
      </c>
      <c r="R3268" t="str">
        <f>TRIM(MID(SUBSTITUTE($N3268,"/",REPT(" ",LEN($N3268))),(COLUMNS($V3268:W3268)-1)*LEN($N3268)+1,LEN($N3268)))</f>
        <v>plays</v>
      </c>
      <c r="S3268" s="11">
        <f t="shared" si="206"/>
        <v>42136.536134259266</v>
      </c>
      <c r="T3268" s="11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1.0209999999999999</v>
      </c>
      <c r="P3269" s="6">
        <f t="shared" si="205"/>
        <v>53.177083333333336</v>
      </c>
      <c r="Q3269" t="str">
        <f>TRIM(MID(SUBSTITUTE($N3269,"/",REPT(" ",LEN($N3269))),(COLUMNS($V3269:V3269)-1)*LEN($N3269)+1,LEN($N3269)))</f>
        <v>theater</v>
      </c>
      <c r="R3269" t="str">
        <f>TRIM(MID(SUBSTITUTE($N3269,"/",REPT(" ",LEN($N3269))),(COLUMNS($V3269:W3269)-1)*LEN($N3269)+1,LEN($N3269)))</f>
        <v>plays</v>
      </c>
      <c r="S3269" s="11">
        <f t="shared" si="206"/>
        <v>42172.757638888885</v>
      </c>
      <c r="T3269" s="11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1.28</v>
      </c>
      <c r="P3270" s="6">
        <f t="shared" si="205"/>
        <v>60.952380952380949</v>
      </c>
      <c r="Q3270" t="str">
        <f>TRIM(MID(SUBSTITUTE($N3270,"/",REPT(" ",LEN($N3270))),(COLUMNS($V3270:V3270)-1)*LEN($N3270)+1,LEN($N3270)))</f>
        <v>theater</v>
      </c>
      <c r="R3270" t="str">
        <f>TRIM(MID(SUBSTITUTE($N3270,"/",REPT(" ",LEN($N3270))),(COLUMNS($V3270:W3270)-1)*LEN($N3270)+1,LEN($N3270)))</f>
        <v>plays</v>
      </c>
      <c r="S3270" s="11">
        <f t="shared" si="206"/>
        <v>42590.90425925926</v>
      </c>
      <c r="T3270" s="11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1.0149999999999999</v>
      </c>
      <c r="P3271" s="6">
        <f t="shared" si="205"/>
        <v>116</v>
      </c>
      <c r="Q3271" t="str">
        <f>TRIM(MID(SUBSTITUTE($N3271,"/",REPT(" ",LEN($N3271))),(COLUMNS($V3271:V3271)-1)*LEN($N3271)+1,LEN($N3271)))</f>
        <v>theater</v>
      </c>
      <c r="R3271" t="str">
        <f>TRIM(MID(SUBSTITUTE($N3271,"/",REPT(" ",LEN($N3271))),(COLUMNS($V3271:W3271)-1)*LEN($N3271)+1,LEN($N3271)))</f>
        <v>plays</v>
      </c>
      <c r="S3271" s="11">
        <f t="shared" si="206"/>
        <v>42137.395798611105</v>
      </c>
      <c r="T3271" s="11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1.0166666666666666</v>
      </c>
      <c r="P3272" s="6">
        <f t="shared" si="205"/>
        <v>61</v>
      </c>
      <c r="Q3272" t="str">
        <f>TRIM(MID(SUBSTITUTE($N3272,"/",REPT(" ",LEN($N3272))),(COLUMNS($V3272:V3272)-1)*LEN($N3272)+1,LEN($N3272)))</f>
        <v>theater</v>
      </c>
      <c r="R3272" t="str">
        <f>TRIM(MID(SUBSTITUTE($N3272,"/",REPT(" ",LEN($N3272))),(COLUMNS($V3272:W3272)-1)*LEN($N3272)+1,LEN($N3272)))</f>
        <v>plays</v>
      </c>
      <c r="S3272" s="11">
        <f t="shared" si="206"/>
        <v>42167.533159722225</v>
      </c>
      <c r="T3272" s="11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1.3</v>
      </c>
      <c r="P3273" s="6">
        <f t="shared" si="205"/>
        <v>38.235294117647058</v>
      </c>
      <c r="Q3273" t="str">
        <f>TRIM(MID(SUBSTITUTE($N3273,"/",REPT(" ",LEN($N3273))),(COLUMNS($V3273:V3273)-1)*LEN($N3273)+1,LEN($N3273)))</f>
        <v>theater</v>
      </c>
      <c r="R3273" t="str">
        <f>TRIM(MID(SUBSTITUTE($N3273,"/",REPT(" ",LEN($N3273))),(COLUMNS($V3273:W3273)-1)*LEN($N3273)+1,LEN($N3273)))</f>
        <v>plays</v>
      </c>
      <c r="S3273" s="11">
        <f t="shared" si="206"/>
        <v>41915.437210648146</v>
      </c>
      <c r="T3273" s="11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1.5443</v>
      </c>
      <c r="P3274" s="6">
        <f t="shared" si="205"/>
        <v>106.50344827586207</v>
      </c>
      <c r="Q3274" t="str">
        <f>TRIM(MID(SUBSTITUTE($N3274,"/",REPT(" ",LEN($N3274))),(COLUMNS($V3274:V3274)-1)*LEN($N3274)+1,LEN($N3274)))</f>
        <v>theater</v>
      </c>
      <c r="R3274" t="str">
        <f>TRIM(MID(SUBSTITUTE($N3274,"/",REPT(" ",LEN($N3274))),(COLUMNS($V3274:W3274)-1)*LEN($N3274)+1,LEN($N3274)))</f>
        <v>plays</v>
      </c>
      <c r="S3274" s="11">
        <f t="shared" si="206"/>
        <v>42284.500104166669</v>
      </c>
      <c r="T3274" s="11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1.0740000000000001</v>
      </c>
      <c r="P3275" s="6">
        <f t="shared" si="205"/>
        <v>204.57142857142858</v>
      </c>
      <c r="Q3275" t="str">
        <f>TRIM(MID(SUBSTITUTE($N3275,"/",REPT(" ",LEN($N3275))),(COLUMNS($V3275:V3275)-1)*LEN($N3275)+1,LEN($N3275)))</f>
        <v>theater</v>
      </c>
      <c r="R3275" t="str">
        <f>TRIM(MID(SUBSTITUTE($N3275,"/",REPT(" ",LEN($N3275))),(COLUMNS($V3275:W3275)-1)*LEN($N3275)+1,LEN($N3275)))</f>
        <v>plays</v>
      </c>
      <c r="S3275" s="11">
        <f t="shared" si="206"/>
        <v>42611.801412037035</v>
      </c>
      <c r="T3275" s="11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1.0132258064516129</v>
      </c>
      <c r="P3276" s="6">
        <f t="shared" si="205"/>
        <v>54.912587412587413</v>
      </c>
      <c r="Q3276" t="str">
        <f>TRIM(MID(SUBSTITUTE($N3276,"/",REPT(" ",LEN($N3276))),(COLUMNS($V3276:V3276)-1)*LEN($N3276)+1,LEN($N3276)))</f>
        <v>theater</v>
      </c>
      <c r="R3276" t="str">
        <f>TRIM(MID(SUBSTITUTE($N3276,"/",REPT(" ",LEN($N3276))),(COLUMNS($V3276:W3276)-1)*LEN($N3276)+1,LEN($N3276)))</f>
        <v>plays</v>
      </c>
      <c r="S3276" s="11">
        <f t="shared" si="206"/>
        <v>42400.704537037032</v>
      </c>
      <c r="T3276" s="11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1.0027777777777778</v>
      </c>
      <c r="P3277" s="6">
        <f t="shared" si="205"/>
        <v>150.41666666666666</v>
      </c>
      <c r="Q3277" t="str">
        <f>TRIM(MID(SUBSTITUTE($N3277,"/",REPT(" ",LEN($N3277))),(COLUMNS($V3277:V3277)-1)*LEN($N3277)+1,LEN($N3277)))</f>
        <v>theater</v>
      </c>
      <c r="R3277" t="str">
        <f>TRIM(MID(SUBSTITUTE($N3277,"/",REPT(" ",LEN($N3277))),(COLUMNS($V3277:W3277)-1)*LEN($N3277)+1,LEN($N3277)))</f>
        <v>plays</v>
      </c>
      <c r="S3277" s="11">
        <f t="shared" si="206"/>
        <v>42017.88045138889</v>
      </c>
      <c r="T3277" s="11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1.1684444444444444</v>
      </c>
      <c r="P3278" s="6">
        <f t="shared" si="205"/>
        <v>52.58</v>
      </c>
      <c r="Q3278" t="str">
        <f>TRIM(MID(SUBSTITUTE($N3278,"/",REPT(" ",LEN($N3278))),(COLUMNS($V3278:V3278)-1)*LEN($N3278)+1,LEN($N3278)))</f>
        <v>theater</v>
      </c>
      <c r="R3278" t="str">
        <f>TRIM(MID(SUBSTITUTE($N3278,"/",REPT(" ",LEN($N3278))),(COLUMNS($V3278:W3278)-1)*LEN($N3278)+1,LEN($N3278)))</f>
        <v>plays</v>
      </c>
      <c r="S3278" s="11">
        <f t="shared" si="206"/>
        <v>42426.949988425928</v>
      </c>
      <c r="T3278" s="11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1.0860000000000001</v>
      </c>
      <c r="P3279" s="6">
        <f t="shared" si="205"/>
        <v>54.3</v>
      </c>
      <c r="Q3279" t="str">
        <f>TRIM(MID(SUBSTITUTE($N3279,"/",REPT(" ",LEN($N3279))),(COLUMNS($V3279:V3279)-1)*LEN($N3279)+1,LEN($N3279)))</f>
        <v>theater</v>
      </c>
      <c r="R3279" t="str">
        <f>TRIM(MID(SUBSTITUTE($N3279,"/",REPT(" ",LEN($N3279))),(COLUMNS($V3279:W3279)-1)*LEN($N3279)+1,LEN($N3279)))</f>
        <v>plays</v>
      </c>
      <c r="S3279" s="11">
        <f t="shared" si="206"/>
        <v>41931.682939814818</v>
      </c>
      <c r="T3279" s="11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1.034</v>
      </c>
      <c r="P3280" s="6">
        <f t="shared" si="205"/>
        <v>76.029411764705884</v>
      </c>
      <c r="Q3280" t="str">
        <f>TRIM(MID(SUBSTITUTE($N3280,"/",REPT(" ",LEN($N3280))),(COLUMNS($V3280:V3280)-1)*LEN($N3280)+1,LEN($N3280)))</f>
        <v>theater</v>
      </c>
      <c r="R3280" t="str">
        <f>TRIM(MID(SUBSTITUTE($N3280,"/",REPT(" ",LEN($N3280))),(COLUMNS($V3280:W3280)-1)*LEN($N3280)+1,LEN($N3280)))</f>
        <v>plays</v>
      </c>
      <c r="S3280" s="11">
        <f t="shared" si="206"/>
        <v>42124.848414351851</v>
      </c>
      <c r="T3280" s="11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1.1427586206896552</v>
      </c>
      <c r="P3281" s="6">
        <f t="shared" si="205"/>
        <v>105.2063492063492</v>
      </c>
      <c r="Q3281" t="str">
        <f>TRIM(MID(SUBSTITUTE($N3281,"/",REPT(" ",LEN($N3281))),(COLUMNS($V3281:V3281)-1)*LEN($N3281)+1,LEN($N3281)))</f>
        <v>theater</v>
      </c>
      <c r="R3281" t="str">
        <f>TRIM(MID(SUBSTITUTE($N3281,"/",REPT(" ",LEN($N3281))),(COLUMNS($V3281:W3281)-1)*LEN($N3281)+1,LEN($N3281)))</f>
        <v>plays</v>
      </c>
      <c r="S3281" s="11">
        <f t="shared" si="206"/>
        <v>42431.102534722217</v>
      </c>
      <c r="T3281" s="11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1.03</v>
      </c>
      <c r="P3282" s="6">
        <f t="shared" si="205"/>
        <v>68.666666666666671</v>
      </c>
      <c r="Q3282" t="str">
        <f>TRIM(MID(SUBSTITUTE($N3282,"/",REPT(" ",LEN($N3282))),(COLUMNS($V3282:V3282)-1)*LEN($N3282)+1,LEN($N3282)))</f>
        <v>theater</v>
      </c>
      <c r="R3282" t="str">
        <f>TRIM(MID(SUBSTITUTE($N3282,"/",REPT(" ",LEN($N3282))),(COLUMNS($V3282:W3282)-1)*LEN($N3282)+1,LEN($N3282)))</f>
        <v>plays</v>
      </c>
      <c r="S3282" s="11">
        <f t="shared" si="206"/>
        <v>42121.756921296299</v>
      </c>
      <c r="T3282" s="11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1.216</v>
      </c>
      <c r="P3283" s="6">
        <f t="shared" si="205"/>
        <v>129.36170212765958</v>
      </c>
      <c r="Q3283" t="str">
        <f>TRIM(MID(SUBSTITUTE($N3283,"/",REPT(" ",LEN($N3283))),(COLUMNS($V3283:V3283)-1)*LEN($N3283)+1,LEN($N3283)))</f>
        <v>theater</v>
      </c>
      <c r="R3283" t="str">
        <f>TRIM(MID(SUBSTITUTE($N3283,"/",REPT(" ",LEN($N3283))),(COLUMNS($V3283:W3283)-1)*LEN($N3283)+1,LEN($N3283)))</f>
        <v>plays</v>
      </c>
      <c r="S3283" s="11">
        <f t="shared" si="206"/>
        <v>42219.019733796296</v>
      </c>
      <c r="T3283" s="11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1.026467741935484</v>
      </c>
      <c r="P3284" s="6">
        <f t="shared" si="205"/>
        <v>134.26371308016877</v>
      </c>
      <c r="Q3284" t="str">
        <f>TRIM(MID(SUBSTITUTE($N3284,"/",REPT(" ",LEN($N3284))),(COLUMNS($V3284:V3284)-1)*LEN($N3284)+1,LEN($N3284)))</f>
        <v>theater</v>
      </c>
      <c r="R3284" t="str">
        <f>TRIM(MID(SUBSTITUTE($N3284,"/",REPT(" ",LEN($N3284))),(COLUMNS($V3284:W3284)-1)*LEN($N3284)+1,LEN($N3284)))</f>
        <v>plays</v>
      </c>
      <c r="S3284" s="11">
        <f t="shared" si="206"/>
        <v>42445.19430555556</v>
      </c>
      <c r="T3284" s="11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1.0475000000000001</v>
      </c>
      <c r="P3285" s="6">
        <f t="shared" si="205"/>
        <v>17.829787234042552</v>
      </c>
      <c r="Q3285" t="str">
        <f>TRIM(MID(SUBSTITUTE($N3285,"/",REPT(" ",LEN($N3285))),(COLUMNS($V3285:V3285)-1)*LEN($N3285)+1,LEN($N3285)))</f>
        <v>theater</v>
      </c>
      <c r="R3285" t="str">
        <f>TRIM(MID(SUBSTITUTE($N3285,"/",REPT(" ",LEN($N3285))),(COLUMNS($V3285:W3285)-1)*LEN($N3285)+1,LEN($N3285)))</f>
        <v>plays</v>
      </c>
      <c r="S3285" s="11">
        <f t="shared" si="206"/>
        <v>42379.74418981481</v>
      </c>
      <c r="T3285" s="11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1.016</v>
      </c>
      <c r="P3286" s="6">
        <f t="shared" si="205"/>
        <v>203.2</v>
      </c>
      <c r="Q3286" t="str">
        <f>TRIM(MID(SUBSTITUTE($N3286,"/",REPT(" ",LEN($N3286))),(COLUMNS($V3286:V3286)-1)*LEN($N3286)+1,LEN($N3286)))</f>
        <v>theater</v>
      </c>
      <c r="R3286" t="str">
        <f>TRIM(MID(SUBSTITUTE($N3286,"/",REPT(" ",LEN($N3286))),(COLUMNS($V3286:W3286)-1)*LEN($N3286)+1,LEN($N3286)))</f>
        <v>plays</v>
      </c>
      <c r="S3286" s="11">
        <f t="shared" si="206"/>
        <v>42380.884872685187</v>
      </c>
      <c r="T3286" s="11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1.1210242048409682</v>
      </c>
      <c r="P3287" s="6">
        <f t="shared" si="205"/>
        <v>69.18518518518519</v>
      </c>
      <c r="Q3287" t="str">
        <f>TRIM(MID(SUBSTITUTE($N3287,"/",REPT(" ",LEN($N3287))),(COLUMNS($V3287:V3287)-1)*LEN($N3287)+1,LEN($N3287)))</f>
        <v>theater</v>
      </c>
      <c r="R3287" t="str">
        <f>TRIM(MID(SUBSTITUTE($N3287,"/",REPT(" ",LEN($N3287))),(COLUMNS($V3287:W3287)-1)*LEN($N3287)+1,LEN($N3287)))</f>
        <v>plays</v>
      </c>
      <c r="S3287" s="11">
        <f t="shared" si="206"/>
        <v>42762.942430555559</v>
      </c>
      <c r="T3287" s="11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1.0176666666666667</v>
      </c>
      <c r="P3288" s="6">
        <f t="shared" si="205"/>
        <v>125.12295081967213</v>
      </c>
      <c r="Q3288" t="str">
        <f>TRIM(MID(SUBSTITUTE($N3288,"/",REPT(" ",LEN($N3288))),(COLUMNS($V3288:V3288)-1)*LEN($N3288)+1,LEN($N3288)))</f>
        <v>theater</v>
      </c>
      <c r="R3288" t="str">
        <f>TRIM(MID(SUBSTITUTE($N3288,"/",REPT(" ",LEN($N3288))),(COLUMNS($V3288:W3288)-1)*LEN($N3288)+1,LEN($N3288)))</f>
        <v>plays</v>
      </c>
      <c r="S3288" s="11">
        <f t="shared" si="206"/>
        <v>42567.840069444443</v>
      </c>
      <c r="T3288" s="11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</v>
      </c>
      <c r="P3289" s="6">
        <f t="shared" si="205"/>
        <v>73.529411764705884</v>
      </c>
      <c r="Q3289" t="str">
        <f>TRIM(MID(SUBSTITUTE($N3289,"/",REPT(" ",LEN($N3289))),(COLUMNS($V3289:V3289)-1)*LEN($N3289)+1,LEN($N3289)))</f>
        <v>theater</v>
      </c>
      <c r="R3289" t="str">
        <f>TRIM(MID(SUBSTITUTE($N3289,"/",REPT(" ",LEN($N3289))),(COLUMNS($V3289:W3289)-1)*LEN($N3289)+1,LEN($N3289)))</f>
        <v>plays</v>
      </c>
      <c r="S3289" s="11">
        <f t="shared" si="206"/>
        <v>42311.750324074077</v>
      </c>
      <c r="T3289" s="11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1.0026489999999999</v>
      </c>
      <c r="P3290" s="6">
        <f t="shared" si="205"/>
        <v>48.437149758454105</v>
      </c>
      <c r="Q3290" t="str">
        <f>TRIM(MID(SUBSTITUTE($N3290,"/",REPT(" ",LEN($N3290))),(COLUMNS($V3290:V3290)-1)*LEN($N3290)+1,LEN($N3290)))</f>
        <v>theater</v>
      </c>
      <c r="R3290" t="str">
        <f>TRIM(MID(SUBSTITUTE($N3290,"/",REPT(" ",LEN($N3290))),(COLUMNS($V3290:W3290)-1)*LEN($N3290)+1,LEN($N3290)))</f>
        <v>plays</v>
      </c>
      <c r="S3290" s="11">
        <f t="shared" si="206"/>
        <v>42505.774479166663</v>
      </c>
      <c r="T3290" s="11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1.3304200000000002</v>
      </c>
      <c r="P3291" s="6">
        <f t="shared" si="205"/>
        <v>26.608400000000003</v>
      </c>
      <c r="Q3291" t="str">
        <f>TRIM(MID(SUBSTITUTE($N3291,"/",REPT(" ",LEN($N3291))),(COLUMNS($V3291:V3291)-1)*LEN($N3291)+1,LEN($N3291)))</f>
        <v>theater</v>
      </c>
      <c r="R3291" t="str">
        <f>TRIM(MID(SUBSTITUTE($N3291,"/",REPT(" ",LEN($N3291))),(COLUMNS($V3291:W3291)-1)*LEN($N3291)+1,LEN($N3291)))</f>
        <v>plays</v>
      </c>
      <c r="S3291" s="11">
        <f t="shared" si="206"/>
        <v>42758.368078703701</v>
      </c>
      <c r="T3291" s="11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1.212</v>
      </c>
      <c r="P3292" s="6">
        <f t="shared" si="205"/>
        <v>33.666666666666664</v>
      </c>
      <c r="Q3292" t="str">
        <f>TRIM(MID(SUBSTITUTE($N3292,"/",REPT(" ",LEN($N3292))),(COLUMNS($V3292:V3292)-1)*LEN($N3292)+1,LEN($N3292)))</f>
        <v>theater</v>
      </c>
      <c r="R3292" t="str">
        <f>TRIM(MID(SUBSTITUTE($N3292,"/",REPT(" ",LEN($N3292))),(COLUMNS($V3292:W3292)-1)*LEN($N3292)+1,LEN($N3292)))</f>
        <v>plays</v>
      </c>
      <c r="S3292" s="11">
        <f t="shared" si="206"/>
        <v>42775.51494212963</v>
      </c>
      <c r="T3292" s="11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1.1399999999999999</v>
      </c>
      <c r="P3293" s="6">
        <f t="shared" si="205"/>
        <v>40.714285714285715</v>
      </c>
      <c r="Q3293" t="str">
        <f>TRIM(MID(SUBSTITUTE($N3293,"/",REPT(" ",LEN($N3293))),(COLUMNS($V3293:V3293)-1)*LEN($N3293)+1,LEN($N3293)))</f>
        <v>theater</v>
      </c>
      <c r="R3293" t="str">
        <f>TRIM(MID(SUBSTITUTE($N3293,"/",REPT(" ",LEN($N3293))),(COLUMNS($V3293:W3293)-1)*LEN($N3293)+1,LEN($N3293)))</f>
        <v>plays</v>
      </c>
      <c r="S3293" s="11">
        <f t="shared" si="206"/>
        <v>42232.702546296292</v>
      </c>
      <c r="T3293" s="11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2.8613861386138613</v>
      </c>
      <c r="P3294" s="6">
        <f t="shared" si="205"/>
        <v>19.266666666666666</v>
      </c>
      <c r="Q3294" t="str">
        <f>TRIM(MID(SUBSTITUTE($N3294,"/",REPT(" ",LEN($N3294))),(COLUMNS($V3294:V3294)-1)*LEN($N3294)+1,LEN($N3294)))</f>
        <v>theater</v>
      </c>
      <c r="R3294" t="str">
        <f>TRIM(MID(SUBSTITUTE($N3294,"/",REPT(" ",LEN($N3294))),(COLUMNS($V3294:W3294)-1)*LEN($N3294)+1,LEN($N3294)))</f>
        <v>plays</v>
      </c>
      <c r="S3294" s="11">
        <f t="shared" si="206"/>
        <v>42282.770231481481</v>
      </c>
      <c r="T3294" s="11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1.7044444444444444</v>
      </c>
      <c r="P3295" s="6">
        <f t="shared" si="205"/>
        <v>84.285714285714292</v>
      </c>
      <c r="Q3295" t="str">
        <f>TRIM(MID(SUBSTITUTE($N3295,"/",REPT(" ",LEN($N3295))),(COLUMNS($V3295:V3295)-1)*LEN($N3295)+1,LEN($N3295)))</f>
        <v>theater</v>
      </c>
      <c r="R3295" t="str">
        <f>TRIM(MID(SUBSTITUTE($N3295,"/",REPT(" ",LEN($N3295))),(COLUMNS($V3295:W3295)-1)*LEN($N3295)+1,LEN($N3295)))</f>
        <v>plays</v>
      </c>
      <c r="S3295" s="11">
        <f t="shared" si="206"/>
        <v>42768.425370370373</v>
      </c>
      <c r="T3295" s="11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1.1833333333333333</v>
      </c>
      <c r="P3296" s="6">
        <f t="shared" si="205"/>
        <v>29.583333333333332</v>
      </c>
      <c r="Q3296" t="str">
        <f>TRIM(MID(SUBSTITUTE($N3296,"/",REPT(" ",LEN($N3296))),(COLUMNS($V3296:V3296)-1)*LEN($N3296)+1,LEN($N3296)))</f>
        <v>theater</v>
      </c>
      <c r="R3296" t="str">
        <f>TRIM(MID(SUBSTITUTE($N3296,"/",REPT(" ",LEN($N3296))),(COLUMNS($V3296:W3296)-1)*LEN($N3296)+1,LEN($N3296)))</f>
        <v>plays</v>
      </c>
      <c r="S3296" s="11">
        <f t="shared" si="206"/>
        <v>42141.541134259256</v>
      </c>
      <c r="T3296" s="11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1.0285857142857142</v>
      </c>
      <c r="P3297" s="6">
        <f t="shared" si="205"/>
        <v>26.667037037037037</v>
      </c>
      <c r="Q3297" t="str">
        <f>TRIM(MID(SUBSTITUTE($N3297,"/",REPT(" ",LEN($N3297))),(COLUMNS($V3297:V3297)-1)*LEN($N3297)+1,LEN($N3297)))</f>
        <v>theater</v>
      </c>
      <c r="R3297" t="str">
        <f>TRIM(MID(SUBSTITUTE($N3297,"/",REPT(" ",LEN($N3297))),(COLUMNS($V3297:W3297)-1)*LEN($N3297)+1,LEN($N3297)))</f>
        <v>plays</v>
      </c>
      <c r="S3297" s="11">
        <f t="shared" si="206"/>
        <v>42609.442465277782</v>
      </c>
      <c r="T3297" s="11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1.4406666666666668</v>
      </c>
      <c r="P3298" s="6">
        <f t="shared" si="205"/>
        <v>45.978723404255319</v>
      </c>
      <c r="Q3298" t="str">
        <f>TRIM(MID(SUBSTITUTE($N3298,"/",REPT(" ",LEN($N3298))),(COLUMNS($V3298:V3298)-1)*LEN($N3298)+1,LEN($N3298)))</f>
        <v>theater</v>
      </c>
      <c r="R3298" t="str">
        <f>TRIM(MID(SUBSTITUTE($N3298,"/",REPT(" ",LEN($N3298))),(COLUMNS($V3298:W3298)-1)*LEN($N3298)+1,LEN($N3298)))</f>
        <v>plays</v>
      </c>
      <c r="S3298" s="11">
        <f t="shared" si="206"/>
        <v>42309.756620370375</v>
      </c>
      <c r="T3298" s="11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1.0007272727272727</v>
      </c>
      <c r="P3299" s="6">
        <f t="shared" si="205"/>
        <v>125.09090909090909</v>
      </c>
      <c r="Q3299" t="str">
        <f>TRIM(MID(SUBSTITUTE($N3299,"/",REPT(" ",LEN($N3299))),(COLUMNS($V3299:V3299)-1)*LEN($N3299)+1,LEN($N3299)))</f>
        <v>theater</v>
      </c>
      <c r="R3299" t="str">
        <f>TRIM(MID(SUBSTITUTE($N3299,"/",REPT(" ",LEN($N3299))),(COLUMNS($V3299:W3299)-1)*LEN($N3299)+1,LEN($N3299)))</f>
        <v>plays</v>
      </c>
      <c r="S3299" s="11">
        <f t="shared" si="206"/>
        <v>42193.771481481483</v>
      </c>
      <c r="T3299" s="11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1.0173000000000001</v>
      </c>
      <c r="P3300" s="6">
        <f t="shared" si="205"/>
        <v>141.29166666666666</v>
      </c>
      <c r="Q3300" t="str">
        <f>TRIM(MID(SUBSTITUTE($N3300,"/",REPT(" ",LEN($N3300))),(COLUMNS($V3300:V3300)-1)*LEN($N3300)+1,LEN($N3300)))</f>
        <v>theater</v>
      </c>
      <c r="R3300" t="str">
        <f>TRIM(MID(SUBSTITUTE($N3300,"/",REPT(" ",LEN($N3300))),(COLUMNS($V3300:W3300)-1)*LEN($N3300)+1,LEN($N3300)))</f>
        <v>plays</v>
      </c>
      <c r="S3300" s="11">
        <f t="shared" si="206"/>
        <v>42239.957962962959</v>
      </c>
      <c r="T3300" s="11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1.1619999999999999</v>
      </c>
      <c r="P3301" s="6">
        <f t="shared" si="205"/>
        <v>55.333333333333336</v>
      </c>
      <c r="Q3301" t="str">
        <f>TRIM(MID(SUBSTITUTE($N3301,"/",REPT(" ",LEN($N3301))),(COLUMNS($V3301:V3301)-1)*LEN($N3301)+1,LEN($N3301)))</f>
        <v>theater</v>
      </c>
      <c r="R3301" t="str">
        <f>TRIM(MID(SUBSTITUTE($N3301,"/",REPT(" ",LEN($N3301))),(COLUMNS($V3301:W3301)-1)*LEN($N3301)+1,LEN($N3301)))</f>
        <v>plays</v>
      </c>
      <c r="S3301" s="11">
        <f t="shared" si="206"/>
        <v>42261.917395833334</v>
      </c>
      <c r="T3301" s="11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1.3616666666666666</v>
      </c>
      <c r="P3302" s="6">
        <f t="shared" si="205"/>
        <v>46.420454545454547</v>
      </c>
      <c r="Q3302" t="str">
        <f>TRIM(MID(SUBSTITUTE($N3302,"/",REPT(" ",LEN($N3302))),(COLUMNS($V3302:V3302)-1)*LEN($N3302)+1,LEN($N3302)))</f>
        <v>theater</v>
      </c>
      <c r="R3302" t="str">
        <f>TRIM(MID(SUBSTITUTE($N3302,"/",REPT(" ",LEN($N3302))),(COLUMNS($V3302:W3302)-1)*LEN($N3302)+1,LEN($N3302)))</f>
        <v>plays</v>
      </c>
      <c r="S3302" s="11">
        <f t="shared" si="206"/>
        <v>42102.743773148148</v>
      </c>
      <c r="T3302" s="11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1.3346666666666667</v>
      </c>
      <c r="P3303" s="6">
        <f t="shared" si="205"/>
        <v>57.2</v>
      </c>
      <c r="Q3303" t="str">
        <f>TRIM(MID(SUBSTITUTE($N3303,"/",REPT(" ",LEN($N3303))),(COLUMNS($V3303:V3303)-1)*LEN($N3303)+1,LEN($N3303)))</f>
        <v>theater</v>
      </c>
      <c r="R3303" t="str">
        <f>TRIM(MID(SUBSTITUTE($N3303,"/",REPT(" ",LEN($N3303))),(COLUMNS($V3303:W3303)-1)*LEN($N3303)+1,LEN($N3303)))</f>
        <v>plays</v>
      </c>
      <c r="S3303" s="11">
        <f t="shared" si="206"/>
        <v>42538.73583333334</v>
      </c>
      <c r="T3303" s="11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1.0339285714285715</v>
      </c>
      <c r="P3304" s="6">
        <f t="shared" si="205"/>
        <v>173.7</v>
      </c>
      <c r="Q3304" t="str">
        <f>TRIM(MID(SUBSTITUTE($N3304,"/",REPT(" ",LEN($N3304))),(COLUMNS($V3304:V3304)-1)*LEN($N3304)+1,LEN($N3304)))</f>
        <v>theater</v>
      </c>
      <c r="R3304" t="str">
        <f>TRIM(MID(SUBSTITUTE($N3304,"/",REPT(" ",LEN($N3304))),(COLUMNS($V3304:W3304)-1)*LEN($N3304)+1,LEN($N3304)))</f>
        <v>plays</v>
      </c>
      <c r="S3304" s="11">
        <f t="shared" si="206"/>
        <v>42681.35157407407</v>
      </c>
      <c r="T3304" s="11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1.1588888888888889</v>
      </c>
      <c r="P3305" s="6">
        <f t="shared" si="205"/>
        <v>59.6</v>
      </c>
      <c r="Q3305" t="str">
        <f>TRIM(MID(SUBSTITUTE($N3305,"/",REPT(" ",LEN($N3305))),(COLUMNS($V3305:V3305)-1)*LEN($N3305)+1,LEN($N3305)))</f>
        <v>theater</v>
      </c>
      <c r="R3305" t="str">
        <f>TRIM(MID(SUBSTITUTE($N3305,"/",REPT(" ",LEN($N3305))),(COLUMNS($V3305:W3305)-1)*LEN($N3305)+1,LEN($N3305)))</f>
        <v>plays</v>
      </c>
      <c r="S3305" s="11">
        <f t="shared" si="206"/>
        <v>42056.65143518518</v>
      </c>
      <c r="T3305" s="11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1.0451666666666666</v>
      </c>
      <c r="P3306" s="6">
        <f t="shared" si="205"/>
        <v>89.585714285714289</v>
      </c>
      <c r="Q3306" t="str">
        <f>TRIM(MID(SUBSTITUTE($N3306,"/",REPT(" ",LEN($N3306))),(COLUMNS($V3306:V3306)-1)*LEN($N3306)+1,LEN($N3306)))</f>
        <v>theater</v>
      </c>
      <c r="R3306" t="str">
        <f>TRIM(MID(SUBSTITUTE($N3306,"/",REPT(" ",LEN($N3306))),(COLUMNS($V3306:W3306)-1)*LEN($N3306)+1,LEN($N3306)))</f>
        <v>plays</v>
      </c>
      <c r="S3306" s="11">
        <f t="shared" si="206"/>
        <v>42696.624444444446</v>
      </c>
      <c r="T3306" s="11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1.0202500000000001</v>
      </c>
      <c r="P3307" s="6">
        <f t="shared" si="205"/>
        <v>204.05</v>
      </c>
      <c r="Q3307" t="str">
        <f>TRIM(MID(SUBSTITUTE($N3307,"/",REPT(" ",LEN($N3307))),(COLUMNS($V3307:V3307)-1)*LEN($N3307)+1,LEN($N3307)))</f>
        <v>theater</v>
      </c>
      <c r="R3307" t="str">
        <f>TRIM(MID(SUBSTITUTE($N3307,"/",REPT(" ",LEN($N3307))),(COLUMNS($V3307:W3307)-1)*LEN($N3307)+1,LEN($N3307)))</f>
        <v>plays</v>
      </c>
      <c r="S3307" s="11">
        <f t="shared" si="206"/>
        <v>42186.855879629627</v>
      </c>
      <c r="T3307" s="11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1.7533333333333334</v>
      </c>
      <c r="P3308" s="6">
        <f t="shared" si="205"/>
        <v>48.703703703703702</v>
      </c>
      <c r="Q3308" t="str">
        <f>TRIM(MID(SUBSTITUTE($N3308,"/",REPT(" ",LEN($N3308))),(COLUMNS($V3308:V3308)-1)*LEN($N3308)+1,LEN($N3308)))</f>
        <v>theater</v>
      </c>
      <c r="R3308" t="str">
        <f>TRIM(MID(SUBSTITUTE($N3308,"/",REPT(" ",LEN($N3308))),(COLUMNS($V3308:W3308)-1)*LEN($N3308)+1,LEN($N3308)))</f>
        <v>plays</v>
      </c>
      <c r="S3308" s="11">
        <f t="shared" si="206"/>
        <v>42493.219236111108</v>
      </c>
      <c r="T3308" s="11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1.0668</v>
      </c>
      <c r="P3309" s="6">
        <f t="shared" si="205"/>
        <v>53.339999999999996</v>
      </c>
      <c r="Q3309" t="str">
        <f>TRIM(MID(SUBSTITUTE($N3309,"/",REPT(" ",LEN($N3309))),(COLUMNS($V3309:V3309)-1)*LEN($N3309)+1,LEN($N3309)))</f>
        <v>theater</v>
      </c>
      <c r="R3309" t="str">
        <f>TRIM(MID(SUBSTITUTE($N3309,"/",REPT(" ",LEN($N3309))),(COLUMNS($V3309:W3309)-1)*LEN($N3309)+1,LEN($N3309)))</f>
        <v>plays</v>
      </c>
      <c r="S3309" s="11">
        <f t="shared" si="206"/>
        <v>42475.057164351849</v>
      </c>
      <c r="T3309" s="11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1.2228571428571429</v>
      </c>
      <c r="P3310" s="6">
        <f t="shared" si="205"/>
        <v>75.087719298245617</v>
      </c>
      <c r="Q3310" t="str">
        <f>TRIM(MID(SUBSTITUTE($N3310,"/",REPT(" ",LEN($N3310))),(COLUMNS($V3310:V3310)-1)*LEN($N3310)+1,LEN($N3310)))</f>
        <v>theater</v>
      </c>
      <c r="R3310" t="str">
        <f>TRIM(MID(SUBSTITUTE($N3310,"/",REPT(" ",LEN($N3310))),(COLUMNS($V3310:W3310)-1)*LEN($N3310)+1,LEN($N3310)))</f>
        <v>plays</v>
      </c>
      <c r="S3310" s="11">
        <f t="shared" si="206"/>
        <v>42452.876909722225</v>
      </c>
      <c r="T3310" s="11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1.5942857142857143</v>
      </c>
      <c r="P3311" s="6">
        <f t="shared" si="205"/>
        <v>18</v>
      </c>
      <c r="Q3311" t="str">
        <f>TRIM(MID(SUBSTITUTE($N3311,"/",REPT(" ",LEN($N3311))),(COLUMNS($V3311:V3311)-1)*LEN($N3311)+1,LEN($N3311)))</f>
        <v>theater</v>
      </c>
      <c r="R3311" t="str">
        <f>TRIM(MID(SUBSTITUTE($N3311,"/",REPT(" ",LEN($N3311))),(COLUMNS($V3311:W3311)-1)*LEN($N3311)+1,LEN($N3311)))</f>
        <v>plays</v>
      </c>
      <c r="S3311" s="11">
        <f t="shared" si="206"/>
        <v>42628.650208333333</v>
      </c>
      <c r="T3311" s="11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1.0007692307692309</v>
      </c>
      <c r="P3312" s="6">
        <f t="shared" si="205"/>
        <v>209.83870967741936</v>
      </c>
      <c r="Q3312" t="str">
        <f>TRIM(MID(SUBSTITUTE($N3312,"/",REPT(" ",LEN($N3312))),(COLUMNS($V3312:V3312)-1)*LEN($N3312)+1,LEN($N3312)))</f>
        <v>theater</v>
      </c>
      <c r="R3312" t="str">
        <f>TRIM(MID(SUBSTITUTE($N3312,"/",REPT(" ",LEN($N3312))),(COLUMNS($V3312:W3312)-1)*LEN($N3312)+1,LEN($N3312)))</f>
        <v>plays</v>
      </c>
      <c r="S3312" s="11">
        <f t="shared" si="206"/>
        <v>42253.928530092591</v>
      </c>
      <c r="T3312" s="11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1.0984</v>
      </c>
      <c r="P3313" s="6">
        <f t="shared" si="205"/>
        <v>61.022222222222226</v>
      </c>
      <c r="Q3313" t="str">
        <f>TRIM(MID(SUBSTITUTE($N3313,"/",REPT(" ",LEN($N3313))),(COLUMNS($V3313:V3313)-1)*LEN($N3313)+1,LEN($N3313)))</f>
        <v>theater</v>
      </c>
      <c r="R3313" t="str">
        <f>TRIM(MID(SUBSTITUTE($N3313,"/",REPT(" ",LEN($N3313))),(COLUMNS($V3313:W3313)-1)*LEN($N3313)+1,LEN($N3313)))</f>
        <v>plays</v>
      </c>
      <c r="S3313" s="11">
        <f t="shared" si="206"/>
        <v>42264.29178240741</v>
      </c>
      <c r="T3313" s="11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1.0004</v>
      </c>
      <c r="P3314" s="6">
        <f t="shared" si="205"/>
        <v>61</v>
      </c>
      <c r="Q3314" t="str">
        <f>TRIM(MID(SUBSTITUTE($N3314,"/",REPT(" ",LEN($N3314))),(COLUMNS($V3314:V3314)-1)*LEN($N3314)+1,LEN($N3314)))</f>
        <v>theater</v>
      </c>
      <c r="R3314" t="str">
        <f>TRIM(MID(SUBSTITUTE($N3314,"/",REPT(" ",LEN($N3314))),(COLUMNS($V3314:W3314)-1)*LEN($N3314)+1,LEN($N3314)))</f>
        <v>plays</v>
      </c>
      <c r="S3314" s="11">
        <f t="shared" si="206"/>
        <v>42664.809560185182</v>
      </c>
      <c r="T3314" s="11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1.1605000000000001</v>
      </c>
      <c r="P3315" s="6">
        <f t="shared" si="205"/>
        <v>80.034482758620683</v>
      </c>
      <c r="Q3315" t="str">
        <f>TRIM(MID(SUBSTITUTE($N3315,"/",REPT(" ",LEN($N3315))),(COLUMNS($V3315:V3315)-1)*LEN($N3315)+1,LEN($N3315)))</f>
        <v>theater</v>
      </c>
      <c r="R3315" t="str">
        <f>TRIM(MID(SUBSTITUTE($N3315,"/",REPT(" ",LEN($N3315))),(COLUMNS($V3315:W3315)-1)*LEN($N3315)+1,LEN($N3315)))</f>
        <v>plays</v>
      </c>
      <c r="S3315" s="11">
        <f t="shared" si="206"/>
        <v>42382.244409722218</v>
      </c>
      <c r="T3315" s="11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2.1074999999999999</v>
      </c>
      <c r="P3316" s="6">
        <f t="shared" si="205"/>
        <v>29.068965517241381</v>
      </c>
      <c r="Q3316" t="str">
        <f>TRIM(MID(SUBSTITUTE($N3316,"/",REPT(" ",LEN($N3316))),(COLUMNS($V3316:V3316)-1)*LEN($N3316)+1,LEN($N3316)))</f>
        <v>theater</v>
      </c>
      <c r="R3316" t="str">
        <f>TRIM(MID(SUBSTITUTE($N3316,"/",REPT(" ",LEN($N3316))),(COLUMNS($V3316:W3316)-1)*LEN($N3316)+1,LEN($N3316)))</f>
        <v>plays</v>
      </c>
      <c r="S3316" s="11">
        <f t="shared" si="206"/>
        <v>42105.267488425925</v>
      </c>
      <c r="T3316" s="11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1.1000000000000001</v>
      </c>
      <c r="P3317" s="6">
        <f t="shared" si="205"/>
        <v>49.438202247191015</v>
      </c>
      <c r="Q3317" t="str">
        <f>TRIM(MID(SUBSTITUTE($N3317,"/",REPT(" ",LEN($N3317))),(COLUMNS($V3317:V3317)-1)*LEN($N3317)+1,LEN($N3317)))</f>
        <v>theater</v>
      </c>
      <c r="R3317" t="str">
        <f>TRIM(MID(SUBSTITUTE($N3317,"/",REPT(" ",LEN($N3317))),(COLUMNS($V3317:W3317)-1)*LEN($N3317)+1,LEN($N3317)))</f>
        <v>plays</v>
      </c>
      <c r="S3317" s="11">
        <f t="shared" si="206"/>
        <v>42466.303715277783</v>
      </c>
      <c r="T3317" s="11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1.0008673425918038</v>
      </c>
      <c r="P3318" s="6">
        <f t="shared" si="205"/>
        <v>93.977440000000001</v>
      </c>
      <c r="Q3318" t="str">
        <f>TRIM(MID(SUBSTITUTE($N3318,"/",REPT(" ",LEN($N3318))),(COLUMNS($V3318:V3318)-1)*LEN($N3318)+1,LEN($N3318)))</f>
        <v>theater</v>
      </c>
      <c r="R3318" t="str">
        <f>TRIM(MID(SUBSTITUTE($N3318,"/",REPT(" ",LEN($N3318))),(COLUMNS($V3318:W3318)-1)*LEN($N3318)+1,LEN($N3318)))</f>
        <v>plays</v>
      </c>
      <c r="S3318" s="11">
        <f t="shared" si="206"/>
        <v>41826.871238425927</v>
      </c>
      <c r="T3318" s="11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1.0619047619047619</v>
      </c>
      <c r="P3319" s="6">
        <f t="shared" si="205"/>
        <v>61.944444444444443</v>
      </c>
      <c r="Q3319" t="str">
        <f>TRIM(MID(SUBSTITUTE($N3319,"/",REPT(" ",LEN($N3319))),(COLUMNS($V3319:V3319)-1)*LEN($N3319)+1,LEN($N3319)))</f>
        <v>theater</v>
      </c>
      <c r="R3319" t="str">
        <f>TRIM(MID(SUBSTITUTE($N3319,"/",REPT(" ",LEN($N3319))),(COLUMNS($V3319:W3319)-1)*LEN($N3319)+1,LEN($N3319)))</f>
        <v>plays</v>
      </c>
      <c r="S3319" s="11">
        <f t="shared" si="206"/>
        <v>42499.039629629624</v>
      </c>
      <c r="T3319" s="11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1.256</v>
      </c>
      <c r="P3320" s="6">
        <f t="shared" si="205"/>
        <v>78.5</v>
      </c>
      <c r="Q3320" t="str">
        <f>TRIM(MID(SUBSTITUTE($N3320,"/",REPT(" ",LEN($N3320))),(COLUMNS($V3320:V3320)-1)*LEN($N3320)+1,LEN($N3320)))</f>
        <v>theater</v>
      </c>
      <c r="R3320" t="str">
        <f>TRIM(MID(SUBSTITUTE($N3320,"/",REPT(" ",LEN($N3320))),(COLUMNS($V3320:W3320)-1)*LEN($N3320)+1,LEN($N3320)))</f>
        <v>plays</v>
      </c>
      <c r="S3320" s="11">
        <f t="shared" si="206"/>
        <v>42431.302002314813</v>
      </c>
      <c r="T3320" s="11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1.08</v>
      </c>
      <c r="P3321" s="6">
        <f t="shared" si="205"/>
        <v>33.75</v>
      </c>
      <c r="Q3321" t="str">
        <f>TRIM(MID(SUBSTITUTE($N3321,"/",REPT(" ",LEN($N3321))),(COLUMNS($V3321:V3321)-1)*LEN($N3321)+1,LEN($N3321)))</f>
        <v>theater</v>
      </c>
      <c r="R3321" t="str">
        <f>TRIM(MID(SUBSTITUTE($N3321,"/",REPT(" ",LEN($N3321))),(COLUMNS($V3321:W3321)-1)*LEN($N3321)+1,LEN($N3321)))</f>
        <v>plays</v>
      </c>
      <c r="S3321" s="11">
        <f t="shared" si="206"/>
        <v>41990.585486111115</v>
      </c>
      <c r="T3321" s="11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1.01</v>
      </c>
      <c r="P3322" s="6">
        <f t="shared" si="205"/>
        <v>66.44736842105263</v>
      </c>
      <c r="Q3322" t="str">
        <f>TRIM(MID(SUBSTITUTE($N3322,"/",REPT(" ",LEN($N3322))),(COLUMNS($V3322:V3322)-1)*LEN($N3322)+1,LEN($N3322)))</f>
        <v>theater</v>
      </c>
      <c r="R3322" t="str">
        <f>TRIM(MID(SUBSTITUTE($N3322,"/",REPT(" ",LEN($N3322))),(COLUMNS($V3322:W3322)-1)*LEN($N3322)+1,LEN($N3322)))</f>
        <v>plays</v>
      </c>
      <c r="S3322" s="11">
        <f t="shared" si="206"/>
        <v>42513.045798611114</v>
      </c>
      <c r="T3322" s="11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1.0740000000000001</v>
      </c>
      <c r="P3323" s="6">
        <f t="shared" si="205"/>
        <v>35.799999999999997</v>
      </c>
      <c r="Q3323" t="str">
        <f>TRIM(MID(SUBSTITUTE($N3323,"/",REPT(" ",LEN($N3323))),(COLUMNS($V3323:V3323)-1)*LEN($N3323)+1,LEN($N3323)))</f>
        <v>theater</v>
      </c>
      <c r="R3323" t="str">
        <f>TRIM(MID(SUBSTITUTE($N3323,"/",REPT(" ",LEN($N3323))),(COLUMNS($V3323:W3323)-1)*LEN($N3323)+1,LEN($N3323)))</f>
        <v>plays</v>
      </c>
      <c r="S3323" s="11">
        <f t="shared" si="206"/>
        <v>41914.100289351853</v>
      </c>
      <c r="T3323" s="11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1.0151515151515151</v>
      </c>
      <c r="P3324" s="6">
        <f t="shared" si="205"/>
        <v>145.65217391304347</v>
      </c>
      <c r="Q3324" t="str">
        <f>TRIM(MID(SUBSTITUTE($N3324,"/",REPT(" ",LEN($N3324))),(COLUMNS($V3324:V3324)-1)*LEN($N3324)+1,LEN($N3324)))</f>
        <v>theater</v>
      </c>
      <c r="R3324" t="str">
        <f>TRIM(MID(SUBSTITUTE($N3324,"/",REPT(" ",LEN($N3324))),(COLUMNS($V3324:W3324)-1)*LEN($N3324)+1,LEN($N3324)))</f>
        <v>plays</v>
      </c>
      <c r="S3324" s="11">
        <f t="shared" si="206"/>
        <v>42521.010370370372</v>
      </c>
      <c r="T3324" s="11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1.2589999999999999</v>
      </c>
      <c r="P3325" s="6">
        <f t="shared" si="205"/>
        <v>25.693877551020407</v>
      </c>
      <c r="Q3325" t="str">
        <f>TRIM(MID(SUBSTITUTE($N3325,"/",REPT(" ",LEN($N3325))),(COLUMNS($V3325:V3325)-1)*LEN($N3325)+1,LEN($N3325)))</f>
        <v>theater</v>
      </c>
      <c r="R3325" t="str">
        <f>TRIM(MID(SUBSTITUTE($N3325,"/",REPT(" ",LEN($N3325))),(COLUMNS($V3325:W3325)-1)*LEN($N3325)+1,LEN($N3325)))</f>
        <v>plays</v>
      </c>
      <c r="S3325" s="11">
        <f t="shared" si="206"/>
        <v>42608.36583333333</v>
      </c>
      <c r="T3325" s="11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1.0166666666666666</v>
      </c>
      <c r="P3326" s="6">
        <f t="shared" si="205"/>
        <v>152.5</v>
      </c>
      <c r="Q3326" t="str">
        <f>TRIM(MID(SUBSTITUTE($N3326,"/",REPT(" ",LEN($N3326))),(COLUMNS($V3326:V3326)-1)*LEN($N3326)+1,LEN($N3326)))</f>
        <v>theater</v>
      </c>
      <c r="R3326" t="str">
        <f>TRIM(MID(SUBSTITUTE($N3326,"/",REPT(" ",LEN($N3326))),(COLUMNS($V3326:W3326)-1)*LEN($N3326)+1,LEN($N3326)))</f>
        <v>plays</v>
      </c>
      <c r="S3326" s="11">
        <f t="shared" si="206"/>
        <v>42512.58321759259</v>
      </c>
      <c r="T3326" s="11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1.125</v>
      </c>
      <c r="P3327" s="6">
        <f t="shared" si="205"/>
        <v>30</v>
      </c>
      <c r="Q3327" t="str">
        <f>TRIM(MID(SUBSTITUTE($N3327,"/",REPT(" ",LEN($N3327))),(COLUMNS($V3327:V3327)-1)*LEN($N3327)+1,LEN($N3327)))</f>
        <v>theater</v>
      </c>
      <c r="R3327" t="str">
        <f>TRIM(MID(SUBSTITUTE($N3327,"/",REPT(" ",LEN($N3327))),(COLUMNS($V3327:W3327)-1)*LEN($N3327)+1,LEN($N3327)))</f>
        <v>plays</v>
      </c>
      <c r="S3327" s="11">
        <f t="shared" si="206"/>
        <v>42064.785613425927</v>
      </c>
      <c r="T3327" s="11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1.0137499999999999</v>
      </c>
      <c r="P3328" s="6">
        <f t="shared" si="205"/>
        <v>142.28070175438597</v>
      </c>
      <c r="Q3328" t="str">
        <f>TRIM(MID(SUBSTITUTE($N3328,"/",REPT(" ",LEN($N3328))),(COLUMNS($V3328:V3328)-1)*LEN($N3328)+1,LEN($N3328)))</f>
        <v>theater</v>
      </c>
      <c r="R3328" t="str">
        <f>TRIM(MID(SUBSTITUTE($N3328,"/",REPT(" ",LEN($N3328))),(COLUMNS($V3328:W3328)-1)*LEN($N3328)+1,LEN($N3328)))</f>
        <v>plays</v>
      </c>
      <c r="S3328" s="11">
        <f t="shared" si="206"/>
        <v>42041.714178240742</v>
      </c>
      <c r="T3328" s="11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1.0125</v>
      </c>
      <c r="P3329" s="6">
        <f t="shared" si="205"/>
        <v>24.545454545454547</v>
      </c>
      <c r="Q3329" t="str">
        <f>TRIM(MID(SUBSTITUTE($N3329,"/",REPT(" ",LEN($N3329))),(COLUMNS($V3329:V3329)-1)*LEN($N3329)+1,LEN($N3329)))</f>
        <v>theater</v>
      </c>
      <c r="R3329" t="str">
        <f>TRIM(MID(SUBSTITUTE($N3329,"/",REPT(" ",LEN($N3329))),(COLUMNS($V3329:W3329)-1)*LEN($N3329)+1,LEN($N3329)))</f>
        <v>plays</v>
      </c>
      <c r="S3329" s="11">
        <f t="shared" si="206"/>
        <v>42468.374606481477</v>
      </c>
      <c r="T3329" s="11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1.4638888888888888</v>
      </c>
      <c r="P3330" s="6">
        <f t="shared" si="205"/>
        <v>292.77777777777777</v>
      </c>
      <c r="Q3330" t="str">
        <f>TRIM(MID(SUBSTITUTE($N3330,"/",REPT(" ",LEN($N3330))),(COLUMNS($V3330:V3330)-1)*LEN($N3330)+1,LEN($N3330)))</f>
        <v>theater</v>
      </c>
      <c r="R3330" t="str">
        <f>TRIM(MID(SUBSTITUTE($N3330,"/",REPT(" ",LEN($N3330))),(COLUMNS($V3330:W3330)-1)*LEN($N3330)+1,LEN($N3330)))</f>
        <v>plays</v>
      </c>
      <c r="S3330" s="11">
        <f t="shared" si="206"/>
        <v>41822.57503472222</v>
      </c>
      <c r="T3330" s="11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</f>
        <v>1.1679999999999999</v>
      </c>
      <c r="P3331" s="6">
        <f t="shared" ref="P3331:P3394" si="209">AVERAGE(E3331/L3331)</f>
        <v>44.92307692307692</v>
      </c>
      <c r="Q3331" t="str">
        <f>TRIM(MID(SUBSTITUTE($N3331,"/",REPT(" ",LEN($N3331))),(COLUMNS($V3331:V3331)-1)*LEN($N3331)+1,LEN($N3331)))</f>
        <v>theater</v>
      </c>
      <c r="R3331" t="str">
        <f>TRIM(MID(SUBSTITUTE($N3331,"/",REPT(" ",LEN($N3331))),(COLUMNS($V3331:W3331)-1)*LEN($N3331)+1,LEN($N3331)))</f>
        <v>plays</v>
      </c>
      <c r="S3331" s="11">
        <f t="shared" ref="S3331:S3394" si="210">(((J3331/60/60)/24)+DATE(1970,1,1))</f>
        <v>41837.323009259257</v>
      </c>
      <c r="T3331" s="11">
        <f t="shared" ref="T3331:T3394" si="211">(((I3331/60/60)/24)+DATE(1970,1,1))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1.0626666666666666</v>
      </c>
      <c r="P3332" s="6">
        <f t="shared" si="209"/>
        <v>23.10144927536232</v>
      </c>
      <c r="Q3332" t="str">
        <f>TRIM(MID(SUBSTITUTE($N3332,"/",REPT(" ",LEN($N3332))),(COLUMNS($V3332:V3332)-1)*LEN($N3332)+1,LEN($N3332)))</f>
        <v>theater</v>
      </c>
      <c r="R3332" t="str">
        <f>TRIM(MID(SUBSTITUTE($N3332,"/",REPT(" ",LEN($N3332))),(COLUMNS($V3332:W3332)-1)*LEN($N3332)+1,LEN($N3332)))</f>
        <v>plays</v>
      </c>
      <c r="S3332" s="11">
        <f t="shared" si="210"/>
        <v>42065.887361111112</v>
      </c>
      <c r="T3332" s="11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1.0451999999999999</v>
      </c>
      <c r="P3333" s="6">
        <f t="shared" si="209"/>
        <v>80.400000000000006</v>
      </c>
      <c r="Q3333" t="str">
        <f>TRIM(MID(SUBSTITUTE($N3333,"/",REPT(" ",LEN($N3333))),(COLUMNS($V3333:V3333)-1)*LEN($N3333)+1,LEN($N3333)))</f>
        <v>theater</v>
      </c>
      <c r="R3333" t="str">
        <f>TRIM(MID(SUBSTITUTE($N3333,"/",REPT(" ",LEN($N3333))),(COLUMNS($V3333:W3333)-1)*LEN($N3333)+1,LEN($N3333)))</f>
        <v>plays</v>
      </c>
      <c r="S3333" s="11">
        <f t="shared" si="210"/>
        <v>42248.697754629626</v>
      </c>
      <c r="T3333" s="11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</v>
      </c>
      <c r="P3334" s="6">
        <f t="shared" si="209"/>
        <v>72.289156626506028</v>
      </c>
      <c r="Q3334" t="str">
        <f>TRIM(MID(SUBSTITUTE($N3334,"/",REPT(" ",LEN($N3334))),(COLUMNS($V3334:V3334)-1)*LEN($N3334)+1,LEN($N3334)))</f>
        <v>theater</v>
      </c>
      <c r="R3334" t="str">
        <f>TRIM(MID(SUBSTITUTE($N3334,"/",REPT(" ",LEN($N3334))),(COLUMNS($V3334:W3334)-1)*LEN($N3334)+1,LEN($N3334)))</f>
        <v>plays</v>
      </c>
      <c r="S3334" s="11">
        <f t="shared" si="210"/>
        <v>41809.860300925924</v>
      </c>
      <c r="T3334" s="11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1.0457142857142858</v>
      </c>
      <c r="P3335" s="6">
        <f t="shared" si="209"/>
        <v>32.972972972972975</v>
      </c>
      <c r="Q3335" t="str">
        <f>TRIM(MID(SUBSTITUTE($N3335,"/",REPT(" ",LEN($N3335))),(COLUMNS($V3335:V3335)-1)*LEN($N3335)+1,LEN($N3335)))</f>
        <v>theater</v>
      </c>
      <c r="R3335" t="str">
        <f>TRIM(MID(SUBSTITUTE($N3335,"/",REPT(" ",LEN($N3335))),(COLUMNS($V3335:W3335)-1)*LEN($N3335)+1,LEN($N3335)))</f>
        <v>plays</v>
      </c>
      <c r="S3335" s="11">
        <f t="shared" si="210"/>
        <v>42148.676851851851</v>
      </c>
      <c r="T3335" s="11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1.3862051149573753</v>
      </c>
      <c r="P3336" s="6">
        <f t="shared" si="209"/>
        <v>116.65217391304348</v>
      </c>
      <c r="Q3336" t="str">
        <f>TRIM(MID(SUBSTITUTE($N3336,"/",REPT(" ",LEN($N3336))),(COLUMNS($V3336:V3336)-1)*LEN($N3336)+1,LEN($N3336)))</f>
        <v>theater</v>
      </c>
      <c r="R3336" t="str">
        <f>TRIM(MID(SUBSTITUTE($N3336,"/",REPT(" ",LEN($N3336))),(COLUMNS($V3336:W3336)-1)*LEN($N3336)+1,LEN($N3336)))</f>
        <v>plays</v>
      </c>
      <c r="S3336" s="11">
        <f t="shared" si="210"/>
        <v>42185.521087962959</v>
      </c>
      <c r="T3336" s="11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1.0032000000000001</v>
      </c>
      <c r="P3337" s="6">
        <f t="shared" si="209"/>
        <v>79.61904761904762</v>
      </c>
      <c r="Q3337" t="str">
        <f>TRIM(MID(SUBSTITUTE($N3337,"/",REPT(" ",LEN($N3337))),(COLUMNS($V3337:V3337)-1)*LEN($N3337)+1,LEN($N3337)))</f>
        <v>theater</v>
      </c>
      <c r="R3337" t="str">
        <f>TRIM(MID(SUBSTITUTE($N3337,"/",REPT(" ",LEN($N3337))),(COLUMNS($V3337:W3337)-1)*LEN($N3337)+1,LEN($N3337)))</f>
        <v>plays</v>
      </c>
      <c r="S3337" s="11">
        <f t="shared" si="210"/>
        <v>41827.674143518518</v>
      </c>
      <c r="T3337" s="11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</v>
      </c>
      <c r="P3338" s="6">
        <f t="shared" si="209"/>
        <v>27.777777777777779</v>
      </c>
      <c r="Q3338" t="str">
        <f>TRIM(MID(SUBSTITUTE($N3338,"/",REPT(" ",LEN($N3338))),(COLUMNS($V3338:V3338)-1)*LEN($N3338)+1,LEN($N3338)))</f>
        <v>theater</v>
      </c>
      <c r="R3338" t="str">
        <f>TRIM(MID(SUBSTITUTE($N3338,"/",REPT(" ",LEN($N3338))),(COLUMNS($V3338:W3338)-1)*LEN($N3338)+1,LEN($N3338)))</f>
        <v>plays</v>
      </c>
      <c r="S3338" s="11">
        <f t="shared" si="210"/>
        <v>42437.398680555561</v>
      </c>
      <c r="T3338" s="11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1.1020000000000001</v>
      </c>
      <c r="P3339" s="6">
        <f t="shared" si="209"/>
        <v>81.029411764705884</v>
      </c>
      <c r="Q3339" t="str">
        <f>TRIM(MID(SUBSTITUTE($N3339,"/",REPT(" ",LEN($N3339))),(COLUMNS($V3339:V3339)-1)*LEN($N3339)+1,LEN($N3339)))</f>
        <v>theater</v>
      </c>
      <c r="R3339" t="str">
        <f>TRIM(MID(SUBSTITUTE($N3339,"/",REPT(" ",LEN($N3339))),(COLUMNS($V3339:W3339)-1)*LEN($N3339)+1,LEN($N3339)))</f>
        <v>plays</v>
      </c>
      <c r="S3339" s="11">
        <f t="shared" si="210"/>
        <v>41901.282025462962</v>
      </c>
      <c r="T3339" s="11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1.0218</v>
      </c>
      <c r="P3340" s="6">
        <f t="shared" si="209"/>
        <v>136.84821428571428</v>
      </c>
      <c r="Q3340" t="str">
        <f>TRIM(MID(SUBSTITUTE($N3340,"/",REPT(" ",LEN($N3340))),(COLUMNS($V3340:V3340)-1)*LEN($N3340)+1,LEN($N3340)))</f>
        <v>theater</v>
      </c>
      <c r="R3340" t="str">
        <f>TRIM(MID(SUBSTITUTE($N3340,"/",REPT(" ",LEN($N3340))),(COLUMNS($V3340:W3340)-1)*LEN($N3340)+1,LEN($N3340)))</f>
        <v>plays</v>
      </c>
      <c r="S3340" s="11">
        <f t="shared" si="210"/>
        <v>42769.574999999997</v>
      </c>
      <c r="T3340" s="11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1.0435000000000001</v>
      </c>
      <c r="P3341" s="6">
        <f t="shared" si="209"/>
        <v>177.61702127659575</v>
      </c>
      <c r="Q3341" t="str">
        <f>TRIM(MID(SUBSTITUTE($N3341,"/",REPT(" ",LEN($N3341))),(COLUMNS($V3341:V3341)-1)*LEN($N3341)+1,LEN($N3341)))</f>
        <v>theater</v>
      </c>
      <c r="R3341" t="str">
        <f>TRIM(MID(SUBSTITUTE($N3341,"/",REPT(" ",LEN($N3341))),(COLUMNS($V3341:W3341)-1)*LEN($N3341)+1,LEN($N3341)))</f>
        <v>plays</v>
      </c>
      <c r="S3341" s="11">
        <f t="shared" si="210"/>
        <v>42549.665717592594</v>
      </c>
      <c r="T3341" s="11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1.3816666666666666</v>
      </c>
      <c r="P3342" s="6">
        <f t="shared" si="209"/>
        <v>109.07894736842105</v>
      </c>
      <c r="Q3342" t="str">
        <f>TRIM(MID(SUBSTITUTE($N3342,"/",REPT(" ",LEN($N3342))),(COLUMNS($V3342:V3342)-1)*LEN($N3342)+1,LEN($N3342)))</f>
        <v>theater</v>
      </c>
      <c r="R3342" t="str">
        <f>TRIM(MID(SUBSTITUTE($N3342,"/",REPT(" ",LEN($N3342))),(COLUMNS($V3342:W3342)-1)*LEN($N3342)+1,LEN($N3342)))</f>
        <v>plays</v>
      </c>
      <c r="S3342" s="11">
        <f t="shared" si="210"/>
        <v>42685.974004629628</v>
      </c>
      <c r="T3342" s="11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</v>
      </c>
      <c r="P3343" s="6">
        <f t="shared" si="209"/>
        <v>119.64285714285714</v>
      </c>
      <c r="Q3343" t="str">
        <f>TRIM(MID(SUBSTITUTE($N3343,"/",REPT(" ",LEN($N3343))),(COLUMNS($V3343:V3343)-1)*LEN($N3343)+1,LEN($N3343)))</f>
        <v>theater</v>
      </c>
      <c r="R3343" t="str">
        <f>TRIM(MID(SUBSTITUTE($N3343,"/",REPT(" ",LEN($N3343))),(COLUMNS($V3343:W3343)-1)*LEN($N3343)+1,LEN($N3343)))</f>
        <v>plays</v>
      </c>
      <c r="S3343" s="11">
        <f t="shared" si="210"/>
        <v>42510.798854166671</v>
      </c>
      <c r="T3343" s="11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1.0166666666666666</v>
      </c>
      <c r="P3344" s="6">
        <f t="shared" si="209"/>
        <v>78.205128205128204</v>
      </c>
      <c r="Q3344" t="str">
        <f>TRIM(MID(SUBSTITUTE($N3344,"/",REPT(" ",LEN($N3344))),(COLUMNS($V3344:V3344)-1)*LEN($N3344)+1,LEN($N3344)))</f>
        <v>theater</v>
      </c>
      <c r="R3344" t="str">
        <f>TRIM(MID(SUBSTITUTE($N3344,"/",REPT(" ",LEN($N3344))),(COLUMNS($V3344:W3344)-1)*LEN($N3344)+1,LEN($N3344)))</f>
        <v>plays</v>
      </c>
      <c r="S3344" s="11">
        <f t="shared" si="210"/>
        <v>42062.296412037031</v>
      </c>
      <c r="T3344" s="11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1.7142857142857142</v>
      </c>
      <c r="P3345" s="6">
        <f t="shared" si="209"/>
        <v>52.173913043478258</v>
      </c>
      <c r="Q3345" t="str">
        <f>TRIM(MID(SUBSTITUTE($N3345,"/",REPT(" ",LEN($N3345))),(COLUMNS($V3345:V3345)-1)*LEN($N3345)+1,LEN($N3345)))</f>
        <v>theater</v>
      </c>
      <c r="R3345" t="str">
        <f>TRIM(MID(SUBSTITUTE($N3345,"/",REPT(" ",LEN($N3345))),(COLUMNS($V3345:W3345)-1)*LEN($N3345)+1,LEN($N3345)))</f>
        <v>plays</v>
      </c>
      <c r="S3345" s="11">
        <f t="shared" si="210"/>
        <v>42452.916481481487</v>
      </c>
      <c r="T3345" s="11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1.0144444444444445</v>
      </c>
      <c r="P3346" s="6">
        <f t="shared" si="209"/>
        <v>114.125</v>
      </c>
      <c r="Q3346" t="str">
        <f>TRIM(MID(SUBSTITUTE($N3346,"/",REPT(" ",LEN($N3346))),(COLUMNS($V3346:V3346)-1)*LEN($N3346)+1,LEN($N3346)))</f>
        <v>theater</v>
      </c>
      <c r="R3346" t="str">
        <f>TRIM(MID(SUBSTITUTE($N3346,"/",REPT(" ",LEN($N3346))),(COLUMNS($V3346:W3346)-1)*LEN($N3346)+1,LEN($N3346)))</f>
        <v>plays</v>
      </c>
      <c r="S3346" s="11">
        <f t="shared" si="210"/>
        <v>41851.200150462959</v>
      </c>
      <c r="T3346" s="11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1.3</v>
      </c>
      <c r="P3347" s="6">
        <f t="shared" si="209"/>
        <v>50</v>
      </c>
      <c r="Q3347" t="str">
        <f>TRIM(MID(SUBSTITUTE($N3347,"/",REPT(" ",LEN($N3347))),(COLUMNS($V3347:V3347)-1)*LEN($N3347)+1,LEN($N3347)))</f>
        <v>theater</v>
      </c>
      <c r="R3347" t="str">
        <f>TRIM(MID(SUBSTITUTE($N3347,"/",REPT(" ",LEN($N3347))),(COLUMNS($V3347:W3347)-1)*LEN($N3347)+1,LEN($N3347)))</f>
        <v>plays</v>
      </c>
      <c r="S3347" s="11">
        <f t="shared" si="210"/>
        <v>42053.106111111112</v>
      </c>
      <c r="T3347" s="11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1.1000000000000001</v>
      </c>
      <c r="P3348" s="6">
        <f t="shared" si="209"/>
        <v>91.666666666666671</v>
      </c>
      <c r="Q3348" t="str">
        <f>TRIM(MID(SUBSTITUTE($N3348,"/",REPT(" ",LEN($N3348))),(COLUMNS($V3348:V3348)-1)*LEN($N3348)+1,LEN($N3348)))</f>
        <v>theater</v>
      </c>
      <c r="R3348" t="str">
        <f>TRIM(MID(SUBSTITUTE($N3348,"/",REPT(" ",LEN($N3348))),(COLUMNS($V3348:W3348)-1)*LEN($N3348)+1,LEN($N3348)))</f>
        <v>plays</v>
      </c>
      <c r="S3348" s="11">
        <f t="shared" si="210"/>
        <v>42054.024421296301</v>
      </c>
      <c r="T3348" s="11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1.1944999999999999</v>
      </c>
      <c r="P3349" s="6">
        <f t="shared" si="209"/>
        <v>108.59090909090909</v>
      </c>
      <c r="Q3349" t="str">
        <f>TRIM(MID(SUBSTITUTE($N3349,"/",REPT(" ",LEN($N3349))),(COLUMNS($V3349:V3349)-1)*LEN($N3349)+1,LEN($N3349)))</f>
        <v>theater</v>
      </c>
      <c r="R3349" t="str">
        <f>TRIM(MID(SUBSTITUTE($N3349,"/",REPT(" ",LEN($N3349))),(COLUMNS($V3349:W3349)-1)*LEN($N3349)+1,LEN($N3349)))</f>
        <v>plays</v>
      </c>
      <c r="S3349" s="11">
        <f t="shared" si="210"/>
        <v>42484.551550925928</v>
      </c>
      <c r="T3349" s="11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1.002909090909091</v>
      </c>
      <c r="P3350" s="6">
        <f t="shared" si="209"/>
        <v>69.822784810126578</v>
      </c>
      <c r="Q3350" t="str">
        <f>TRIM(MID(SUBSTITUTE($N3350,"/",REPT(" ",LEN($N3350))),(COLUMNS($V3350:V3350)-1)*LEN($N3350)+1,LEN($N3350)))</f>
        <v>theater</v>
      </c>
      <c r="R3350" t="str">
        <f>TRIM(MID(SUBSTITUTE($N3350,"/",REPT(" ",LEN($N3350))),(COLUMNS($V3350:W3350)-1)*LEN($N3350)+1,LEN($N3350)))</f>
        <v>plays</v>
      </c>
      <c r="S3350" s="11">
        <f t="shared" si="210"/>
        <v>42466.558796296296</v>
      </c>
      <c r="T3350" s="11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1.534</v>
      </c>
      <c r="P3351" s="6">
        <f t="shared" si="209"/>
        <v>109.57142857142857</v>
      </c>
      <c r="Q3351" t="str">
        <f>TRIM(MID(SUBSTITUTE($N3351,"/",REPT(" ",LEN($N3351))),(COLUMNS($V3351:V3351)-1)*LEN($N3351)+1,LEN($N3351)))</f>
        <v>theater</v>
      </c>
      <c r="R3351" t="str">
        <f>TRIM(MID(SUBSTITUTE($N3351,"/",REPT(" ",LEN($N3351))),(COLUMNS($V3351:W3351)-1)*LEN($N3351)+1,LEN($N3351)))</f>
        <v>plays</v>
      </c>
      <c r="S3351" s="11">
        <f t="shared" si="210"/>
        <v>42513.110787037032</v>
      </c>
      <c r="T3351" s="11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1.0442857142857143</v>
      </c>
      <c r="P3352" s="6">
        <f t="shared" si="209"/>
        <v>71.666666666666671</v>
      </c>
      <c r="Q3352" t="str">
        <f>TRIM(MID(SUBSTITUTE($N3352,"/",REPT(" ",LEN($N3352))),(COLUMNS($V3352:V3352)-1)*LEN($N3352)+1,LEN($N3352)))</f>
        <v>theater</v>
      </c>
      <c r="R3352" t="str">
        <f>TRIM(MID(SUBSTITUTE($N3352,"/",REPT(" ",LEN($N3352))),(COLUMNS($V3352:W3352)-1)*LEN($N3352)+1,LEN($N3352)))</f>
        <v>plays</v>
      </c>
      <c r="S3352" s="11">
        <f t="shared" si="210"/>
        <v>42302.701516203699</v>
      </c>
      <c r="T3352" s="11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1.0109999999999999</v>
      </c>
      <c r="P3353" s="6">
        <f t="shared" si="209"/>
        <v>93.611111111111114</v>
      </c>
      <c r="Q3353" t="str">
        <f>TRIM(MID(SUBSTITUTE($N3353,"/",REPT(" ",LEN($N3353))),(COLUMNS($V3353:V3353)-1)*LEN($N3353)+1,LEN($N3353)))</f>
        <v>theater</v>
      </c>
      <c r="R3353" t="str">
        <f>TRIM(MID(SUBSTITUTE($N3353,"/",REPT(" ",LEN($N3353))),(COLUMNS($V3353:W3353)-1)*LEN($N3353)+1,LEN($N3353)))</f>
        <v>plays</v>
      </c>
      <c r="S3353" s="11">
        <f t="shared" si="210"/>
        <v>41806.395428240743</v>
      </c>
      <c r="T3353" s="11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1.0751999999999999</v>
      </c>
      <c r="P3354" s="6">
        <f t="shared" si="209"/>
        <v>76.8</v>
      </c>
      <c r="Q3354" t="str">
        <f>TRIM(MID(SUBSTITUTE($N3354,"/",REPT(" ",LEN($N3354))),(COLUMNS($V3354:V3354)-1)*LEN($N3354)+1,LEN($N3354)))</f>
        <v>theater</v>
      </c>
      <c r="R3354" t="str">
        <f>TRIM(MID(SUBSTITUTE($N3354,"/",REPT(" ",LEN($N3354))),(COLUMNS($V3354:W3354)-1)*LEN($N3354)+1,LEN($N3354)))</f>
        <v>plays</v>
      </c>
      <c r="S3354" s="11">
        <f t="shared" si="210"/>
        <v>42495.992800925931</v>
      </c>
      <c r="T3354" s="11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3.15</v>
      </c>
      <c r="P3355" s="6">
        <f t="shared" si="209"/>
        <v>35.795454545454547</v>
      </c>
      <c r="Q3355" t="str">
        <f>TRIM(MID(SUBSTITUTE($N3355,"/",REPT(" ",LEN($N3355))),(COLUMNS($V3355:V3355)-1)*LEN($N3355)+1,LEN($N3355)))</f>
        <v>theater</v>
      </c>
      <c r="R3355" t="str">
        <f>TRIM(MID(SUBSTITUTE($N3355,"/",REPT(" ",LEN($N3355))),(COLUMNS($V3355:W3355)-1)*LEN($N3355)+1,LEN($N3355)))</f>
        <v>plays</v>
      </c>
      <c r="S3355" s="11">
        <f t="shared" si="210"/>
        <v>42479.432291666672</v>
      </c>
      <c r="T3355" s="11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1.0193333333333334</v>
      </c>
      <c r="P3356" s="6">
        <f t="shared" si="209"/>
        <v>55.6</v>
      </c>
      <c r="Q3356" t="str">
        <f>TRIM(MID(SUBSTITUTE($N3356,"/",REPT(" ",LEN($N3356))),(COLUMNS($V3356:V3356)-1)*LEN($N3356)+1,LEN($N3356)))</f>
        <v>theater</v>
      </c>
      <c r="R3356" t="str">
        <f>TRIM(MID(SUBSTITUTE($N3356,"/",REPT(" ",LEN($N3356))),(COLUMNS($V3356:W3356)-1)*LEN($N3356)+1,LEN($N3356)))</f>
        <v>plays</v>
      </c>
      <c r="S3356" s="11">
        <f t="shared" si="210"/>
        <v>42270.7269212963</v>
      </c>
      <c r="T3356" s="11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1.2628571428571429</v>
      </c>
      <c r="P3357" s="6">
        <f t="shared" si="209"/>
        <v>147.33333333333334</v>
      </c>
      <c r="Q3357" t="str">
        <f>TRIM(MID(SUBSTITUTE($N3357,"/",REPT(" ",LEN($N3357))),(COLUMNS($V3357:V3357)-1)*LEN($N3357)+1,LEN($N3357)))</f>
        <v>theater</v>
      </c>
      <c r="R3357" t="str">
        <f>TRIM(MID(SUBSTITUTE($N3357,"/",REPT(" ",LEN($N3357))),(COLUMNS($V3357:W3357)-1)*LEN($N3357)+1,LEN($N3357)))</f>
        <v>plays</v>
      </c>
      <c r="S3357" s="11">
        <f t="shared" si="210"/>
        <v>42489.619525462964</v>
      </c>
      <c r="T3357" s="11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1.014</v>
      </c>
      <c r="P3358" s="6">
        <f t="shared" si="209"/>
        <v>56.333333333333336</v>
      </c>
      <c r="Q3358" t="str">
        <f>TRIM(MID(SUBSTITUTE($N3358,"/",REPT(" ",LEN($N3358))),(COLUMNS($V3358:V3358)-1)*LEN($N3358)+1,LEN($N3358)))</f>
        <v>theater</v>
      </c>
      <c r="R3358" t="str">
        <f>TRIM(MID(SUBSTITUTE($N3358,"/",REPT(" ",LEN($N3358))),(COLUMNS($V3358:W3358)-1)*LEN($N3358)+1,LEN($N3358)))</f>
        <v>plays</v>
      </c>
      <c r="S3358" s="11">
        <f t="shared" si="210"/>
        <v>42536.815648148149</v>
      </c>
      <c r="T3358" s="11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1.01</v>
      </c>
      <c r="P3359" s="6">
        <f t="shared" si="209"/>
        <v>96.19047619047619</v>
      </c>
      <c r="Q3359" t="str">
        <f>TRIM(MID(SUBSTITUTE($N3359,"/",REPT(" ",LEN($N3359))),(COLUMNS($V3359:V3359)-1)*LEN($N3359)+1,LEN($N3359)))</f>
        <v>theater</v>
      </c>
      <c r="R3359" t="str">
        <f>TRIM(MID(SUBSTITUTE($N3359,"/",REPT(" ",LEN($N3359))),(COLUMNS($V3359:W3359)-1)*LEN($N3359)+1,LEN($N3359)))</f>
        <v>plays</v>
      </c>
      <c r="S3359" s="11">
        <f t="shared" si="210"/>
        <v>41822.417939814812</v>
      </c>
      <c r="T3359" s="11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1.0299</v>
      </c>
      <c r="P3360" s="6">
        <f t="shared" si="209"/>
        <v>63.574074074074076</v>
      </c>
      <c r="Q3360" t="str">
        <f>TRIM(MID(SUBSTITUTE($N3360,"/",REPT(" ",LEN($N3360))),(COLUMNS($V3360:V3360)-1)*LEN($N3360)+1,LEN($N3360)))</f>
        <v>theater</v>
      </c>
      <c r="R3360" t="str">
        <f>TRIM(MID(SUBSTITUTE($N3360,"/",REPT(" ",LEN($N3360))),(COLUMNS($V3360:W3360)-1)*LEN($N3360)+1,LEN($N3360)))</f>
        <v>plays</v>
      </c>
      <c r="S3360" s="11">
        <f t="shared" si="210"/>
        <v>41932.311099537037</v>
      </c>
      <c r="T3360" s="11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1.0625</v>
      </c>
      <c r="P3361" s="6">
        <f t="shared" si="209"/>
        <v>184.78260869565219</v>
      </c>
      <c r="Q3361" t="str">
        <f>TRIM(MID(SUBSTITUTE($N3361,"/",REPT(" ",LEN($N3361))),(COLUMNS($V3361:V3361)-1)*LEN($N3361)+1,LEN($N3361)))</f>
        <v>theater</v>
      </c>
      <c r="R3361" t="str">
        <f>TRIM(MID(SUBSTITUTE($N3361,"/",REPT(" ",LEN($N3361))),(COLUMNS($V3361:W3361)-1)*LEN($N3361)+1,LEN($N3361)))</f>
        <v>plays</v>
      </c>
      <c r="S3361" s="11">
        <f t="shared" si="210"/>
        <v>42746.057106481487</v>
      </c>
      <c r="T3361" s="11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1.0137777777777779</v>
      </c>
      <c r="P3362" s="6">
        <f t="shared" si="209"/>
        <v>126.72222222222223</v>
      </c>
      <c r="Q3362" t="str">
        <f>TRIM(MID(SUBSTITUTE($N3362,"/",REPT(" ",LEN($N3362))),(COLUMNS($V3362:V3362)-1)*LEN($N3362)+1,LEN($N3362)))</f>
        <v>theater</v>
      </c>
      <c r="R3362" t="str">
        <f>TRIM(MID(SUBSTITUTE($N3362,"/",REPT(" ",LEN($N3362))),(COLUMNS($V3362:W3362)-1)*LEN($N3362)+1,LEN($N3362)))</f>
        <v>plays</v>
      </c>
      <c r="S3362" s="11">
        <f t="shared" si="210"/>
        <v>42697.082673611112</v>
      </c>
      <c r="T3362" s="11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1.1346000000000001</v>
      </c>
      <c r="P3363" s="6">
        <f t="shared" si="209"/>
        <v>83.42647058823529</v>
      </c>
      <c r="Q3363" t="str">
        <f>TRIM(MID(SUBSTITUTE($N3363,"/",REPT(" ",LEN($N3363))),(COLUMNS($V3363:V3363)-1)*LEN($N3363)+1,LEN($N3363)))</f>
        <v>theater</v>
      </c>
      <c r="R3363" t="str">
        <f>TRIM(MID(SUBSTITUTE($N3363,"/",REPT(" ",LEN($N3363))),(COLUMNS($V3363:W3363)-1)*LEN($N3363)+1,LEN($N3363)))</f>
        <v>plays</v>
      </c>
      <c r="S3363" s="11">
        <f t="shared" si="210"/>
        <v>41866.025347222225</v>
      </c>
      <c r="T3363" s="11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2.1800000000000002</v>
      </c>
      <c r="P3364" s="6">
        <f t="shared" si="209"/>
        <v>54.5</v>
      </c>
      <c r="Q3364" t="str">
        <f>TRIM(MID(SUBSTITUTE($N3364,"/",REPT(" ",LEN($N3364))),(COLUMNS($V3364:V3364)-1)*LEN($N3364)+1,LEN($N3364)))</f>
        <v>theater</v>
      </c>
      <c r="R3364" t="str">
        <f>TRIM(MID(SUBSTITUTE($N3364,"/",REPT(" ",LEN($N3364))),(COLUMNS($V3364:W3364)-1)*LEN($N3364)+1,LEN($N3364)))</f>
        <v>plays</v>
      </c>
      <c r="S3364" s="11">
        <f t="shared" si="210"/>
        <v>42056.091631944444</v>
      </c>
      <c r="T3364" s="11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1.0141935483870967</v>
      </c>
      <c r="P3365" s="6">
        <f t="shared" si="209"/>
        <v>302.30769230769232</v>
      </c>
      <c r="Q3365" t="str">
        <f>TRIM(MID(SUBSTITUTE($N3365,"/",REPT(" ",LEN($N3365))),(COLUMNS($V3365:V3365)-1)*LEN($N3365)+1,LEN($N3365)))</f>
        <v>theater</v>
      </c>
      <c r="R3365" t="str">
        <f>TRIM(MID(SUBSTITUTE($N3365,"/",REPT(" ",LEN($N3365))),(COLUMNS($V3365:W3365)-1)*LEN($N3365)+1,LEN($N3365)))</f>
        <v>plays</v>
      </c>
      <c r="S3365" s="11">
        <f t="shared" si="210"/>
        <v>41851.771354166667</v>
      </c>
      <c r="T3365" s="11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1.0593333333333332</v>
      </c>
      <c r="P3366" s="6">
        <f t="shared" si="209"/>
        <v>44.138888888888886</v>
      </c>
      <c r="Q3366" t="str">
        <f>TRIM(MID(SUBSTITUTE($N3366,"/",REPT(" ",LEN($N3366))),(COLUMNS($V3366:V3366)-1)*LEN($N3366)+1,LEN($N3366)))</f>
        <v>theater</v>
      </c>
      <c r="R3366" t="str">
        <f>TRIM(MID(SUBSTITUTE($N3366,"/",REPT(" ",LEN($N3366))),(COLUMNS($V3366:W3366)-1)*LEN($N3366)+1,LEN($N3366)))</f>
        <v>plays</v>
      </c>
      <c r="S3366" s="11">
        <f t="shared" si="210"/>
        <v>42422.977418981478</v>
      </c>
      <c r="T3366" s="11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1.04</v>
      </c>
      <c r="P3367" s="6">
        <f t="shared" si="209"/>
        <v>866.66666666666663</v>
      </c>
      <c r="Q3367" t="str">
        <f>TRIM(MID(SUBSTITUTE($N3367,"/",REPT(" ",LEN($N3367))),(COLUMNS($V3367:V3367)-1)*LEN($N3367)+1,LEN($N3367)))</f>
        <v>theater</v>
      </c>
      <c r="R3367" t="str">
        <f>TRIM(MID(SUBSTITUTE($N3367,"/",REPT(" ",LEN($N3367))),(COLUMNS($V3367:W3367)-1)*LEN($N3367)+1,LEN($N3367)))</f>
        <v>plays</v>
      </c>
      <c r="S3367" s="11">
        <f t="shared" si="210"/>
        <v>42321.101759259262</v>
      </c>
      <c r="T3367" s="11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2.21</v>
      </c>
      <c r="P3368" s="6">
        <f t="shared" si="209"/>
        <v>61.388888888888886</v>
      </c>
      <c r="Q3368" t="str">
        <f>TRIM(MID(SUBSTITUTE($N3368,"/",REPT(" ",LEN($N3368))),(COLUMNS($V3368:V3368)-1)*LEN($N3368)+1,LEN($N3368)))</f>
        <v>theater</v>
      </c>
      <c r="R3368" t="str">
        <f>TRIM(MID(SUBSTITUTE($N3368,"/",REPT(" ",LEN($N3368))),(COLUMNS($V3368:W3368)-1)*LEN($N3368)+1,LEN($N3368)))</f>
        <v>plays</v>
      </c>
      <c r="S3368" s="11">
        <f t="shared" si="210"/>
        <v>42107.067557870367</v>
      </c>
      <c r="T3368" s="11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1.1866666666666668</v>
      </c>
      <c r="P3369" s="6">
        <f t="shared" si="209"/>
        <v>29.666666666666668</v>
      </c>
      <c r="Q3369" t="str">
        <f>TRIM(MID(SUBSTITUTE($N3369,"/",REPT(" ",LEN($N3369))),(COLUMNS($V3369:V3369)-1)*LEN($N3369)+1,LEN($N3369)))</f>
        <v>theater</v>
      </c>
      <c r="R3369" t="str">
        <f>TRIM(MID(SUBSTITUTE($N3369,"/",REPT(" ",LEN($N3369))),(COLUMNS($V3369:W3369)-1)*LEN($N3369)+1,LEN($N3369)))</f>
        <v>plays</v>
      </c>
      <c r="S3369" s="11">
        <f t="shared" si="210"/>
        <v>42192.933958333335</v>
      </c>
      <c r="T3369" s="11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1.046</v>
      </c>
      <c r="P3370" s="6">
        <f t="shared" si="209"/>
        <v>45.478260869565219</v>
      </c>
      <c r="Q3370" t="str">
        <f>TRIM(MID(SUBSTITUTE($N3370,"/",REPT(" ",LEN($N3370))),(COLUMNS($V3370:V3370)-1)*LEN($N3370)+1,LEN($N3370)))</f>
        <v>theater</v>
      </c>
      <c r="R3370" t="str">
        <f>TRIM(MID(SUBSTITUTE($N3370,"/",REPT(" ",LEN($N3370))),(COLUMNS($V3370:W3370)-1)*LEN($N3370)+1,LEN($N3370)))</f>
        <v>plays</v>
      </c>
      <c r="S3370" s="11">
        <f t="shared" si="210"/>
        <v>41969.199756944443</v>
      </c>
      <c r="T3370" s="11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1.0389999999999999</v>
      </c>
      <c r="P3371" s="6">
        <f t="shared" si="209"/>
        <v>96.203703703703709</v>
      </c>
      <c r="Q3371" t="str">
        <f>TRIM(MID(SUBSTITUTE($N3371,"/",REPT(" ",LEN($N3371))),(COLUMNS($V3371:V3371)-1)*LEN($N3371)+1,LEN($N3371)))</f>
        <v>theater</v>
      </c>
      <c r="R3371" t="str">
        <f>TRIM(MID(SUBSTITUTE($N3371,"/",REPT(" ",LEN($N3371))),(COLUMNS($V3371:W3371)-1)*LEN($N3371)+1,LEN($N3371)))</f>
        <v>plays</v>
      </c>
      <c r="S3371" s="11">
        <f t="shared" si="210"/>
        <v>42690.041435185187</v>
      </c>
      <c r="T3371" s="11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1.1773333333333333</v>
      </c>
      <c r="P3372" s="6">
        <f t="shared" si="209"/>
        <v>67.92307692307692</v>
      </c>
      <c r="Q3372" t="str">
        <f>TRIM(MID(SUBSTITUTE($N3372,"/",REPT(" ",LEN($N3372))),(COLUMNS($V3372:V3372)-1)*LEN($N3372)+1,LEN($N3372)))</f>
        <v>theater</v>
      </c>
      <c r="R3372" t="str">
        <f>TRIM(MID(SUBSTITUTE($N3372,"/",REPT(" ",LEN($N3372))),(COLUMNS($V3372:W3372)-1)*LEN($N3372)+1,LEN($N3372)))</f>
        <v>plays</v>
      </c>
      <c r="S3372" s="11">
        <f t="shared" si="210"/>
        <v>42690.334317129629</v>
      </c>
      <c r="T3372" s="11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1.385</v>
      </c>
      <c r="P3373" s="6">
        <f t="shared" si="209"/>
        <v>30.777777777777779</v>
      </c>
      <c r="Q3373" t="str">
        <f>TRIM(MID(SUBSTITUTE($N3373,"/",REPT(" ",LEN($N3373))),(COLUMNS($V3373:V3373)-1)*LEN($N3373)+1,LEN($N3373)))</f>
        <v>theater</v>
      </c>
      <c r="R3373" t="str">
        <f>TRIM(MID(SUBSTITUTE($N3373,"/",REPT(" ",LEN($N3373))),(COLUMNS($V3373:W3373)-1)*LEN($N3373)+1,LEN($N3373)))</f>
        <v>plays</v>
      </c>
      <c r="S3373" s="11">
        <f t="shared" si="210"/>
        <v>42312.874594907407</v>
      </c>
      <c r="T3373" s="11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1.0349999999999999</v>
      </c>
      <c r="P3374" s="6">
        <f t="shared" si="209"/>
        <v>38.333333333333336</v>
      </c>
      <c r="Q3374" t="str">
        <f>TRIM(MID(SUBSTITUTE($N3374,"/",REPT(" ",LEN($N3374))),(COLUMNS($V3374:V3374)-1)*LEN($N3374)+1,LEN($N3374)))</f>
        <v>theater</v>
      </c>
      <c r="R3374" t="str">
        <f>TRIM(MID(SUBSTITUTE($N3374,"/",REPT(" ",LEN($N3374))),(COLUMNS($V3374:W3374)-1)*LEN($N3374)+1,LEN($N3374)))</f>
        <v>plays</v>
      </c>
      <c r="S3374" s="11">
        <f t="shared" si="210"/>
        <v>41855.548101851848</v>
      </c>
      <c r="T3374" s="11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1.0024999999999999</v>
      </c>
      <c r="P3375" s="6">
        <f t="shared" si="209"/>
        <v>66.833333333333329</v>
      </c>
      <c r="Q3375" t="str">
        <f>TRIM(MID(SUBSTITUTE($N3375,"/",REPT(" ",LEN($N3375))),(COLUMNS($V3375:V3375)-1)*LEN($N3375)+1,LEN($N3375)))</f>
        <v>theater</v>
      </c>
      <c r="R3375" t="str">
        <f>TRIM(MID(SUBSTITUTE($N3375,"/",REPT(" ",LEN($N3375))),(COLUMNS($V3375:W3375)-1)*LEN($N3375)+1,LEN($N3375)))</f>
        <v>plays</v>
      </c>
      <c r="S3375" s="11">
        <f t="shared" si="210"/>
        <v>42179.854629629626</v>
      </c>
      <c r="T3375" s="11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1.0657142857142856</v>
      </c>
      <c r="P3376" s="6">
        <f t="shared" si="209"/>
        <v>71.730769230769226</v>
      </c>
      <c r="Q3376" t="str">
        <f>TRIM(MID(SUBSTITUTE($N3376,"/",REPT(" ",LEN($N3376))),(COLUMNS($V3376:V3376)-1)*LEN($N3376)+1,LEN($N3376)))</f>
        <v>theater</v>
      </c>
      <c r="R3376" t="str">
        <f>TRIM(MID(SUBSTITUTE($N3376,"/",REPT(" ",LEN($N3376))),(COLUMNS($V3376:W3376)-1)*LEN($N3376)+1,LEN($N3376)))</f>
        <v>plays</v>
      </c>
      <c r="S3376" s="11">
        <f t="shared" si="210"/>
        <v>42275.731666666667</v>
      </c>
      <c r="T3376" s="11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</v>
      </c>
      <c r="P3377" s="6">
        <f t="shared" si="209"/>
        <v>176.47058823529412</v>
      </c>
      <c r="Q3377" t="str">
        <f>TRIM(MID(SUBSTITUTE($N3377,"/",REPT(" ",LEN($N3377))),(COLUMNS($V3377:V3377)-1)*LEN($N3377)+1,LEN($N3377)))</f>
        <v>theater</v>
      </c>
      <c r="R3377" t="str">
        <f>TRIM(MID(SUBSTITUTE($N3377,"/",REPT(" ",LEN($N3377))),(COLUMNS($V3377:W3377)-1)*LEN($N3377)+1,LEN($N3377)))</f>
        <v>plays</v>
      </c>
      <c r="S3377" s="11">
        <f t="shared" si="210"/>
        <v>41765.610798611109</v>
      </c>
      <c r="T3377" s="11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1.0001249999999999</v>
      </c>
      <c r="P3378" s="6">
        <f t="shared" si="209"/>
        <v>421.10526315789474</v>
      </c>
      <c r="Q3378" t="str">
        <f>TRIM(MID(SUBSTITUTE($N3378,"/",REPT(" ",LEN($N3378))),(COLUMNS($V3378:V3378)-1)*LEN($N3378)+1,LEN($N3378)))</f>
        <v>theater</v>
      </c>
      <c r="R3378" t="str">
        <f>TRIM(MID(SUBSTITUTE($N3378,"/",REPT(" ",LEN($N3378))),(COLUMNS($V3378:W3378)-1)*LEN($N3378)+1,LEN($N3378)))</f>
        <v>plays</v>
      </c>
      <c r="S3378" s="11">
        <f t="shared" si="210"/>
        <v>42059.701319444444</v>
      </c>
      <c r="T3378" s="11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1.0105</v>
      </c>
      <c r="P3379" s="6">
        <f t="shared" si="209"/>
        <v>104.98701298701299</v>
      </c>
      <c r="Q3379" t="str">
        <f>TRIM(MID(SUBSTITUTE($N3379,"/",REPT(" ",LEN($N3379))),(COLUMNS($V3379:V3379)-1)*LEN($N3379)+1,LEN($N3379)))</f>
        <v>theater</v>
      </c>
      <c r="R3379" t="str">
        <f>TRIM(MID(SUBSTITUTE($N3379,"/",REPT(" ",LEN($N3379))),(COLUMNS($V3379:W3379)-1)*LEN($N3379)+1,LEN($N3379)))</f>
        <v>plays</v>
      </c>
      <c r="S3379" s="11">
        <f t="shared" si="210"/>
        <v>42053.732627314821</v>
      </c>
      <c r="T3379" s="11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1.0763636363636364</v>
      </c>
      <c r="P3380" s="6">
        <f t="shared" si="209"/>
        <v>28.19047619047619</v>
      </c>
      <c r="Q3380" t="str">
        <f>TRIM(MID(SUBSTITUTE($N3380,"/",REPT(" ",LEN($N3380))),(COLUMNS($V3380:V3380)-1)*LEN($N3380)+1,LEN($N3380)))</f>
        <v>theater</v>
      </c>
      <c r="R3380" t="str">
        <f>TRIM(MID(SUBSTITUTE($N3380,"/",REPT(" ",LEN($N3380))),(COLUMNS($V3380:W3380)-1)*LEN($N3380)+1,LEN($N3380)))</f>
        <v>plays</v>
      </c>
      <c r="S3380" s="11">
        <f t="shared" si="210"/>
        <v>41858.355393518519</v>
      </c>
      <c r="T3380" s="11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1.0365</v>
      </c>
      <c r="P3381" s="6">
        <f t="shared" si="209"/>
        <v>54.55263157894737</v>
      </c>
      <c r="Q3381" t="str">
        <f>TRIM(MID(SUBSTITUTE($N3381,"/",REPT(" ",LEN($N3381))),(COLUMNS($V3381:V3381)-1)*LEN($N3381)+1,LEN($N3381)))</f>
        <v>theater</v>
      </c>
      <c r="R3381" t="str">
        <f>TRIM(MID(SUBSTITUTE($N3381,"/",REPT(" ",LEN($N3381))),(COLUMNS($V3381:W3381)-1)*LEN($N3381)+1,LEN($N3381)))</f>
        <v>plays</v>
      </c>
      <c r="S3381" s="11">
        <f t="shared" si="210"/>
        <v>42225.513888888891</v>
      </c>
      <c r="T3381" s="11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1.0443333333333333</v>
      </c>
      <c r="P3382" s="6">
        <f t="shared" si="209"/>
        <v>111.89285714285714</v>
      </c>
      <c r="Q3382" t="str">
        <f>TRIM(MID(SUBSTITUTE($N3382,"/",REPT(" ",LEN($N3382))),(COLUMNS($V3382:V3382)-1)*LEN($N3382)+1,LEN($N3382)))</f>
        <v>theater</v>
      </c>
      <c r="R3382" t="str">
        <f>TRIM(MID(SUBSTITUTE($N3382,"/",REPT(" ",LEN($N3382))),(COLUMNS($V3382:W3382)-1)*LEN($N3382)+1,LEN($N3382)))</f>
        <v>plays</v>
      </c>
      <c r="S3382" s="11">
        <f t="shared" si="210"/>
        <v>41937.95344907407</v>
      </c>
      <c r="T3382" s="11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1.0225</v>
      </c>
      <c r="P3383" s="6">
        <f t="shared" si="209"/>
        <v>85.208333333333329</v>
      </c>
      <c r="Q3383" t="str">
        <f>TRIM(MID(SUBSTITUTE($N3383,"/",REPT(" ",LEN($N3383))),(COLUMNS($V3383:V3383)-1)*LEN($N3383)+1,LEN($N3383)))</f>
        <v>theater</v>
      </c>
      <c r="R3383" t="str">
        <f>TRIM(MID(SUBSTITUTE($N3383,"/",REPT(" ",LEN($N3383))),(COLUMNS($V3383:W3383)-1)*LEN($N3383)+1,LEN($N3383)))</f>
        <v>plays</v>
      </c>
      <c r="S3383" s="11">
        <f t="shared" si="210"/>
        <v>42044.184988425928</v>
      </c>
      <c r="T3383" s="11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1.0074285714285713</v>
      </c>
      <c r="P3384" s="6">
        <f t="shared" si="209"/>
        <v>76.652173913043484</v>
      </c>
      <c r="Q3384" t="str">
        <f>TRIM(MID(SUBSTITUTE($N3384,"/",REPT(" ",LEN($N3384))),(COLUMNS($V3384:V3384)-1)*LEN($N3384)+1,LEN($N3384)))</f>
        <v>theater</v>
      </c>
      <c r="R3384" t="str">
        <f>TRIM(MID(SUBSTITUTE($N3384,"/",REPT(" ",LEN($N3384))),(COLUMNS($V3384:W3384)-1)*LEN($N3384)+1,LEN($N3384)))</f>
        <v>plays</v>
      </c>
      <c r="S3384" s="11">
        <f t="shared" si="210"/>
        <v>42559.431203703702</v>
      </c>
      <c r="T3384" s="11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1.1171428571428572</v>
      </c>
      <c r="P3385" s="6">
        <f t="shared" si="209"/>
        <v>65.166666666666671</v>
      </c>
      <c r="Q3385" t="str">
        <f>TRIM(MID(SUBSTITUTE($N3385,"/",REPT(" ",LEN($N3385))),(COLUMNS($V3385:V3385)-1)*LEN($N3385)+1,LEN($N3385)))</f>
        <v>theater</v>
      </c>
      <c r="R3385" t="str">
        <f>TRIM(MID(SUBSTITUTE($N3385,"/",REPT(" ",LEN($N3385))),(COLUMNS($V3385:W3385)-1)*LEN($N3385)+1,LEN($N3385)))</f>
        <v>plays</v>
      </c>
      <c r="S3385" s="11">
        <f t="shared" si="210"/>
        <v>42524.782638888893</v>
      </c>
      <c r="T3385" s="11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1.0001100000000001</v>
      </c>
      <c r="P3386" s="6">
        <f t="shared" si="209"/>
        <v>93.760312499999998</v>
      </c>
      <c r="Q3386" t="str">
        <f>TRIM(MID(SUBSTITUTE($N3386,"/",REPT(" ",LEN($N3386))),(COLUMNS($V3386:V3386)-1)*LEN($N3386)+1,LEN($N3386)))</f>
        <v>theater</v>
      </c>
      <c r="R3386" t="str">
        <f>TRIM(MID(SUBSTITUTE($N3386,"/",REPT(" ",LEN($N3386))),(COLUMNS($V3386:W3386)-1)*LEN($N3386)+1,LEN($N3386)))</f>
        <v>plays</v>
      </c>
      <c r="S3386" s="11">
        <f t="shared" si="210"/>
        <v>42292.087592592594</v>
      </c>
      <c r="T3386" s="11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</v>
      </c>
      <c r="P3387" s="6">
        <f t="shared" si="209"/>
        <v>133.33333333333334</v>
      </c>
      <c r="Q3387" t="str">
        <f>TRIM(MID(SUBSTITUTE($N3387,"/",REPT(" ",LEN($N3387))),(COLUMNS($V3387:V3387)-1)*LEN($N3387)+1,LEN($N3387)))</f>
        <v>theater</v>
      </c>
      <c r="R3387" t="str">
        <f>TRIM(MID(SUBSTITUTE($N3387,"/",REPT(" ",LEN($N3387))),(COLUMNS($V3387:W3387)-1)*LEN($N3387)+1,LEN($N3387)))</f>
        <v>plays</v>
      </c>
      <c r="S3387" s="11">
        <f t="shared" si="210"/>
        <v>41953.8675</v>
      </c>
      <c r="T3387" s="11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1.05</v>
      </c>
      <c r="P3388" s="6">
        <f t="shared" si="209"/>
        <v>51.219512195121951</v>
      </c>
      <c r="Q3388" t="str">
        <f>TRIM(MID(SUBSTITUTE($N3388,"/",REPT(" ",LEN($N3388))),(COLUMNS($V3388:V3388)-1)*LEN($N3388)+1,LEN($N3388)))</f>
        <v>theater</v>
      </c>
      <c r="R3388" t="str">
        <f>TRIM(MID(SUBSTITUTE($N3388,"/",REPT(" ",LEN($N3388))),(COLUMNS($V3388:W3388)-1)*LEN($N3388)+1,LEN($N3388)))</f>
        <v>plays</v>
      </c>
      <c r="S3388" s="11">
        <f t="shared" si="210"/>
        <v>41946.644745370373</v>
      </c>
      <c r="T3388" s="11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1.1686666666666667</v>
      </c>
      <c r="P3389" s="6">
        <f t="shared" si="209"/>
        <v>100.17142857142858</v>
      </c>
      <c r="Q3389" t="str">
        <f>TRIM(MID(SUBSTITUTE($N3389,"/",REPT(" ",LEN($N3389))),(COLUMNS($V3389:V3389)-1)*LEN($N3389)+1,LEN($N3389)))</f>
        <v>theater</v>
      </c>
      <c r="R3389" t="str">
        <f>TRIM(MID(SUBSTITUTE($N3389,"/",REPT(" ",LEN($N3389))),(COLUMNS($V3389:W3389)-1)*LEN($N3389)+1,LEN($N3389)))</f>
        <v>plays</v>
      </c>
      <c r="S3389" s="11">
        <f t="shared" si="210"/>
        <v>41947.762592592589</v>
      </c>
      <c r="T3389" s="11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1.038</v>
      </c>
      <c r="P3390" s="6">
        <f t="shared" si="209"/>
        <v>34.6</v>
      </c>
      <c r="Q3390" t="str">
        <f>TRIM(MID(SUBSTITUTE($N3390,"/",REPT(" ",LEN($N3390))),(COLUMNS($V3390:V3390)-1)*LEN($N3390)+1,LEN($N3390)))</f>
        <v>theater</v>
      </c>
      <c r="R3390" t="str">
        <f>TRIM(MID(SUBSTITUTE($N3390,"/",REPT(" ",LEN($N3390))),(COLUMNS($V3390:W3390)-1)*LEN($N3390)+1,LEN($N3390)))</f>
        <v>plays</v>
      </c>
      <c r="S3390" s="11">
        <f t="shared" si="210"/>
        <v>42143.461122685185</v>
      </c>
      <c r="T3390" s="11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1.145</v>
      </c>
      <c r="P3391" s="6">
        <f t="shared" si="209"/>
        <v>184.67741935483872</v>
      </c>
      <c r="Q3391" t="str">
        <f>TRIM(MID(SUBSTITUTE($N3391,"/",REPT(" ",LEN($N3391))),(COLUMNS($V3391:V3391)-1)*LEN($N3391)+1,LEN($N3391)))</f>
        <v>theater</v>
      </c>
      <c r="R3391" t="str">
        <f>TRIM(MID(SUBSTITUTE($N3391,"/",REPT(" ",LEN($N3391))),(COLUMNS($V3391:W3391)-1)*LEN($N3391)+1,LEN($N3391)))</f>
        <v>plays</v>
      </c>
      <c r="S3391" s="11">
        <f t="shared" si="210"/>
        <v>42494.563449074078</v>
      </c>
      <c r="T3391" s="11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1.024</v>
      </c>
      <c r="P3392" s="6">
        <f t="shared" si="209"/>
        <v>69.818181818181813</v>
      </c>
      <c r="Q3392" t="str">
        <f>TRIM(MID(SUBSTITUTE($N3392,"/",REPT(" ",LEN($N3392))),(COLUMNS($V3392:V3392)-1)*LEN($N3392)+1,LEN($N3392)))</f>
        <v>theater</v>
      </c>
      <c r="R3392" t="str">
        <f>TRIM(MID(SUBSTITUTE($N3392,"/",REPT(" ",LEN($N3392))),(COLUMNS($V3392:W3392)-1)*LEN($N3392)+1,LEN($N3392)))</f>
        <v>plays</v>
      </c>
      <c r="S3392" s="11">
        <f t="shared" si="210"/>
        <v>41815.774826388886</v>
      </c>
      <c r="T3392" s="11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2.23</v>
      </c>
      <c r="P3393" s="6">
        <f t="shared" si="209"/>
        <v>61.944444444444443</v>
      </c>
      <c r="Q3393" t="str">
        <f>TRIM(MID(SUBSTITUTE($N3393,"/",REPT(" ",LEN($N3393))),(COLUMNS($V3393:V3393)-1)*LEN($N3393)+1,LEN($N3393)))</f>
        <v>theater</v>
      </c>
      <c r="R3393" t="str">
        <f>TRIM(MID(SUBSTITUTE($N3393,"/",REPT(" ",LEN($N3393))),(COLUMNS($V3393:W3393)-1)*LEN($N3393)+1,LEN($N3393)))</f>
        <v>plays</v>
      </c>
      <c r="S3393" s="11">
        <f t="shared" si="210"/>
        <v>41830.545694444445</v>
      </c>
      <c r="T3393" s="11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</v>
      </c>
      <c r="P3394" s="6">
        <f t="shared" si="209"/>
        <v>41.666666666666664</v>
      </c>
      <c r="Q3394" t="str">
        <f>TRIM(MID(SUBSTITUTE($N3394,"/",REPT(" ",LEN($N3394))),(COLUMNS($V3394:V3394)-1)*LEN($N3394)+1,LEN($N3394)))</f>
        <v>theater</v>
      </c>
      <c r="R3394" t="str">
        <f>TRIM(MID(SUBSTITUTE($N3394,"/",REPT(" ",LEN($N3394))),(COLUMNS($V3394:W3394)-1)*LEN($N3394)+1,LEN($N3394)))</f>
        <v>plays</v>
      </c>
      <c r="S3394" s="11">
        <f t="shared" si="210"/>
        <v>42446.845543981486</v>
      </c>
      <c r="T3394" s="11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</f>
        <v>1.0580000000000001</v>
      </c>
      <c r="P3395" s="6">
        <f t="shared" ref="P3395:P3458" si="213">AVERAGE(E3395/L3395)</f>
        <v>36.06818181818182</v>
      </c>
      <c r="Q3395" t="str">
        <f>TRIM(MID(SUBSTITUTE($N3395,"/",REPT(" ",LEN($N3395))),(COLUMNS($V3395:V3395)-1)*LEN($N3395)+1,LEN($N3395)))</f>
        <v>theater</v>
      </c>
      <c r="R3395" t="str">
        <f>TRIM(MID(SUBSTITUTE($N3395,"/",REPT(" ",LEN($N3395))),(COLUMNS($V3395:W3395)-1)*LEN($N3395)+1,LEN($N3395)))</f>
        <v>plays</v>
      </c>
      <c r="S3395" s="11">
        <f t="shared" ref="S3395:S3458" si="214">(((J3395/60/60)/24)+DATE(1970,1,1))</f>
        <v>41923.921643518523</v>
      </c>
      <c r="T3395" s="11">
        <f t="shared" ref="T3395:T3458" si="215">(((I3395/60/60)/24)+DATE(1970,1,1))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1.4236363636363636</v>
      </c>
      <c r="P3396" s="6">
        <f t="shared" si="213"/>
        <v>29</v>
      </c>
      <c r="Q3396" t="str">
        <f>TRIM(MID(SUBSTITUTE($N3396,"/",REPT(" ",LEN($N3396))),(COLUMNS($V3396:V3396)-1)*LEN($N3396)+1,LEN($N3396)))</f>
        <v>theater</v>
      </c>
      <c r="R3396" t="str">
        <f>TRIM(MID(SUBSTITUTE($N3396,"/",REPT(" ",LEN($N3396))),(COLUMNS($V3396:W3396)-1)*LEN($N3396)+1,LEN($N3396)))</f>
        <v>plays</v>
      </c>
      <c r="S3396" s="11">
        <f t="shared" si="214"/>
        <v>41817.59542824074</v>
      </c>
      <c r="T3396" s="11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1.84</v>
      </c>
      <c r="P3397" s="6">
        <f t="shared" si="213"/>
        <v>24.210526315789473</v>
      </c>
      <c r="Q3397" t="str">
        <f>TRIM(MID(SUBSTITUTE($N3397,"/",REPT(" ",LEN($N3397))),(COLUMNS($V3397:V3397)-1)*LEN($N3397)+1,LEN($N3397)))</f>
        <v>theater</v>
      </c>
      <c r="R3397" t="str">
        <f>TRIM(MID(SUBSTITUTE($N3397,"/",REPT(" ",LEN($N3397))),(COLUMNS($V3397:W3397)-1)*LEN($N3397)+1,LEN($N3397)))</f>
        <v>plays</v>
      </c>
      <c r="S3397" s="11">
        <f t="shared" si="214"/>
        <v>42140.712314814817</v>
      </c>
      <c r="T3397" s="11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1.0433333333333332</v>
      </c>
      <c r="P3398" s="6">
        <f t="shared" si="213"/>
        <v>55.892857142857146</v>
      </c>
      <c r="Q3398" t="str">
        <f>TRIM(MID(SUBSTITUTE($N3398,"/",REPT(" ",LEN($N3398))),(COLUMNS($V3398:V3398)-1)*LEN($N3398)+1,LEN($N3398)))</f>
        <v>theater</v>
      </c>
      <c r="R3398" t="str">
        <f>TRIM(MID(SUBSTITUTE($N3398,"/",REPT(" ",LEN($N3398))),(COLUMNS($V3398:W3398)-1)*LEN($N3398)+1,LEN($N3398)))</f>
        <v>plays</v>
      </c>
      <c r="S3398" s="11">
        <f t="shared" si="214"/>
        <v>41764.44663194444</v>
      </c>
      <c r="T3398" s="11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1.1200000000000001</v>
      </c>
      <c r="P3399" s="6">
        <f t="shared" si="213"/>
        <v>11.666666666666666</v>
      </c>
      <c r="Q3399" t="str">
        <f>TRIM(MID(SUBSTITUTE($N3399,"/",REPT(" ",LEN($N3399))),(COLUMNS($V3399:V3399)-1)*LEN($N3399)+1,LEN($N3399)))</f>
        <v>theater</v>
      </c>
      <c r="R3399" t="str">
        <f>TRIM(MID(SUBSTITUTE($N3399,"/",REPT(" ",LEN($N3399))),(COLUMNS($V3399:W3399)-1)*LEN($N3399)+1,LEN($N3399)))</f>
        <v>plays</v>
      </c>
      <c r="S3399" s="11">
        <f t="shared" si="214"/>
        <v>42378.478344907402</v>
      </c>
      <c r="T3399" s="11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1.1107499999999999</v>
      </c>
      <c r="P3400" s="6">
        <f t="shared" si="213"/>
        <v>68.353846153846149</v>
      </c>
      <c r="Q3400" t="str">
        <f>TRIM(MID(SUBSTITUTE($N3400,"/",REPT(" ",LEN($N3400))),(COLUMNS($V3400:V3400)-1)*LEN($N3400)+1,LEN($N3400)))</f>
        <v>theater</v>
      </c>
      <c r="R3400" t="str">
        <f>TRIM(MID(SUBSTITUTE($N3400,"/",REPT(" ",LEN($N3400))),(COLUMNS($V3400:W3400)-1)*LEN($N3400)+1,LEN($N3400)))</f>
        <v>plays</v>
      </c>
      <c r="S3400" s="11">
        <f t="shared" si="214"/>
        <v>41941.75203703704</v>
      </c>
      <c r="T3400" s="11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1.0375000000000001</v>
      </c>
      <c r="P3401" s="6">
        <f t="shared" si="213"/>
        <v>27.065217391304348</v>
      </c>
      <c r="Q3401" t="str">
        <f>TRIM(MID(SUBSTITUTE($N3401,"/",REPT(" ",LEN($N3401))),(COLUMNS($V3401:V3401)-1)*LEN($N3401)+1,LEN($N3401)))</f>
        <v>theater</v>
      </c>
      <c r="R3401" t="str">
        <f>TRIM(MID(SUBSTITUTE($N3401,"/",REPT(" ",LEN($N3401))),(COLUMNS($V3401:W3401)-1)*LEN($N3401)+1,LEN($N3401)))</f>
        <v>plays</v>
      </c>
      <c r="S3401" s="11">
        <f t="shared" si="214"/>
        <v>42026.920428240745</v>
      </c>
      <c r="T3401" s="11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1.0041</v>
      </c>
      <c r="P3402" s="6">
        <f t="shared" si="213"/>
        <v>118.12941176470588</v>
      </c>
      <c r="Q3402" t="str">
        <f>TRIM(MID(SUBSTITUTE($N3402,"/",REPT(" ",LEN($N3402))),(COLUMNS($V3402:V3402)-1)*LEN($N3402)+1,LEN($N3402)))</f>
        <v>theater</v>
      </c>
      <c r="R3402" t="str">
        <f>TRIM(MID(SUBSTITUTE($N3402,"/",REPT(" ",LEN($N3402))),(COLUMNS($V3402:W3402)-1)*LEN($N3402)+1,LEN($N3402)))</f>
        <v>plays</v>
      </c>
      <c r="S3402" s="11">
        <f t="shared" si="214"/>
        <v>41834.953865740739</v>
      </c>
      <c r="T3402" s="11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1.0186206896551724</v>
      </c>
      <c r="P3403" s="6">
        <f t="shared" si="213"/>
        <v>44.757575757575758</v>
      </c>
      <c r="Q3403" t="str">
        <f>TRIM(MID(SUBSTITUTE($N3403,"/",REPT(" ",LEN($N3403))),(COLUMNS($V3403:V3403)-1)*LEN($N3403)+1,LEN($N3403)))</f>
        <v>theater</v>
      </c>
      <c r="R3403" t="str">
        <f>TRIM(MID(SUBSTITUTE($N3403,"/",REPT(" ",LEN($N3403))),(COLUMNS($V3403:W3403)-1)*LEN($N3403)+1,LEN($N3403)))</f>
        <v>plays</v>
      </c>
      <c r="S3403" s="11">
        <f t="shared" si="214"/>
        <v>42193.723912037036</v>
      </c>
      <c r="T3403" s="11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1.0976666666666666</v>
      </c>
      <c r="P3404" s="6">
        <f t="shared" si="213"/>
        <v>99.787878787878782</v>
      </c>
      <c r="Q3404" t="str">
        <f>TRIM(MID(SUBSTITUTE($N3404,"/",REPT(" ",LEN($N3404))),(COLUMNS($V3404:V3404)-1)*LEN($N3404)+1,LEN($N3404)))</f>
        <v>theater</v>
      </c>
      <c r="R3404" t="str">
        <f>TRIM(MID(SUBSTITUTE($N3404,"/",REPT(" ",LEN($N3404))),(COLUMNS($V3404:W3404)-1)*LEN($N3404)+1,LEN($N3404)))</f>
        <v>plays</v>
      </c>
      <c r="S3404" s="11">
        <f t="shared" si="214"/>
        <v>42290.61855324074</v>
      </c>
      <c r="T3404" s="11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</v>
      </c>
      <c r="P3405" s="6">
        <f t="shared" si="213"/>
        <v>117.64705882352941</v>
      </c>
      <c r="Q3405" t="str">
        <f>TRIM(MID(SUBSTITUTE($N3405,"/",REPT(" ",LEN($N3405))),(COLUMNS($V3405:V3405)-1)*LEN($N3405)+1,LEN($N3405)))</f>
        <v>theater</v>
      </c>
      <c r="R3405" t="str">
        <f>TRIM(MID(SUBSTITUTE($N3405,"/",REPT(" ",LEN($N3405))),(COLUMNS($V3405:W3405)-1)*LEN($N3405)+1,LEN($N3405)))</f>
        <v>plays</v>
      </c>
      <c r="S3405" s="11">
        <f t="shared" si="214"/>
        <v>42150.462083333332</v>
      </c>
      <c r="T3405" s="11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1.22</v>
      </c>
      <c r="P3406" s="6">
        <f t="shared" si="213"/>
        <v>203.33333333333334</v>
      </c>
      <c r="Q3406" t="str">
        <f>TRIM(MID(SUBSTITUTE($N3406,"/",REPT(" ",LEN($N3406))),(COLUMNS($V3406:V3406)-1)*LEN($N3406)+1,LEN($N3406)))</f>
        <v>theater</v>
      </c>
      <c r="R3406" t="str">
        <f>TRIM(MID(SUBSTITUTE($N3406,"/",REPT(" ",LEN($N3406))),(COLUMNS($V3406:W3406)-1)*LEN($N3406)+1,LEN($N3406)))</f>
        <v>plays</v>
      </c>
      <c r="S3406" s="11">
        <f t="shared" si="214"/>
        <v>42152.503495370373</v>
      </c>
      <c r="T3406" s="11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1.3757142857142857</v>
      </c>
      <c r="P3407" s="6">
        <f t="shared" si="213"/>
        <v>28.323529411764707</v>
      </c>
      <c r="Q3407" t="str">
        <f>TRIM(MID(SUBSTITUTE($N3407,"/",REPT(" ",LEN($N3407))),(COLUMNS($V3407:V3407)-1)*LEN($N3407)+1,LEN($N3407)))</f>
        <v>theater</v>
      </c>
      <c r="R3407" t="str">
        <f>TRIM(MID(SUBSTITUTE($N3407,"/",REPT(" ",LEN($N3407))),(COLUMNS($V3407:W3407)-1)*LEN($N3407)+1,LEN($N3407)))</f>
        <v>plays</v>
      </c>
      <c r="S3407" s="11">
        <f t="shared" si="214"/>
        <v>42410.017199074078</v>
      </c>
      <c r="T3407" s="11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1.0031000000000001</v>
      </c>
      <c r="P3408" s="6">
        <f t="shared" si="213"/>
        <v>110.23076923076923</v>
      </c>
      <c r="Q3408" t="str">
        <f>TRIM(MID(SUBSTITUTE($N3408,"/",REPT(" ",LEN($N3408))),(COLUMNS($V3408:V3408)-1)*LEN($N3408)+1,LEN($N3408)))</f>
        <v>theater</v>
      </c>
      <c r="R3408" t="str">
        <f>TRIM(MID(SUBSTITUTE($N3408,"/",REPT(" ",LEN($N3408))),(COLUMNS($V3408:W3408)-1)*LEN($N3408)+1,LEN($N3408)))</f>
        <v>plays</v>
      </c>
      <c r="S3408" s="11">
        <f t="shared" si="214"/>
        <v>41791.492777777778</v>
      </c>
      <c r="T3408" s="11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1.071</v>
      </c>
      <c r="P3409" s="6">
        <f t="shared" si="213"/>
        <v>31.970149253731343</v>
      </c>
      <c r="Q3409" t="str">
        <f>TRIM(MID(SUBSTITUTE($N3409,"/",REPT(" ",LEN($N3409))),(COLUMNS($V3409:V3409)-1)*LEN($N3409)+1,LEN($N3409)))</f>
        <v>theater</v>
      </c>
      <c r="R3409" t="str">
        <f>TRIM(MID(SUBSTITUTE($N3409,"/",REPT(" ",LEN($N3409))),(COLUMNS($V3409:W3409)-1)*LEN($N3409)+1,LEN($N3409)))</f>
        <v>plays</v>
      </c>
      <c r="S3409" s="11">
        <f t="shared" si="214"/>
        <v>41796.422326388885</v>
      </c>
      <c r="T3409" s="11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2.11</v>
      </c>
      <c r="P3410" s="6">
        <f t="shared" si="213"/>
        <v>58.611111111111114</v>
      </c>
      <c r="Q3410" t="str">
        <f>TRIM(MID(SUBSTITUTE($N3410,"/",REPT(" ",LEN($N3410))),(COLUMNS($V3410:V3410)-1)*LEN($N3410)+1,LEN($N3410)))</f>
        <v>theater</v>
      </c>
      <c r="R3410" t="str">
        <f>TRIM(MID(SUBSTITUTE($N3410,"/",REPT(" ",LEN($N3410))),(COLUMNS($V3410:W3410)-1)*LEN($N3410)+1,LEN($N3410)))</f>
        <v>plays</v>
      </c>
      <c r="S3410" s="11">
        <f t="shared" si="214"/>
        <v>41808.991944444446</v>
      </c>
      <c r="T3410" s="11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1.236</v>
      </c>
      <c r="P3411" s="6">
        <f t="shared" si="213"/>
        <v>29.428571428571427</v>
      </c>
      <c r="Q3411" t="str">
        <f>TRIM(MID(SUBSTITUTE($N3411,"/",REPT(" ",LEN($N3411))),(COLUMNS($V3411:V3411)-1)*LEN($N3411)+1,LEN($N3411)))</f>
        <v>theater</v>
      </c>
      <c r="R3411" t="str">
        <f>TRIM(MID(SUBSTITUTE($N3411,"/",REPT(" ",LEN($N3411))),(COLUMNS($V3411:W3411)-1)*LEN($N3411)+1,LEN($N3411)))</f>
        <v>plays</v>
      </c>
      <c r="S3411" s="11">
        <f t="shared" si="214"/>
        <v>42544.814328703709</v>
      </c>
      <c r="T3411" s="11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1.085</v>
      </c>
      <c r="P3412" s="6">
        <f t="shared" si="213"/>
        <v>81.375</v>
      </c>
      <c r="Q3412" t="str">
        <f>TRIM(MID(SUBSTITUTE($N3412,"/",REPT(" ",LEN($N3412))),(COLUMNS($V3412:V3412)-1)*LEN($N3412)+1,LEN($N3412)))</f>
        <v>theater</v>
      </c>
      <c r="R3412" t="str">
        <f>TRIM(MID(SUBSTITUTE($N3412,"/",REPT(" ",LEN($N3412))),(COLUMNS($V3412:W3412)-1)*LEN($N3412)+1,LEN($N3412)))</f>
        <v>plays</v>
      </c>
      <c r="S3412" s="11">
        <f t="shared" si="214"/>
        <v>42500.041550925926</v>
      </c>
      <c r="T3412" s="11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1.0356666666666667</v>
      </c>
      <c r="P3413" s="6">
        <f t="shared" si="213"/>
        <v>199.16666666666666</v>
      </c>
      <c r="Q3413" t="str">
        <f>TRIM(MID(SUBSTITUTE($N3413,"/",REPT(" ",LEN($N3413))),(COLUMNS($V3413:V3413)-1)*LEN($N3413)+1,LEN($N3413)))</f>
        <v>theater</v>
      </c>
      <c r="R3413" t="str">
        <f>TRIM(MID(SUBSTITUTE($N3413,"/",REPT(" ",LEN($N3413))),(COLUMNS($V3413:W3413)-1)*LEN($N3413)+1,LEN($N3413)))</f>
        <v>plays</v>
      </c>
      <c r="S3413" s="11">
        <f t="shared" si="214"/>
        <v>42265.022824074069</v>
      </c>
      <c r="T3413" s="11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</v>
      </c>
      <c r="P3414" s="6">
        <f t="shared" si="213"/>
        <v>115.38461538461539</v>
      </c>
      <c r="Q3414" t="str">
        <f>TRIM(MID(SUBSTITUTE($N3414,"/",REPT(" ",LEN($N3414))),(COLUMNS($V3414:V3414)-1)*LEN($N3414)+1,LEN($N3414)))</f>
        <v>theater</v>
      </c>
      <c r="R3414" t="str">
        <f>TRIM(MID(SUBSTITUTE($N3414,"/",REPT(" ",LEN($N3414))),(COLUMNS($V3414:W3414)-1)*LEN($N3414)+1,LEN($N3414)))</f>
        <v>plays</v>
      </c>
      <c r="S3414" s="11">
        <f t="shared" si="214"/>
        <v>41879.959050925929</v>
      </c>
      <c r="T3414" s="11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1.3</v>
      </c>
      <c r="P3415" s="6">
        <f t="shared" si="213"/>
        <v>46.428571428571431</v>
      </c>
      <c r="Q3415" t="str">
        <f>TRIM(MID(SUBSTITUTE($N3415,"/",REPT(" ",LEN($N3415))),(COLUMNS($V3415:V3415)-1)*LEN($N3415)+1,LEN($N3415)))</f>
        <v>theater</v>
      </c>
      <c r="R3415" t="str">
        <f>TRIM(MID(SUBSTITUTE($N3415,"/",REPT(" ",LEN($N3415))),(COLUMNS($V3415:W3415)-1)*LEN($N3415)+1,LEN($N3415)))</f>
        <v>plays</v>
      </c>
      <c r="S3415" s="11">
        <f t="shared" si="214"/>
        <v>42053.733078703706</v>
      </c>
      <c r="T3415" s="11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1.0349999999999999</v>
      </c>
      <c r="P3416" s="6">
        <f t="shared" si="213"/>
        <v>70.568181818181813</v>
      </c>
      <c r="Q3416" t="str">
        <f>TRIM(MID(SUBSTITUTE($N3416,"/",REPT(" ",LEN($N3416))),(COLUMNS($V3416:V3416)-1)*LEN($N3416)+1,LEN($N3416)))</f>
        <v>theater</v>
      </c>
      <c r="R3416" t="str">
        <f>TRIM(MID(SUBSTITUTE($N3416,"/",REPT(" ",LEN($N3416))),(COLUMNS($V3416:W3416)-1)*LEN($N3416)+1,LEN($N3416)))</f>
        <v>plays</v>
      </c>
      <c r="S3416" s="11">
        <f t="shared" si="214"/>
        <v>42675.832465277781</v>
      </c>
      <c r="T3416" s="11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</v>
      </c>
      <c r="P3417" s="6">
        <f t="shared" si="213"/>
        <v>22.222222222222221</v>
      </c>
      <c r="Q3417" t="str">
        <f>TRIM(MID(SUBSTITUTE($N3417,"/",REPT(" ",LEN($N3417))),(COLUMNS($V3417:V3417)-1)*LEN($N3417)+1,LEN($N3417)))</f>
        <v>theater</v>
      </c>
      <c r="R3417" t="str">
        <f>TRIM(MID(SUBSTITUTE($N3417,"/",REPT(" ",LEN($N3417))),(COLUMNS($V3417:W3417)-1)*LEN($N3417)+1,LEN($N3417)))</f>
        <v>plays</v>
      </c>
      <c r="S3417" s="11">
        <f t="shared" si="214"/>
        <v>42467.144166666665</v>
      </c>
      <c r="T3417" s="11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1.196</v>
      </c>
      <c r="P3418" s="6">
        <f t="shared" si="213"/>
        <v>159.46666666666667</v>
      </c>
      <c r="Q3418" t="str">
        <f>TRIM(MID(SUBSTITUTE($N3418,"/",REPT(" ",LEN($N3418))),(COLUMNS($V3418:V3418)-1)*LEN($N3418)+1,LEN($N3418)))</f>
        <v>theater</v>
      </c>
      <c r="R3418" t="str">
        <f>TRIM(MID(SUBSTITUTE($N3418,"/",REPT(" ",LEN($N3418))),(COLUMNS($V3418:W3418)-1)*LEN($N3418)+1,LEN($N3418)))</f>
        <v>plays</v>
      </c>
      <c r="S3418" s="11">
        <f t="shared" si="214"/>
        <v>42089.412557870368</v>
      </c>
      <c r="T3418" s="11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1.0000058823529412</v>
      </c>
      <c r="P3419" s="6">
        <f t="shared" si="213"/>
        <v>37.777999999999999</v>
      </c>
      <c r="Q3419" t="str">
        <f>TRIM(MID(SUBSTITUTE($N3419,"/",REPT(" ",LEN($N3419))),(COLUMNS($V3419:V3419)-1)*LEN($N3419)+1,LEN($N3419)))</f>
        <v>theater</v>
      </c>
      <c r="R3419" t="str">
        <f>TRIM(MID(SUBSTITUTE($N3419,"/",REPT(" ",LEN($N3419))),(COLUMNS($V3419:W3419)-1)*LEN($N3419)+1,LEN($N3419)))</f>
        <v>plays</v>
      </c>
      <c r="S3419" s="11">
        <f t="shared" si="214"/>
        <v>41894.91375</v>
      </c>
      <c r="T3419" s="11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1.00875</v>
      </c>
      <c r="P3420" s="6">
        <f t="shared" si="213"/>
        <v>72.053571428571431</v>
      </c>
      <c r="Q3420" t="str">
        <f>TRIM(MID(SUBSTITUTE($N3420,"/",REPT(" ",LEN($N3420))),(COLUMNS($V3420:V3420)-1)*LEN($N3420)+1,LEN($N3420)))</f>
        <v>theater</v>
      </c>
      <c r="R3420" t="str">
        <f>TRIM(MID(SUBSTITUTE($N3420,"/",REPT(" ",LEN($N3420))),(COLUMNS($V3420:W3420)-1)*LEN($N3420)+1,LEN($N3420)))</f>
        <v>plays</v>
      </c>
      <c r="S3420" s="11">
        <f t="shared" si="214"/>
        <v>41752.83457175926</v>
      </c>
      <c r="T3420" s="11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1.0654545454545454</v>
      </c>
      <c r="P3421" s="6">
        <f t="shared" si="213"/>
        <v>63.695652173913047</v>
      </c>
      <c r="Q3421" t="str">
        <f>TRIM(MID(SUBSTITUTE($N3421,"/",REPT(" ",LEN($N3421))),(COLUMNS($V3421:V3421)-1)*LEN($N3421)+1,LEN($N3421)))</f>
        <v>theater</v>
      </c>
      <c r="R3421" t="str">
        <f>TRIM(MID(SUBSTITUTE($N3421,"/",REPT(" ",LEN($N3421))),(COLUMNS($V3421:W3421)-1)*LEN($N3421)+1,LEN($N3421)))</f>
        <v>plays</v>
      </c>
      <c r="S3421" s="11">
        <f t="shared" si="214"/>
        <v>42448.821585648147</v>
      </c>
      <c r="T3421" s="11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1.38</v>
      </c>
      <c r="P3422" s="6">
        <f t="shared" si="213"/>
        <v>28.411764705882351</v>
      </c>
      <c r="Q3422" t="str">
        <f>TRIM(MID(SUBSTITUTE($N3422,"/",REPT(" ",LEN($N3422))),(COLUMNS($V3422:V3422)-1)*LEN($N3422)+1,LEN($N3422)))</f>
        <v>theater</v>
      </c>
      <c r="R3422" t="str">
        <f>TRIM(MID(SUBSTITUTE($N3422,"/",REPT(" ",LEN($N3422))),(COLUMNS($V3422:W3422)-1)*LEN($N3422)+1,LEN($N3422)))</f>
        <v>plays</v>
      </c>
      <c r="S3422" s="11">
        <f t="shared" si="214"/>
        <v>42405.090300925927</v>
      </c>
      <c r="T3422" s="11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1.0115000000000001</v>
      </c>
      <c r="P3423" s="6">
        <f t="shared" si="213"/>
        <v>103.21428571428571</v>
      </c>
      <c r="Q3423" t="str">
        <f>TRIM(MID(SUBSTITUTE($N3423,"/",REPT(" ",LEN($N3423))),(COLUMNS($V3423:V3423)-1)*LEN($N3423)+1,LEN($N3423)))</f>
        <v>theater</v>
      </c>
      <c r="R3423" t="str">
        <f>TRIM(MID(SUBSTITUTE($N3423,"/",REPT(" ",LEN($N3423))),(COLUMNS($V3423:W3423)-1)*LEN($N3423)+1,LEN($N3423)))</f>
        <v>plays</v>
      </c>
      <c r="S3423" s="11">
        <f t="shared" si="214"/>
        <v>42037.791238425925</v>
      </c>
      <c r="T3423" s="11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1.091</v>
      </c>
      <c r="P3424" s="6">
        <f t="shared" si="213"/>
        <v>71.152173913043484</v>
      </c>
      <c r="Q3424" t="str">
        <f>TRIM(MID(SUBSTITUTE($N3424,"/",REPT(" ",LEN($N3424))),(COLUMNS($V3424:V3424)-1)*LEN($N3424)+1,LEN($N3424)))</f>
        <v>theater</v>
      </c>
      <c r="R3424" t="str">
        <f>TRIM(MID(SUBSTITUTE($N3424,"/",REPT(" ",LEN($N3424))),(COLUMNS($V3424:W3424)-1)*LEN($N3424)+1,LEN($N3424)))</f>
        <v>plays</v>
      </c>
      <c r="S3424" s="11">
        <f t="shared" si="214"/>
        <v>42323.562222222223</v>
      </c>
      <c r="T3424" s="11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1.4</v>
      </c>
      <c r="P3425" s="6">
        <f t="shared" si="213"/>
        <v>35</v>
      </c>
      <c r="Q3425" t="str">
        <f>TRIM(MID(SUBSTITUTE($N3425,"/",REPT(" ",LEN($N3425))),(COLUMNS($V3425:V3425)-1)*LEN($N3425)+1,LEN($N3425)))</f>
        <v>theater</v>
      </c>
      <c r="R3425" t="str">
        <f>TRIM(MID(SUBSTITUTE($N3425,"/",REPT(" ",LEN($N3425))),(COLUMNS($V3425:W3425)-1)*LEN($N3425)+1,LEN($N3425)))</f>
        <v>plays</v>
      </c>
      <c r="S3425" s="11">
        <f t="shared" si="214"/>
        <v>42088.911354166667</v>
      </c>
      <c r="T3425" s="11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1.0358333333333334</v>
      </c>
      <c r="P3426" s="6">
        <f t="shared" si="213"/>
        <v>81.776315789473685</v>
      </c>
      <c r="Q3426" t="str">
        <f>TRIM(MID(SUBSTITUTE($N3426,"/",REPT(" ",LEN($N3426))),(COLUMNS($V3426:V3426)-1)*LEN($N3426)+1,LEN($N3426)))</f>
        <v>theater</v>
      </c>
      <c r="R3426" t="str">
        <f>TRIM(MID(SUBSTITUTE($N3426,"/",REPT(" ",LEN($N3426))),(COLUMNS($V3426:W3426)-1)*LEN($N3426)+1,LEN($N3426)))</f>
        <v>plays</v>
      </c>
      <c r="S3426" s="11">
        <f t="shared" si="214"/>
        <v>42018.676898148144</v>
      </c>
      <c r="T3426" s="11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1.0297033333333332</v>
      </c>
      <c r="P3427" s="6">
        <f t="shared" si="213"/>
        <v>297.02980769230766</v>
      </c>
      <c r="Q3427" t="str">
        <f>TRIM(MID(SUBSTITUTE($N3427,"/",REPT(" ",LEN($N3427))),(COLUMNS($V3427:V3427)-1)*LEN($N3427)+1,LEN($N3427)))</f>
        <v>theater</v>
      </c>
      <c r="R3427" t="str">
        <f>TRIM(MID(SUBSTITUTE($N3427,"/",REPT(" ",LEN($N3427))),(COLUMNS($V3427:W3427)-1)*LEN($N3427)+1,LEN($N3427)))</f>
        <v>plays</v>
      </c>
      <c r="S3427" s="11">
        <f t="shared" si="214"/>
        <v>41884.617314814815</v>
      </c>
      <c r="T3427" s="11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1.0813333333333333</v>
      </c>
      <c r="P3428" s="6">
        <f t="shared" si="213"/>
        <v>46.609195402298852</v>
      </c>
      <c r="Q3428" t="str">
        <f>TRIM(MID(SUBSTITUTE($N3428,"/",REPT(" ",LEN($N3428))),(COLUMNS($V3428:V3428)-1)*LEN($N3428)+1,LEN($N3428)))</f>
        <v>theater</v>
      </c>
      <c r="R3428" t="str">
        <f>TRIM(MID(SUBSTITUTE($N3428,"/",REPT(" ",LEN($N3428))),(COLUMNS($V3428:W3428)-1)*LEN($N3428)+1,LEN($N3428)))</f>
        <v>plays</v>
      </c>
      <c r="S3428" s="11">
        <f t="shared" si="214"/>
        <v>41884.056747685187</v>
      </c>
      <c r="T3428" s="11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</v>
      </c>
      <c r="P3429" s="6">
        <f t="shared" si="213"/>
        <v>51.724137931034484</v>
      </c>
      <c r="Q3429" t="str">
        <f>TRIM(MID(SUBSTITUTE($N3429,"/",REPT(" ",LEN($N3429))),(COLUMNS($V3429:V3429)-1)*LEN($N3429)+1,LEN($N3429)))</f>
        <v>theater</v>
      </c>
      <c r="R3429" t="str">
        <f>TRIM(MID(SUBSTITUTE($N3429,"/",REPT(" ",LEN($N3429))),(COLUMNS($V3429:W3429)-1)*LEN($N3429)+1,LEN($N3429)))</f>
        <v>plays</v>
      </c>
      <c r="S3429" s="11">
        <f t="shared" si="214"/>
        <v>41792.645277777774</v>
      </c>
      <c r="T3429" s="11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1.0275000000000001</v>
      </c>
      <c r="P3430" s="6">
        <f t="shared" si="213"/>
        <v>40.294117647058826</v>
      </c>
      <c r="Q3430" t="str">
        <f>TRIM(MID(SUBSTITUTE($N3430,"/",REPT(" ",LEN($N3430))),(COLUMNS($V3430:V3430)-1)*LEN($N3430)+1,LEN($N3430)))</f>
        <v>theater</v>
      </c>
      <c r="R3430" t="str">
        <f>TRIM(MID(SUBSTITUTE($N3430,"/",REPT(" ",LEN($N3430))),(COLUMNS($V3430:W3430)-1)*LEN($N3430)+1,LEN($N3430)))</f>
        <v>plays</v>
      </c>
      <c r="S3430" s="11">
        <f t="shared" si="214"/>
        <v>42038.720451388886</v>
      </c>
      <c r="T3430" s="11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1.3</v>
      </c>
      <c r="P3431" s="6">
        <f t="shared" si="213"/>
        <v>16.25</v>
      </c>
      <c r="Q3431" t="str">
        <f>TRIM(MID(SUBSTITUTE($N3431,"/",REPT(" ",LEN($N3431))),(COLUMNS($V3431:V3431)-1)*LEN($N3431)+1,LEN($N3431)))</f>
        <v>theater</v>
      </c>
      <c r="R3431" t="str">
        <f>TRIM(MID(SUBSTITUTE($N3431,"/",REPT(" ",LEN($N3431))),(COLUMNS($V3431:W3431)-1)*LEN($N3431)+1,LEN($N3431)))</f>
        <v>plays</v>
      </c>
      <c r="S3431" s="11">
        <f t="shared" si="214"/>
        <v>42662.021539351852</v>
      </c>
      <c r="T3431" s="11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1.0854949999999999</v>
      </c>
      <c r="P3432" s="6">
        <f t="shared" si="213"/>
        <v>30.152638888888887</v>
      </c>
      <c r="Q3432" t="str">
        <f>TRIM(MID(SUBSTITUTE($N3432,"/",REPT(" ",LEN($N3432))),(COLUMNS($V3432:V3432)-1)*LEN($N3432)+1,LEN($N3432)))</f>
        <v>theater</v>
      </c>
      <c r="R3432" t="str">
        <f>TRIM(MID(SUBSTITUTE($N3432,"/",REPT(" ",LEN($N3432))),(COLUMNS($V3432:W3432)-1)*LEN($N3432)+1,LEN($N3432)))</f>
        <v>plays</v>
      </c>
      <c r="S3432" s="11">
        <f t="shared" si="214"/>
        <v>41820.945613425924</v>
      </c>
      <c r="T3432" s="11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</v>
      </c>
      <c r="P3433" s="6">
        <f t="shared" si="213"/>
        <v>95.238095238095241</v>
      </c>
      <c r="Q3433" t="str">
        <f>TRIM(MID(SUBSTITUTE($N3433,"/",REPT(" ",LEN($N3433))),(COLUMNS($V3433:V3433)-1)*LEN($N3433)+1,LEN($N3433)))</f>
        <v>theater</v>
      </c>
      <c r="R3433" t="str">
        <f>TRIM(MID(SUBSTITUTE($N3433,"/",REPT(" ",LEN($N3433))),(COLUMNS($V3433:W3433)-1)*LEN($N3433)+1,LEN($N3433)))</f>
        <v>plays</v>
      </c>
      <c r="S3433" s="11">
        <f t="shared" si="214"/>
        <v>41839.730937500004</v>
      </c>
      <c r="T3433" s="11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1.0965</v>
      </c>
      <c r="P3434" s="6">
        <f t="shared" si="213"/>
        <v>52.214285714285715</v>
      </c>
      <c r="Q3434" t="str">
        <f>TRIM(MID(SUBSTITUTE($N3434,"/",REPT(" ",LEN($N3434))),(COLUMNS($V3434:V3434)-1)*LEN($N3434)+1,LEN($N3434)))</f>
        <v>theater</v>
      </c>
      <c r="R3434" t="str">
        <f>TRIM(MID(SUBSTITUTE($N3434,"/",REPT(" ",LEN($N3434))),(COLUMNS($V3434:W3434)-1)*LEN($N3434)+1,LEN($N3434)))</f>
        <v>plays</v>
      </c>
      <c r="S3434" s="11">
        <f t="shared" si="214"/>
        <v>42380.581180555557</v>
      </c>
      <c r="T3434" s="11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1.0026315789473683</v>
      </c>
      <c r="P3435" s="6">
        <f t="shared" si="213"/>
        <v>134.1549295774648</v>
      </c>
      <c r="Q3435" t="str">
        <f>TRIM(MID(SUBSTITUTE($N3435,"/",REPT(" ",LEN($N3435))),(COLUMNS($V3435:V3435)-1)*LEN($N3435)+1,LEN($N3435)))</f>
        <v>theater</v>
      </c>
      <c r="R3435" t="str">
        <f>TRIM(MID(SUBSTITUTE($N3435,"/",REPT(" ",LEN($N3435))),(COLUMNS($V3435:W3435)-1)*LEN($N3435)+1,LEN($N3435)))</f>
        <v>plays</v>
      </c>
      <c r="S3435" s="11">
        <f t="shared" si="214"/>
        <v>41776.063136574077</v>
      </c>
      <c r="T3435" s="11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1.0555000000000001</v>
      </c>
      <c r="P3436" s="6">
        <f t="shared" si="213"/>
        <v>62.827380952380949</v>
      </c>
      <c r="Q3436" t="str">
        <f>TRIM(MID(SUBSTITUTE($N3436,"/",REPT(" ",LEN($N3436))),(COLUMNS($V3436:V3436)-1)*LEN($N3436)+1,LEN($N3436)))</f>
        <v>theater</v>
      </c>
      <c r="R3436" t="str">
        <f>TRIM(MID(SUBSTITUTE($N3436,"/",REPT(" ",LEN($N3436))),(COLUMNS($V3436:W3436)-1)*LEN($N3436)+1,LEN($N3436)))</f>
        <v>plays</v>
      </c>
      <c r="S3436" s="11">
        <f t="shared" si="214"/>
        <v>41800.380428240744</v>
      </c>
      <c r="T3436" s="11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1.1200000000000001</v>
      </c>
      <c r="P3437" s="6">
        <f t="shared" si="213"/>
        <v>58.94736842105263</v>
      </c>
      <c r="Q3437" t="str">
        <f>TRIM(MID(SUBSTITUTE($N3437,"/",REPT(" ",LEN($N3437))),(COLUMNS($V3437:V3437)-1)*LEN($N3437)+1,LEN($N3437)))</f>
        <v>theater</v>
      </c>
      <c r="R3437" t="str">
        <f>TRIM(MID(SUBSTITUTE($N3437,"/",REPT(" ",LEN($N3437))),(COLUMNS($V3437:W3437)-1)*LEN($N3437)+1,LEN($N3437)))</f>
        <v>plays</v>
      </c>
      <c r="S3437" s="11">
        <f t="shared" si="214"/>
        <v>42572.61681712963</v>
      </c>
      <c r="T3437" s="11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1.0589999999999999</v>
      </c>
      <c r="P3438" s="6">
        <f t="shared" si="213"/>
        <v>143.1081081081081</v>
      </c>
      <c r="Q3438" t="str">
        <f>TRIM(MID(SUBSTITUTE($N3438,"/",REPT(" ",LEN($N3438))),(COLUMNS($V3438:V3438)-1)*LEN($N3438)+1,LEN($N3438)))</f>
        <v>theater</v>
      </c>
      <c r="R3438" t="str">
        <f>TRIM(MID(SUBSTITUTE($N3438,"/",REPT(" ",LEN($N3438))),(COLUMNS($V3438:W3438)-1)*LEN($N3438)+1,LEN($N3438)))</f>
        <v>plays</v>
      </c>
      <c r="S3438" s="11">
        <f t="shared" si="214"/>
        <v>41851.541585648149</v>
      </c>
      <c r="T3438" s="11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1.01</v>
      </c>
      <c r="P3439" s="6">
        <f t="shared" si="213"/>
        <v>84.166666666666671</v>
      </c>
      <c r="Q3439" t="str">
        <f>TRIM(MID(SUBSTITUTE($N3439,"/",REPT(" ",LEN($N3439))),(COLUMNS($V3439:V3439)-1)*LEN($N3439)+1,LEN($N3439)))</f>
        <v>theater</v>
      </c>
      <c r="R3439" t="str">
        <f>TRIM(MID(SUBSTITUTE($N3439,"/",REPT(" ",LEN($N3439))),(COLUMNS($V3439:W3439)-1)*LEN($N3439)+1,LEN($N3439)))</f>
        <v>plays</v>
      </c>
      <c r="S3439" s="11">
        <f t="shared" si="214"/>
        <v>42205.710879629631</v>
      </c>
      <c r="T3439" s="11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1.042</v>
      </c>
      <c r="P3440" s="6">
        <f t="shared" si="213"/>
        <v>186.07142857142858</v>
      </c>
      <c r="Q3440" t="str">
        <f>TRIM(MID(SUBSTITUTE($N3440,"/",REPT(" ",LEN($N3440))),(COLUMNS($V3440:V3440)-1)*LEN($N3440)+1,LEN($N3440)))</f>
        <v>theater</v>
      </c>
      <c r="R3440" t="str">
        <f>TRIM(MID(SUBSTITUTE($N3440,"/",REPT(" ",LEN($N3440))),(COLUMNS($V3440:W3440)-1)*LEN($N3440)+1,LEN($N3440)))</f>
        <v>plays</v>
      </c>
      <c r="S3440" s="11">
        <f t="shared" si="214"/>
        <v>42100.927858796291</v>
      </c>
      <c r="T3440" s="11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1.3467833333333334</v>
      </c>
      <c r="P3441" s="6">
        <f t="shared" si="213"/>
        <v>89.785555555555561</v>
      </c>
      <c r="Q3441" t="str">
        <f>TRIM(MID(SUBSTITUTE($N3441,"/",REPT(" ",LEN($N3441))),(COLUMNS($V3441:V3441)-1)*LEN($N3441)+1,LEN($N3441)))</f>
        <v>theater</v>
      </c>
      <c r="R3441" t="str">
        <f>TRIM(MID(SUBSTITUTE($N3441,"/",REPT(" ",LEN($N3441))),(COLUMNS($V3441:W3441)-1)*LEN($N3441)+1,LEN($N3441)))</f>
        <v>plays</v>
      </c>
      <c r="S3441" s="11">
        <f t="shared" si="214"/>
        <v>42374.911226851851</v>
      </c>
      <c r="T3441" s="11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1.052184</v>
      </c>
      <c r="P3442" s="6">
        <f t="shared" si="213"/>
        <v>64.157560975609755</v>
      </c>
      <c r="Q3442" t="str">
        <f>TRIM(MID(SUBSTITUTE($N3442,"/",REPT(" ",LEN($N3442))),(COLUMNS($V3442:V3442)-1)*LEN($N3442)+1,LEN($N3442)))</f>
        <v>theater</v>
      </c>
      <c r="R3442" t="str">
        <f>TRIM(MID(SUBSTITUTE($N3442,"/",REPT(" ",LEN($N3442))),(COLUMNS($V3442:W3442)-1)*LEN($N3442)+1,LEN($N3442)))</f>
        <v>plays</v>
      </c>
      <c r="S3442" s="11">
        <f t="shared" si="214"/>
        <v>41809.12300925926</v>
      </c>
      <c r="T3442" s="11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1.026</v>
      </c>
      <c r="P3443" s="6">
        <f t="shared" si="213"/>
        <v>59.651162790697676</v>
      </c>
      <c r="Q3443" t="str">
        <f>TRIM(MID(SUBSTITUTE($N3443,"/",REPT(" ",LEN($N3443))),(COLUMNS($V3443:V3443)-1)*LEN($N3443)+1,LEN($N3443)))</f>
        <v>theater</v>
      </c>
      <c r="R3443" t="str">
        <f>TRIM(MID(SUBSTITUTE($N3443,"/",REPT(" ",LEN($N3443))),(COLUMNS($V3443:W3443)-1)*LEN($N3443)+1,LEN($N3443)))</f>
        <v>plays</v>
      </c>
      <c r="S3443" s="11">
        <f t="shared" si="214"/>
        <v>42294.429641203707</v>
      </c>
      <c r="T3443" s="11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</v>
      </c>
      <c r="P3444" s="6">
        <f t="shared" si="213"/>
        <v>31.25</v>
      </c>
      <c r="Q3444" t="str">
        <f>TRIM(MID(SUBSTITUTE($N3444,"/",REPT(" ",LEN($N3444))),(COLUMNS($V3444:V3444)-1)*LEN($N3444)+1,LEN($N3444)))</f>
        <v>theater</v>
      </c>
      <c r="R3444" t="str">
        <f>TRIM(MID(SUBSTITUTE($N3444,"/",REPT(" ",LEN($N3444))),(COLUMNS($V3444:W3444)-1)*LEN($N3444)+1,LEN($N3444)))</f>
        <v>plays</v>
      </c>
      <c r="S3444" s="11">
        <f t="shared" si="214"/>
        <v>42124.841111111105</v>
      </c>
      <c r="T3444" s="11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1.855</v>
      </c>
      <c r="P3445" s="6">
        <f t="shared" si="213"/>
        <v>41.222222222222221</v>
      </c>
      <c r="Q3445" t="str">
        <f>TRIM(MID(SUBSTITUTE($N3445,"/",REPT(" ",LEN($N3445))),(COLUMNS($V3445:V3445)-1)*LEN($N3445)+1,LEN($N3445)))</f>
        <v>theater</v>
      </c>
      <c r="R3445" t="str">
        <f>TRIM(MID(SUBSTITUTE($N3445,"/",REPT(" ",LEN($N3445))),(COLUMNS($V3445:W3445)-1)*LEN($N3445)+1,LEN($N3445)))</f>
        <v>plays</v>
      </c>
      <c r="S3445" s="11">
        <f t="shared" si="214"/>
        <v>41861.524837962963</v>
      </c>
      <c r="T3445" s="11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2.89</v>
      </c>
      <c r="P3446" s="6">
        <f t="shared" si="213"/>
        <v>43.35</v>
      </c>
      <c r="Q3446" t="str">
        <f>TRIM(MID(SUBSTITUTE($N3446,"/",REPT(" ",LEN($N3446))),(COLUMNS($V3446:V3446)-1)*LEN($N3446)+1,LEN($N3446)))</f>
        <v>theater</v>
      </c>
      <c r="R3446" t="str">
        <f>TRIM(MID(SUBSTITUTE($N3446,"/",REPT(" ",LEN($N3446))),(COLUMNS($V3446:W3446)-1)*LEN($N3446)+1,LEN($N3446)))</f>
        <v>plays</v>
      </c>
      <c r="S3446" s="11">
        <f t="shared" si="214"/>
        <v>42521.291504629626</v>
      </c>
      <c r="T3446" s="11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</v>
      </c>
      <c r="P3447" s="6">
        <f t="shared" si="213"/>
        <v>64.516129032258064</v>
      </c>
      <c r="Q3447" t="str">
        <f>TRIM(MID(SUBSTITUTE($N3447,"/",REPT(" ",LEN($N3447))),(COLUMNS($V3447:V3447)-1)*LEN($N3447)+1,LEN($N3447)))</f>
        <v>theater</v>
      </c>
      <c r="R3447" t="str">
        <f>TRIM(MID(SUBSTITUTE($N3447,"/",REPT(" ",LEN($N3447))),(COLUMNS($V3447:W3447)-1)*LEN($N3447)+1,LEN($N3447)))</f>
        <v>plays</v>
      </c>
      <c r="S3447" s="11">
        <f t="shared" si="214"/>
        <v>42272.530509259261</v>
      </c>
      <c r="T3447" s="11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1.0820000000000001</v>
      </c>
      <c r="P3448" s="6">
        <f t="shared" si="213"/>
        <v>43.28</v>
      </c>
      <c r="Q3448" t="str">
        <f>TRIM(MID(SUBSTITUTE($N3448,"/",REPT(" ",LEN($N3448))),(COLUMNS($V3448:V3448)-1)*LEN($N3448)+1,LEN($N3448)))</f>
        <v>theater</v>
      </c>
      <c r="R3448" t="str">
        <f>TRIM(MID(SUBSTITUTE($N3448,"/",REPT(" ",LEN($N3448))),(COLUMNS($V3448:W3448)-1)*LEN($N3448)+1,LEN($N3448)))</f>
        <v>plays</v>
      </c>
      <c r="S3448" s="11">
        <f t="shared" si="214"/>
        <v>42016.832465277781</v>
      </c>
      <c r="T3448" s="11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1.0780000000000001</v>
      </c>
      <c r="P3449" s="6">
        <f t="shared" si="213"/>
        <v>77</v>
      </c>
      <c r="Q3449" t="str">
        <f>TRIM(MID(SUBSTITUTE($N3449,"/",REPT(" ",LEN($N3449))),(COLUMNS($V3449:V3449)-1)*LEN($N3449)+1,LEN($N3449)))</f>
        <v>theater</v>
      </c>
      <c r="R3449" t="str">
        <f>TRIM(MID(SUBSTITUTE($N3449,"/",REPT(" ",LEN($N3449))),(COLUMNS($V3449:W3449)-1)*LEN($N3449)+1,LEN($N3449)))</f>
        <v>plays</v>
      </c>
      <c r="S3449" s="11">
        <f t="shared" si="214"/>
        <v>42402.889027777783</v>
      </c>
      <c r="T3449" s="11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1.0976190476190477</v>
      </c>
      <c r="P3450" s="6">
        <f t="shared" si="213"/>
        <v>51.222222222222221</v>
      </c>
      <c r="Q3450" t="str">
        <f>TRIM(MID(SUBSTITUTE($N3450,"/",REPT(" ",LEN($N3450))),(COLUMNS($V3450:V3450)-1)*LEN($N3450)+1,LEN($N3450)))</f>
        <v>theater</v>
      </c>
      <c r="R3450" t="str">
        <f>TRIM(MID(SUBSTITUTE($N3450,"/",REPT(" ",LEN($N3450))),(COLUMNS($V3450:W3450)-1)*LEN($N3450)+1,LEN($N3450)))</f>
        <v>plays</v>
      </c>
      <c r="S3450" s="11">
        <f t="shared" si="214"/>
        <v>41960.119085648148</v>
      </c>
      <c r="T3450" s="11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1.70625</v>
      </c>
      <c r="P3451" s="6">
        <f t="shared" si="213"/>
        <v>68.25</v>
      </c>
      <c r="Q3451" t="str">
        <f>TRIM(MID(SUBSTITUTE($N3451,"/",REPT(" ",LEN($N3451))),(COLUMNS($V3451:V3451)-1)*LEN($N3451)+1,LEN($N3451)))</f>
        <v>theater</v>
      </c>
      <c r="R3451" t="str">
        <f>TRIM(MID(SUBSTITUTE($N3451,"/",REPT(" ",LEN($N3451))),(COLUMNS($V3451:W3451)-1)*LEN($N3451)+1,LEN($N3451)))</f>
        <v>plays</v>
      </c>
      <c r="S3451" s="11">
        <f t="shared" si="214"/>
        <v>42532.052523148144</v>
      </c>
      <c r="T3451" s="11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1.52</v>
      </c>
      <c r="P3452" s="6">
        <f t="shared" si="213"/>
        <v>19.487179487179485</v>
      </c>
      <c r="Q3452" t="str">
        <f>TRIM(MID(SUBSTITUTE($N3452,"/",REPT(" ",LEN($N3452))),(COLUMNS($V3452:V3452)-1)*LEN($N3452)+1,LEN($N3452)))</f>
        <v>theater</v>
      </c>
      <c r="R3452" t="str">
        <f>TRIM(MID(SUBSTITUTE($N3452,"/",REPT(" ",LEN($N3452))),(COLUMNS($V3452:W3452)-1)*LEN($N3452)+1,LEN($N3452)))</f>
        <v>plays</v>
      </c>
      <c r="S3452" s="11">
        <f t="shared" si="214"/>
        <v>42036.704525462963</v>
      </c>
      <c r="T3452" s="11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1.0123076923076924</v>
      </c>
      <c r="P3453" s="6">
        <f t="shared" si="213"/>
        <v>41.125</v>
      </c>
      <c r="Q3453" t="str">
        <f>TRIM(MID(SUBSTITUTE($N3453,"/",REPT(" ",LEN($N3453))),(COLUMNS($V3453:V3453)-1)*LEN($N3453)+1,LEN($N3453)))</f>
        <v>theater</v>
      </c>
      <c r="R3453" t="str">
        <f>TRIM(MID(SUBSTITUTE($N3453,"/",REPT(" ",LEN($N3453))),(COLUMNS($V3453:W3453)-1)*LEN($N3453)+1,LEN($N3453)))</f>
        <v>plays</v>
      </c>
      <c r="S3453" s="11">
        <f t="shared" si="214"/>
        <v>42088.723692129628</v>
      </c>
      <c r="T3453" s="11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1.532</v>
      </c>
      <c r="P3454" s="6">
        <f t="shared" si="213"/>
        <v>41.405405405405403</v>
      </c>
      <c r="Q3454" t="str">
        <f>TRIM(MID(SUBSTITUTE($N3454,"/",REPT(" ",LEN($N3454))),(COLUMNS($V3454:V3454)-1)*LEN($N3454)+1,LEN($N3454)))</f>
        <v>theater</v>
      </c>
      <c r="R3454" t="str">
        <f>TRIM(MID(SUBSTITUTE($N3454,"/",REPT(" ",LEN($N3454))),(COLUMNS($V3454:W3454)-1)*LEN($N3454)+1,LEN($N3454)))</f>
        <v>plays</v>
      </c>
      <c r="S3454" s="11">
        <f t="shared" si="214"/>
        <v>41820.639189814814</v>
      </c>
      <c r="T3454" s="11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1.2833333333333334</v>
      </c>
      <c r="P3455" s="6">
        <f t="shared" si="213"/>
        <v>27.5</v>
      </c>
      <c r="Q3455" t="str">
        <f>TRIM(MID(SUBSTITUTE($N3455,"/",REPT(" ",LEN($N3455))),(COLUMNS($V3455:V3455)-1)*LEN($N3455)+1,LEN($N3455)))</f>
        <v>theater</v>
      </c>
      <c r="R3455" t="str">
        <f>TRIM(MID(SUBSTITUTE($N3455,"/",REPT(" ",LEN($N3455))),(COLUMNS($V3455:W3455)-1)*LEN($N3455)+1,LEN($N3455)))</f>
        <v>plays</v>
      </c>
      <c r="S3455" s="11">
        <f t="shared" si="214"/>
        <v>42535.97865740741</v>
      </c>
      <c r="T3455" s="11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1.0071428571428571</v>
      </c>
      <c r="P3456" s="6">
        <f t="shared" si="213"/>
        <v>33.571428571428569</v>
      </c>
      <c r="Q3456" t="str">
        <f>TRIM(MID(SUBSTITUTE($N3456,"/",REPT(" ",LEN($N3456))),(COLUMNS($V3456:V3456)-1)*LEN($N3456)+1,LEN($N3456)))</f>
        <v>theater</v>
      </c>
      <c r="R3456" t="str">
        <f>TRIM(MID(SUBSTITUTE($N3456,"/",REPT(" ",LEN($N3456))),(COLUMNS($V3456:W3456)-1)*LEN($N3456)+1,LEN($N3456)))</f>
        <v>plays</v>
      </c>
      <c r="S3456" s="11">
        <f t="shared" si="214"/>
        <v>41821.698599537034</v>
      </c>
      <c r="T3456" s="11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1.0065</v>
      </c>
      <c r="P3457" s="6">
        <f t="shared" si="213"/>
        <v>145.86956521739131</v>
      </c>
      <c r="Q3457" t="str">
        <f>TRIM(MID(SUBSTITUTE($N3457,"/",REPT(" ",LEN($N3457))),(COLUMNS($V3457:V3457)-1)*LEN($N3457)+1,LEN($N3457)))</f>
        <v>theater</v>
      </c>
      <c r="R3457" t="str">
        <f>TRIM(MID(SUBSTITUTE($N3457,"/",REPT(" ",LEN($N3457))),(COLUMNS($V3457:W3457)-1)*LEN($N3457)+1,LEN($N3457)))</f>
        <v>plays</v>
      </c>
      <c r="S3457" s="11">
        <f t="shared" si="214"/>
        <v>42626.7503125</v>
      </c>
      <c r="T3457" s="11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1.913</v>
      </c>
      <c r="P3458" s="6">
        <f t="shared" si="213"/>
        <v>358.6875</v>
      </c>
      <c r="Q3458" t="str">
        <f>TRIM(MID(SUBSTITUTE($N3458,"/",REPT(" ",LEN($N3458))),(COLUMNS($V3458:V3458)-1)*LEN($N3458)+1,LEN($N3458)))</f>
        <v>theater</v>
      </c>
      <c r="R3458" t="str">
        <f>TRIM(MID(SUBSTITUTE($N3458,"/",REPT(" ",LEN($N3458))),(COLUMNS($V3458:W3458)-1)*LEN($N3458)+1,LEN($N3458)))</f>
        <v>plays</v>
      </c>
      <c r="S3458" s="11">
        <f t="shared" si="214"/>
        <v>41821.205636574072</v>
      </c>
      <c r="T3458" s="11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</f>
        <v>1.4019999999999999</v>
      </c>
      <c r="P3459" s="6">
        <f t="shared" ref="P3459:P3522" si="217">AVERAGE(E3459/L3459)</f>
        <v>50.981818181818184</v>
      </c>
      <c r="Q3459" t="str">
        <f>TRIM(MID(SUBSTITUTE($N3459,"/",REPT(" ",LEN($N3459))),(COLUMNS($V3459:V3459)-1)*LEN($N3459)+1,LEN($N3459)))</f>
        <v>theater</v>
      </c>
      <c r="R3459" t="str">
        <f>TRIM(MID(SUBSTITUTE($N3459,"/",REPT(" ",LEN($N3459))),(COLUMNS($V3459:W3459)-1)*LEN($N3459)+1,LEN($N3459)))</f>
        <v>plays</v>
      </c>
      <c r="S3459" s="11">
        <f t="shared" ref="S3459:S3522" si="218">(((J3459/60/60)/24)+DATE(1970,1,1))</f>
        <v>42016.706678240742</v>
      </c>
      <c r="T3459" s="11">
        <f t="shared" ref="T3459:T3522" si="219">(((I3459/60/60)/24)+DATE(1970,1,1))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1.2433537832310839</v>
      </c>
      <c r="P3460" s="6">
        <f t="shared" si="217"/>
        <v>45.037037037037038</v>
      </c>
      <c r="Q3460" t="str">
        <f>TRIM(MID(SUBSTITUTE($N3460,"/",REPT(" ",LEN($N3460))),(COLUMNS($V3460:V3460)-1)*LEN($N3460)+1,LEN($N3460)))</f>
        <v>theater</v>
      </c>
      <c r="R3460" t="str">
        <f>TRIM(MID(SUBSTITUTE($N3460,"/",REPT(" ",LEN($N3460))),(COLUMNS($V3460:W3460)-1)*LEN($N3460)+1,LEN($N3460)))</f>
        <v>plays</v>
      </c>
      <c r="S3460" s="11">
        <f t="shared" si="218"/>
        <v>42011.202581018515</v>
      </c>
      <c r="T3460" s="11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1.262</v>
      </c>
      <c r="P3461" s="6">
        <f t="shared" si="217"/>
        <v>17.527777777777779</v>
      </c>
      <c r="Q3461" t="str">
        <f>TRIM(MID(SUBSTITUTE($N3461,"/",REPT(" ",LEN($N3461))),(COLUMNS($V3461:V3461)-1)*LEN($N3461)+1,LEN($N3461)))</f>
        <v>theater</v>
      </c>
      <c r="R3461" t="str">
        <f>TRIM(MID(SUBSTITUTE($N3461,"/",REPT(" ",LEN($N3461))),(COLUMNS($V3461:W3461)-1)*LEN($N3461)+1,LEN($N3461)))</f>
        <v>plays</v>
      </c>
      <c r="S3461" s="11">
        <f t="shared" si="218"/>
        <v>42480.479861111111</v>
      </c>
      <c r="T3461" s="11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1.9</v>
      </c>
      <c r="P3462" s="6">
        <f t="shared" si="217"/>
        <v>50</v>
      </c>
      <c r="Q3462" t="str">
        <f>TRIM(MID(SUBSTITUTE($N3462,"/",REPT(" ",LEN($N3462))),(COLUMNS($V3462:V3462)-1)*LEN($N3462)+1,LEN($N3462)))</f>
        <v>theater</v>
      </c>
      <c r="R3462" t="str">
        <f>TRIM(MID(SUBSTITUTE($N3462,"/",REPT(" ",LEN($N3462))),(COLUMNS($V3462:W3462)-1)*LEN($N3462)+1,LEN($N3462)))</f>
        <v>plays</v>
      </c>
      <c r="S3462" s="11">
        <f t="shared" si="218"/>
        <v>41852.527222222219</v>
      </c>
      <c r="T3462" s="11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1.39</v>
      </c>
      <c r="P3463" s="6">
        <f t="shared" si="217"/>
        <v>57.916666666666664</v>
      </c>
      <c r="Q3463" t="str">
        <f>TRIM(MID(SUBSTITUTE($N3463,"/",REPT(" ",LEN($N3463))),(COLUMNS($V3463:V3463)-1)*LEN($N3463)+1,LEN($N3463)))</f>
        <v>theater</v>
      </c>
      <c r="R3463" t="str">
        <f>TRIM(MID(SUBSTITUTE($N3463,"/",REPT(" ",LEN($N3463))),(COLUMNS($V3463:W3463)-1)*LEN($N3463)+1,LEN($N3463)))</f>
        <v>plays</v>
      </c>
      <c r="S3463" s="11">
        <f t="shared" si="218"/>
        <v>42643.632858796293</v>
      </c>
      <c r="T3463" s="11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2.02</v>
      </c>
      <c r="P3464" s="6">
        <f t="shared" si="217"/>
        <v>29.705882352941178</v>
      </c>
      <c r="Q3464" t="str">
        <f>TRIM(MID(SUBSTITUTE($N3464,"/",REPT(" ",LEN($N3464))),(COLUMNS($V3464:V3464)-1)*LEN($N3464)+1,LEN($N3464)))</f>
        <v>theater</v>
      </c>
      <c r="R3464" t="str">
        <f>TRIM(MID(SUBSTITUTE($N3464,"/",REPT(" ",LEN($N3464))),(COLUMNS($V3464:W3464)-1)*LEN($N3464)+1,LEN($N3464)))</f>
        <v>plays</v>
      </c>
      <c r="S3464" s="11">
        <f t="shared" si="218"/>
        <v>42179.898472222223</v>
      </c>
      <c r="T3464" s="11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1.0338000000000001</v>
      </c>
      <c r="P3465" s="6">
        <f t="shared" si="217"/>
        <v>90.684210526315795</v>
      </c>
      <c r="Q3465" t="str">
        <f>TRIM(MID(SUBSTITUTE($N3465,"/",REPT(" ",LEN($N3465))),(COLUMNS($V3465:V3465)-1)*LEN($N3465)+1,LEN($N3465)))</f>
        <v>theater</v>
      </c>
      <c r="R3465" t="str">
        <f>TRIM(MID(SUBSTITUTE($N3465,"/",REPT(" ",LEN($N3465))),(COLUMNS($V3465:W3465)-1)*LEN($N3465)+1,LEN($N3465)))</f>
        <v>plays</v>
      </c>
      <c r="S3465" s="11">
        <f t="shared" si="218"/>
        <v>42612.918807870374</v>
      </c>
      <c r="T3465" s="11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1.023236</v>
      </c>
      <c r="P3466" s="6">
        <f t="shared" si="217"/>
        <v>55.012688172043013</v>
      </c>
      <c r="Q3466" t="str">
        <f>TRIM(MID(SUBSTITUTE($N3466,"/",REPT(" ",LEN($N3466))),(COLUMNS($V3466:V3466)-1)*LEN($N3466)+1,LEN($N3466)))</f>
        <v>theater</v>
      </c>
      <c r="R3466" t="str">
        <f>TRIM(MID(SUBSTITUTE($N3466,"/",REPT(" ",LEN($N3466))),(COLUMNS($V3466:W3466)-1)*LEN($N3466)+1,LEN($N3466)))</f>
        <v>plays</v>
      </c>
      <c r="S3466" s="11">
        <f t="shared" si="218"/>
        <v>42575.130057870367</v>
      </c>
      <c r="T3466" s="11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1.03</v>
      </c>
      <c r="P3467" s="6">
        <f t="shared" si="217"/>
        <v>57.222222222222221</v>
      </c>
      <c r="Q3467" t="str">
        <f>TRIM(MID(SUBSTITUTE($N3467,"/",REPT(" ",LEN($N3467))),(COLUMNS($V3467:V3467)-1)*LEN($N3467)+1,LEN($N3467)))</f>
        <v>theater</v>
      </c>
      <c r="R3467" t="str">
        <f>TRIM(MID(SUBSTITUTE($N3467,"/",REPT(" ",LEN($N3467))),(COLUMNS($V3467:W3467)-1)*LEN($N3467)+1,LEN($N3467)))</f>
        <v>plays</v>
      </c>
      <c r="S3467" s="11">
        <f t="shared" si="218"/>
        <v>42200.625833333332</v>
      </c>
      <c r="T3467" s="11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1.2714285714285714</v>
      </c>
      <c r="P3468" s="6">
        <f t="shared" si="217"/>
        <v>72.950819672131146</v>
      </c>
      <c r="Q3468" t="str">
        <f>TRIM(MID(SUBSTITUTE($N3468,"/",REPT(" ",LEN($N3468))),(COLUMNS($V3468:V3468)-1)*LEN($N3468)+1,LEN($N3468)))</f>
        <v>theater</v>
      </c>
      <c r="R3468" t="str">
        <f>TRIM(MID(SUBSTITUTE($N3468,"/",REPT(" ",LEN($N3468))),(COLUMNS($V3468:W3468)-1)*LEN($N3468)+1,LEN($N3468)))</f>
        <v>plays</v>
      </c>
      <c r="S3468" s="11">
        <f t="shared" si="218"/>
        <v>42420.019097222219</v>
      </c>
      <c r="T3468" s="11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1.01</v>
      </c>
      <c r="P3469" s="6">
        <f t="shared" si="217"/>
        <v>64.468085106382972</v>
      </c>
      <c r="Q3469" t="str">
        <f>TRIM(MID(SUBSTITUTE($N3469,"/",REPT(" ",LEN($N3469))),(COLUMNS($V3469:V3469)-1)*LEN($N3469)+1,LEN($N3469)))</f>
        <v>theater</v>
      </c>
      <c r="R3469" t="str">
        <f>TRIM(MID(SUBSTITUTE($N3469,"/",REPT(" ",LEN($N3469))),(COLUMNS($V3469:W3469)-1)*LEN($N3469)+1,LEN($N3469)))</f>
        <v>plays</v>
      </c>
      <c r="S3469" s="11">
        <f t="shared" si="218"/>
        <v>42053.671666666662</v>
      </c>
      <c r="T3469" s="11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1.2178</v>
      </c>
      <c r="P3470" s="6">
        <f t="shared" si="217"/>
        <v>716.35294117647061</v>
      </c>
      <c r="Q3470" t="str">
        <f>TRIM(MID(SUBSTITUTE($N3470,"/",REPT(" ",LEN($N3470))),(COLUMNS($V3470:V3470)-1)*LEN($N3470)+1,LEN($N3470)))</f>
        <v>theater</v>
      </c>
      <c r="R3470" t="str">
        <f>TRIM(MID(SUBSTITUTE($N3470,"/",REPT(" ",LEN($N3470))),(COLUMNS($V3470:W3470)-1)*LEN($N3470)+1,LEN($N3470)))</f>
        <v>plays</v>
      </c>
      <c r="S3470" s="11">
        <f t="shared" si="218"/>
        <v>42605.765381944439</v>
      </c>
      <c r="T3470" s="11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1.1339285714285714</v>
      </c>
      <c r="P3471" s="6">
        <f t="shared" si="217"/>
        <v>50.396825396825399</v>
      </c>
      <c r="Q3471" t="str">
        <f>TRIM(MID(SUBSTITUTE($N3471,"/",REPT(" ",LEN($N3471))),(COLUMNS($V3471:V3471)-1)*LEN($N3471)+1,LEN($N3471)))</f>
        <v>theater</v>
      </c>
      <c r="R3471" t="str">
        <f>TRIM(MID(SUBSTITUTE($N3471,"/",REPT(" ",LEN($N3471))),(COLUMNS($V3471:W3471)-1)*LEN($N3471)+1,LEN($N3471)))</f>
        <v>plays</v>
      </c>
      <c r="S3471" s="11">
        <f t="shared" si="218"/>
        <v>42458.641724537039</v>
      </c>
      <c r="T3471" s="11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1.5</v>
      </c>
      <c r="P3472" s="6">
        <f t="shared" si="217"/>
        <v>41.666666666666664</v>
      </c>
      <c r="Q3472" t="str">
        <f>TRIM(MID(SUBSTITUTE($N3472,"/",REPT(" ",LEN($N3472))),(COLUMNS($V3472:V3472)-1)*LEN($N3472)+1,LEN($N3472)))</f>
        <v>theater</v>
      </c>
      <c r="R3472" t="str">
        <f>TRIM(MID(SUBSTITUTE($N3472,"/",REPT(" ",LEN($N3472))),(COLUMNS($V3472:W3472)-1)*LEN($N3472)+1,LEN($N3472)))</f>
        <v>plays</v>
      </c>
      <c r="S3472" s="11">
        <f t="shared" si="218"/>
        <v>42529.022013888884</v>
      </c>
      <c r="T3472" s="11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2.1459999999999999</v>
      </c>
      <c r="P3473" s="6">
        <f t="shared" si="217"/>
        <v>35.766666666666666</v>
      </c>
      <c r="Q3473" t="str">
        <f>TRIM(MID(SUBSTITUTE($N3473,"/",REPT(" ",LEN($N3473))),(COLUMNS($V3473:V3473)-1)*LEN($N3473)+1,LEN($N3473)))</f>
        <v>theater</v>
      </c>
      <c r="R3473" t="str">
        <f>TRIM(MID(SUBSTITUTE($N3473,"/",REPT(" ",LEN($N3473))),(COLUMNS($V3473:W3473)-1)*LEN($N3473)+1,LEN($N3473)))</f>
        <v>plays</v>
      </c>
      <c r="S3473" s="11">
        <f t="shared" si="218"/>
        <v>41841.820486111108</v>
      </c>
      <c r="T3473" s="11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1.0205</v>
      </c>
      <c r="P3474" s="6">
        <f t="shared" si="217"/>
        <v>88.739130434782609</v>
      </c>
      <c r="Q3474" t="str">
        <f>TRIM(MID(SUBSTITUTE($N3474,"/",REPT(" ",LEN($N3474))),(COLUMNS($V3474:V3474)-1)*LEN($N3474)+1,LEN($N3474)))</f>
        <v>theater</v>
      </c>
      <c r="R3474" t="str">
        <f>TRIM(MID(SUBSTITUTE($N3474,"/",REPT(" ",LEN($N3474))),(COLUMNS($V3474:W3474)-1)*LEN($N3474)+1,LEN($N3474)))</f>
        <v>plays</v>
      </c>
      <c r="S3474" s="11">
        <f t="shared" si="218"/>
        <v>41928.170497685183</v>
      </c>
      <c r="T3474" s="11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</v>
      </c>
      <c r="P3475" s="6">
        <f t="shared" si="217"/>
        <v>148.4848484848485</v>
      </c>
      <c r="Q3475" t="str">
        <f>TRIM(MID(SUBSTITUTE($N3475,"/",REPT(" ",LEN($N3475))),(COLUMNS($V3475:V3475)-1)*LEN($N3475)+1,LEN($N3475)))</f>
        <v>theater</v>
      </c>
      <c r="R3475" t="str">
        <f>TRIM(MID(SUBSTITUTE($N3475,"/",REPT(" ",LEN($N3475))),(COLUMNS($V3475:W3475)-1)*LEN($N3475)+1,LEN($N3475)))</f>
        <v>plays</v>
      </c>
      <c r="S3475" s="11">
        <f t="shared" si="218"/>
        <v>42062.834444444445</v>
      </c>
      <c r="T3475" s="11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1.01</v>
      </c>
      <c r="P3476" s="6">
        <f t="shared" si="217"/>
        <v>51.794871794871796</v>
      </c>
      <c r="Q3476" t="str">
        <f>TRIM(MID(SUBSTITUTE($N3476,"/",REPT(" ",LEN($N3476))),(COLUMNS($V3476:V3476)-1)*LEN($N3476)+1,LEN($N3476)))</f>
        <v>theater</v>
      </c>
      <c r="R3476" t="str">
        <f>TRIM(MID(SUBSTITUTE($N3476,"/",REPT(" ",LEN($N3476))),(COLUMNS($V3476:W3476)-1)*LEN($N3476)+1,LEN($N3476)))</f>
        <v>plays</v>
      </c>
      <c r="S3476" s="11">
        <f t="shared" si="218"/>
        <v>42541.501516203702</v>
      </c>
      <c r="T3476" s="11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1.1333333333333333</v>
      </c>
      <c r="P3477" s="6">
        <f t="shared" si="217"/>
        <v>20</v>
      </c>
      <c r="Q3477" t="str">
        <f>TRIM(MID(SUBSTITUTE($N3477,"/",REPT(" ",LEN($N3477))),(COLUMNS($V3477:V3477)-1)*LEN($N3477)+1,LEN($N3477)))</f>
        <v>theater</v>
      </c>
      <c r="R3477" t="str">
        <f>TRIM(MID(SUBSTITUTE($N3477,"/",REPT(" ",LEN($N3477))),(COLUMNS($V3477:W3477)-1)*LEN($N3477)+1,LEN($N3477)))</f>
        <v>plays</v>
      </c>
      <c r="S3477" s="11">
        <f t="shared" si="218"/>
        <v>41918.880833333329</v>
      </c>
      <c r="T3477" s="11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1.04</v>
      </c>
      <c r="P3478" s="6">
        <f t="shared" si="217"/>
        <v>52</v>
      </c>
      <c r="Q3478" t="str">
        <f>TRIM(MID(SUBSTITUTE($N3478,"/",REPT(" ",LEN($N3478))),(COLUMNS($V3478:V3478)-1)*LEN($N3478)+1,LEN($N3478)))</f>
        <v>theater</v>
      </c>
      <c r="R3478" t="str">
        <f>TRIM(MID(SUBSTITUTE($N3478,"/",REPT(" ",LEN($N3478))),(COLUMNS($V3478:W3478)-1)*LEN($N3478)+1,LEN($N3478)))</f>
        <v>plays</v>
      </c>
      <c r="S3478" s="11">
        <f t="shared" si="218"/>
        <v>41921.279976851853</v>
      </c>
      <c r="T3478" s="11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1.1533333333333333</v>
      </c>
      <c r="P3479" s="6">
        <f t="shared" si="217"/>
        <v>53.230769230769234</v>
      </c>
      <c r="Q3479" t="str">
        <f>TRIM(MID(SUBSTITUTE($N3479,"/",REPT(" ",LEN($N3479))),(COLUMNS($V3479:V3479)-1)*LEN($N3479)+1,LEN($N3479)))</f>
        <v>theater</v>
      </c>
      <c r="R3479" t="str">
        <f>TRIM(MID(SUBSTITUTE($N3479,"/",REPT(" ",LEN($N3479))),(COLUMNS($V3479:W3479)-1)*LEN($N3479)+1,LEN($N3479)))</f>
        <v>plays</v>
      </c>
      <c r="S3479" s="11">
        <f t="shared" si="218"/>
        <v>42128.736608796295</v>
      </c>
      <c r="T3479" s="11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1.1285000000000001</v>
      </c>
      <c r="P3480" s="6">
        <f t="shared" si="217"/>
        <v>39.596491228070178</v>
      </c>
      <c r="Q3480" t="str">
        <f>TRIM(MID(SUBSTITUTE($N3480,"/",REPT(" ",LEN($N3480))),(COLUMNS($V3480:V3480)-1)*LEN($N3480)+1,LEN($N3480)))</f>
        <v>theater</v>
      </c>
      <c r="R3480" t="str">
        <f>TRIM(MID(SUBSTITUTE($N3480,"/",REPT(" ",LEN($N3480))),(COLUMNS($V3480:W3480)-1)*LEN($N3480)+1,LEN($N3480)))</f>
        <v>plays</v>
      </c>
      <c r="S3480" s="11">
        <f t="shared" si="218"/>
        <v>42053.916921296302</v>
      </c>
      <c r="T3480" s="11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1.2786666666666666</v>
      </c>
      <c r="P3481" s="6">
        <f t="shared" si="217"/>
        <v>34.25</v>
      </c>
      <c r="Q3481" t="str">
        <f>TRIM(MID(SUBSTITUTE($N3481,"/",REPT(" ",LEN($N3481))),(COLUMNS($V3481:V3481)-1)*LEN($N3481)+1,LEN($N3481)))</f>
        <v>theater</v>
      </c>
      <c r="R3481" t="str">
        <f>TRIM(MID(SUBSTITUTE($N3481,"/",REPT(" ",LEN($N3481))),(COLUMNS($V3481:W3481)-1)*LEN($N3481)+1,LEN($N3481)))</f>
        <v>plays</v>
      </c>
      <c r="S3481" s="11">
        <f t="shared" si="218"/>
        <v>41781.855092592588</v>
      </c>
      <c r="T3481" s="11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1.4266666666666667</v>
      </c>
      <c r="P3482" s="6">
        <f t="shared" si="217"/>
        <v>164.61538461538461</v>
      </c>
      <c r="Q3482" t="str">
        <f>TRIM(MID(SUBSTITUTE($N3482,"/",REPT(" ",LEN($N3482))),(COLUMNS($V3482:V3482)-1)*LEN($N3482)+1,LEN($N3482)))</f>
        <v>theater</v>
      </c>
      <c r="R3482" t="str">
        <f>TRIM(MID(SUBSTITUTE($N3482,"/",REPT(" ",LEN($N3482))),(COLUMNS($V3482:W3482)-1)*LEN($N3482)+1,LEN($N3482)))</f>
        <v>plays</v>
      </c>
      <c r="S3482" s="11">
        <f t="shared" si="218"/>
        <v>42171.317442129628</v>
      </c>
      <c r="T3482" s="11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1.1879999999999999</v>
      </c>
      <c r="P3483" s="6">
        <f t="shared" si="217"/>
        <v>125.05263157894737</v>
      </c>
      <c r="Q3483" t="str">
        <f>TRIM(MID(SUBSTITUTE($N3483,"/",REPT(" ",LEN($N3483))),(COLUMNS($V3483:V3483)-1)*LEN($N3483)+1,LEN($N3483)))</f>
        <v>theater</v>
      </c>
      <c r="R3483" t="str">
        <f>TRIM(MID(SUBSTITUTE($N3483,"/",REPT(" ",LEN($N3483))),(COLUMNS($V3483:W3483)-1)*LEN($N3483)+1,LEN($N3483)))</f>
        <v>plays</v>
      </c>
      <c r="S3483" s="11">
        <f t="shared" si="218"/>
        <v>41989.24754629629</v>
      </c>
      <c r="T3483" s="11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1.3833333333333333</v>
      </c>
      <c r="P3484" s="6">
        <f t="shared" si="217"/>
        <v>51.875</v>
      </c>
      <c r="Q3484" t="str">
        <f>TRIM(MID(SUBSTITUTE($N3484,"/",REPT(" ",LEN($N3484))),(COLUMNS($V3484:V3484)-1)*LEN($N3484)+1,LEN($N3484)))</f>
        <v>theater</v>
      </c>
      <c r="R3484" t="str">
        <f>TRIM(MID(SUBSTITUTE($N3484,"/",REPT(" ",LEN($N3484))),(COLUMNS($V3484:W3484)-1)*LEN($N3484)+1,LEN($N3484)))</f>
        <v>plays</v>
      </c>
      <c r="S3484" s="11">
        <f t="shared" si="218"/>
        <v>41796.771597222221</v>
      </c>
      <c r="T3484" s="11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1.599402985074627</v>
      </c>
      <c r="P3485" s="6">
        <f t="shared" si="217"/>
        <v>40.285714285714285</v>
      </c>
      <c r="Q3485" t="str">
        <f>TRIM(MID(SUBSTITUTE($N3485,"/",REPT(" ",LEN($N3485))),(COLUMNS($V3485:V3485)-1)*LEN($N3485)+1,LEN($N3485)))</f>
        <v>theater</v>
      </c>
      <c r="R3485" t="str">
        <f>TRIM(MID(SUBSTITUTE($N3485,"/",REPT(" ",LEN($N3485))),(COLUMNS($V3485:W3485)-1)*LEN($N3485)+1,LEN($N3485)))</f>
        <v>plays</v>
      </c>
      <c r="S3485" s="11">
        <f t="shared" si="218"/>
        <v>41793.668761574074</v>
      </c>
      <c r="T3485" s="11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1.1424000000000001</v>
      </c>
      <c r="P3486" s="6">
        <f t="shared" si="217"/>
        <v>64.909090909090907</v>
      </c>
      <c r="Q3486" t="str">
        <f>TRIM(MID(SUBSTITUTE($N3486,"/",REPT(" ",LEN($N3486))),(COLUMNS($V3486:V3486)-1)*LEN($N3486)+1,LEN($N3486)))</f>
        <v>theater</v>
      </c>
      <c r="R3486" t="str">
        <f>TRIM(MID(SUBSTITUTE($N3486,"/",REPT(" ",LEN($N3486))),(COLUMNS($V3486:W3486)-1)*LEN($N3486)+1,LEN($N3486)))</f>
        <v>plays</v>
      </c>
      <c r="S3486" s="11">
        <f t="shared" si="218"/>
        <v>42506.760405092587</v>
      </c>
      <c r="T3486" s="11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1.0060606060606061</v>
      </c>
      <c r="P3487" s="6">
        <f t="shared" si="217"/>
        <v>55.333333333333336</v>
      </c>
      <c r="Q3487" t="str">
        <f>TRIM(MID(SUBSTITUTE($N3487,"/",REPT(" ",LEN($N3487))),(COLUMNS($V3487:V3487)-1)*LEN($N3487)+1,LEN($N3487)))</f>
        <v>theater</v>
      </c>
      <c r="R3487" t="str">
        <f>TRIM(MID(SUBSTITUTE($N3487,"/",REPT(" ",LEN($N3487))),(COLUMNS($V3487:W3487)-1)*LEN($N3487)+1,LEN($N3487)))</f>
        <v>plays</v>
      </c>
      <c r="S3487" s="11">
        <f t="shared" si="218"/>
        <v>42372.693055555559</v>
      </c>
      <c r="T3487" s="11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1.552</v>
      </c>
      <c r="P3488" s="6">
        <f t="shared" si="217"/>
        <v>83.142857142857139</v>
      </c>
      <c r="Q3488" t="str">
        <f>TRIM(MID(SUBSTITUTE($N3488,"/",REPT(" ",LEN($N3488))),(COLUMNS($V3488:V3488)-1)*LEN($N3488)+1,LEN($N3488)))</f>
        <v>theater</v>
      </c>
      <c r="R3488" t="str">
        <f>TRIM(MID(SUBSTITUTE($N3488,"/",REPT(" ",LEN($N3488))),(COLUMNS($V3488:W3488)-1)*LEN($N3488)+1,LEN($N3488)))</f>
        <v>plays</v>
      </c>
      <c r="S3488" s="11">
        <f t="shared" si="218"/>
        <v>42126.87501157407</v>
      </c>
      <c r="T3488" s="11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1.2775000000000001</v>
      </c>
      <c r="P3489" s="6">
        <f t="shared" si="217"/>
        <v>38.712121212121211</v>
      </c>
      <c r="Q3489" t="str">
        <f>TRIM(MID(SUBSTITUTE($N3489,"/",REPT(" ",LEN($N3489))),(COLUMNS($V3489:V3489)-1)*LEN($N3489)+1,LEN($N3489)))</f>
        <v>theater</v>
      </c>
      <c r="R3489" t="str">
        <f>TRIM(MID(SUBSTITUTE($N3489,"/",REPT(" ",LEN($N3489))),(COLUMNS($V3489:W3489)-1)*LEN($N3489)+1,LEN($N3489)))</f>
        <v>plays</v>
      </c>
      <c r="S3489" s="11">
        <f t="shared" si="218"/>
        <v>42149.940416666665</v>
      </c>
      <c r="T3489" s="11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1.212</v>
      </c>
      <c r="P3490" s="6">
        <f t="shared" si="217"/>
        <v>125.37931034482759</v>
      </c>
      <c r="Q3490" t="str">
        <f>TRIM(MID(SUBSTITUTE($N3490,"/",REPT(" ",LEN($N3490))),(COLUMNS($V3490:V3490)-1)*LEN($N3490)+1,LEN($N3490)))</f>
        <v>theater</v>
      </c>
      <c r="R3490" t="str">
        <f>TRIM(MID(SUBSTITUTE($N3490,"/",REPT(" ",LEN($N3490))),(COLUMNS($V3490:W3490)-1)*LEN($N3490)+1,LEN($N3490)))</f>
        <v>plays</v>
      </c>
      <c r="S3490" s="11">
        <f t="shared" si="218"/>
        <v>42087.768055555556</v>
      </c>
      <c r="T3490" s="11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1.127</v>
      </c>
      <c r="P3491" s="6">
        <f t="shared" si="217"/>
        <v>78.263888888888886</v>
      </c>
      <c r="Q3491" t="str">
        <f>TRIM(MID(SUBSTITUTE($N3491,"/",REPT(" ",LEN($N3491))),(COLUMNS($V3491:V3491)-1)*LEN($N3491)+1,LEN($N3491)))</f>
        <v>theater</v>
      </c>
      <c r="R3491" t="str">
        <f>TRIM(MID(SUBSTITUTE($N3491,"/",REPT(" ",LEN($N3491))),(COLUMNS($V3491:W3491)-1)*LEN($N3491)+1,LEN($N3491)))</f>
        <v>plays</v>
      </c>
      <c r="S3491" s="11">
        <f t="shared" si="218"/>
        <v>41753.635775462964</v>
      </c>
      <c r="T3491" s="11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1.2749999999999999</v>
      </c>
      <c r="P3492" s="6">
        <f t="shared" si="217"/>
        <v>47.222222222222221</v>
      </c>
      <c r="Q3492" t="str">
        <f>TRIM(MID(SUBSTITUTE($N3492,"/",REPT(" ",LEN($N3492))),(COLUMNS($V3492:V3492)-1)*LEN($N3492)+1,LEN($N3492)))</f>
        <v>theater</v>
      </c>
      <c r="R3492" t="str">
        <f>TRIM(MID(SUBSTITUTE($N3492,"/",REPT(" ",LEN($N3492))),(COLUMNS($V3492:W3492)-1)*LEN($N3492)+1,LEN($N3492)))</f>
        <v>plays</v>
      </c>
      <c r="S3492" s="11">
        <f t="shared" si="218"/>
        <v>42443.802361111113</v>
      </c>
      <c r="T3492" s="11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1.5820000000000001</v>
      </c>
      <c r="P3493" s="6">
        <f t="shared" si="217"/>
        <v>79.099999999999994</v>
      </c>
      <c r="Q3493" t="str">
        <f>TRIM(MID(SUBSTITUTE($N3493,"/",REPT(" ",LEN($N3493))),(COLUMNS($V3493:V3493)-1)*LEN($N3493)+1,LEN($N3493)))</f>
        <v>theater</v>
      </c>
      <c r="R3493" t="str">
        <f>TRIM(MID(SUBSTITUTE($N3493,"/",REPT(" ",LEN($N3493))),(COLUMNS($V3493:W3493)-1)*LEN($N3493)+1,LEN($N3493)))</f>
        <v>plays</v>
      </c>
      <c r="S3493" s="11">
        <f t="shared" si="218"/>
        <v>42121.249814814815</v>
      </c>
      <c r="T3493" s="11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1.0526894736842105</v>
      </c>
      <c r="P3494" s="6">
        <f t="shared" si="217"/>
        <v>114.29199999999999</v>
      </c>
      <c r="Q3494" t="str">
        <f>TRIM(MID(SUBSTITUTE($N3494,"/",REPT(" ",LEN($N3494))),(COLUMNS($V3494:V3494)-1)*LEN($N3494)+1,LEN($N3494)))</f>
        <v>theater</v>
      </c>
      <c r="R3494" t="str">
        <f>TRIM(MID(SUBSTITUTE($N3494,"/",REPT(" ",LEN($N3494))),(COLUMNS($V3494:W3494)-1)*LEN($N3494)+1,LEN($N3494)))</f>
        <v>plays</v>
      </c>
      <c r="S3494" s="11">
        <f t="shared" si="218"/>
        <v>42268.009224537032</v>
      </c>
      <c r="T3494" s="11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</v>
      </c>
      <c r="P3495" s="6">
        <f t="shared" si="217"/>
        <v>51.724137931034484</v>
      </c>
      <c r="Q3495" t="str">
        <f>TRIM(MID(SUBSTITUTE($N3495,"/",REPT(" ",LEN($N3495))),(COLUMNS($V3495:V3495)-1)*LEN($N3495)+1,LEN($N3495)))</f>
        <v>theater</v>
      </c>
      <c r="R3495" t="str">
        <f>TRIM(MID(SUBSTITUTE($N3495,"/",REPT(" ",LEN($N3495))),(COLUMNS($V3495:W3495)-1)*LEN($N3495)+1,LEN($N3495)))</f>
        <v>plays</v>
      </c>
      <c r="S3495" s="11">
        <f t="shared" si="218"/>
        <v>41848.866157407407</v>
      </c>
      <c r="T3495" s="11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</v>
      </c>
      <c r="P3496" s="6">
        <f t="shared" si="217"/>
        <v>30.76923076923077</v>
      </c>
      <c r="Q3496" t="str">
        <f>TRIM(MID(SUBSTITUTE($N3496,"/",REPT(" ",LEN($N3496))),(COLUMNS($V3496:V3496)-1)*LEN($N3496)+1,LEN($N3496)))</f>
        <v>theater</v>
      </c>
      <c r="R3496" t="str">
        <f>TRIM(MID(SUBSTITUTE($N3496,"/",REPT(" ",LEN($N3496))),(COLUMNS($V3496:W3496)-1)*LEN($N3496)+1,LEN($N3496)))</f>
        <v>plays</v>
      </c>
      <c r="S3496" s="11">
        <f t="shared" si="218"/>
        <v>42689.214988425927</v>
      </c>
      <c r="T3496" s="11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1.0686</v>
      </c>
      <c r="P3497" s="6">
        <f t="shared" si="217"/>
        <v>74.208333333333329</v>
      </c>
      <c r="Q3497" t="str">
        <f>TRIM(MID(SUBSTITUTE($N3497,"/",REPT(" ",LEN($N3497))),(COLUMNS($V3497:V3497)-1)*LEN($N3497)+1,LEN($N3497)))</f>
        <v>theater</v>
      </c>
      <c r="R3497" t="str">
        <f>TRIM(MID(SUBSTITUTE($N3497,"/",REPT(" ",LEN($N3497))),(COLUMNS($V3497:W3497)-1)*LEN($N3497)+1,LEN($N3497)))</f>
        <v>plays</v>
      </c>
      <c r="S3497" s="11">
        <f t="shared" si="218"/>
        <v>41915.762835648151</v>
      </c>
      <c r="T3497" s="11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1.244</v>
      </c>
      <c r="P3498" s="6">
        <f t="shared" si="217"/>
        <v>47.846153846153847</v>
      </c>
      <c r="Q3498" t="str">
        <f>TRIM(MID(SUBSTITUTE($N3498,"/",REPT(" ",LEN($N3498))),(COLUMNS($V3498:V3498)-1)*LEN($N3498)+1,LEN($N3498)))</f>
        <v>theater</v>
      </c>
      <c r="R3498" t="str">
        <f>TRIM(MID(SUBSTITUTE($N3498,"/",REPT(" ",LEN($N3498))),(COLUMNS($V3498:W3498)-1)*LEN($N3498)+1,LEN($N3498)))</f>
        <v>plays</v>
      </c>
      <c r="S3498" s="11">
        <f t="shared" si="218"/>
        <v>42584.846828703703</v>
      </c>
      <c r="T3498" s="11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1.0870406189555126</v>
      </c>
      <c r="P3499" s="6">
        <f t="shared" si="217"/>
        <v>34.408163265306122</v>
      </c>
      <c r="Q3499" t="str">
        <f>TRIM(MID(SUBSTITUTE($N3499,"/",REPT(" ",LEN($N3499))),(COLUMNS($V3499:V3499)-1)*LEN($N3499)+1,LEN($N3499)))</f>
        <v>theater</v>
      </c>
      <c r="R3499" t="str">
        <f>TRIM(MID(SUBSTITUTE($N3499,"/",REPT(" ",LEN($N3499))),(COLUMNS($V3499:W3499)-1)*LEN($N3499)+1,LEN($N3499)))</f>
        <v>plays</v>
      </c>
      <c r="S3499" s="11">
        <f t="shared" si="218"/>
        <v>42511.741944444439</v>
      </c>
      <c r="T3499" s="11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1.0242424242424242</v>
      </c>
      <c r="P3500" s="6">
        <f t="shared" si="217"/>
        <v>40.238095238095241</v>
      </c>
      <c r="Q3500" t="str">
        <f>TRIM(MID(SUBSTITUTE($N3500,"/",REPT(" ",LEN($N3500))),(COLUMNS($V3500:V3500)-1)*LEN($N3500)+1,LEN($N3500)))</f>
        <v>theater</v>
      </c>
      <c r="R3500" t="str">
        <f>TRIM(MID(SUBSTITUTE($N3500,"/",REPT(" ",LEN($N3500))),(COLUMNS($V3500:W3500)-1)*LEN($N3500)+1,LEN($N3500)))</f>
        <v>plays</v>
      </c>
      <c r="S3500" s="11">
        <f t="shared" si="218"/>
        <v>42459.15861111111</v>
      </c>
      <c r="T3500" s="11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1.0549999999999999</v>
      </c>
      <c r="P3501" s="6">
        <f t="shared" si="217"/>
        <v>60.285714285714285</v>
      </c>
      <c r="Q3501" t="str">
        <f>TRIM(MID(SUBSTITUTE($N3501,"/",REPT(" ",LEN($N3501))),(COLUMNS($V3501:V3501)-1)*LEN($N3501)+1,LEN($N3501)))</f>
        <v>theater</v>
      </c>
      <c r="R3501" t="str">
        <f>TRIM(MID(SUBSTITUTE($N3501,"/",REPT(" ",LEN($N3501))),(COLUMNS($V3501:W3501)-1)*LEN($N3501)+1,LEN($N3501)))</f>
        <v>plays</v>
      </c>
      <c r="S3501" s="11">
        <f t="shared" si="218"/>
        <v>42132.036168981482</v>
      </c>
      <c r="T3501" s="11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1.0629999999999999</v>
      </c>
      <c r="P3502" s="6">
        <f t="shared" si="217"/>
        <v>25.30952380952381</v>
      </c>
      <c r="Q3502" t="str">
        <f>TRIM(MID(SUBSTITUTE($N3502,"/",REPT(" ",LEN($N3502))),(COLUMNS($V3502:V3502)-1)*LEN($N3502)+1,LEN($N3502)))</f>
        <v>theater</v>
      </c>
      <c r="R3502" t="str">
        <f>TRIM(MID(SUBSTITUTE($N3502,"/",REPT(" ",LEN($N3502))),(COLUMNS($V3502:W3502)-1)*LEN($N3502)+1,LEN($N3502)))</f>
        <v>plays</v>
      </c>
      <c r="S3502" s="11">
        <f t="shared" si="218"/>
        <v>42419.91942129629</v>
      </c>
      <c r="T3502" s="11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1.0066666666666666</v>
      </c>
      <c r="P3503" s="6">
        <f t="shared" si="217"/>
        <v>35.952380952380949</v>
      </c>
      <c r="Q3503" t="str">
        <f>TRIM(MID(SUBSTITUTE($N3503,"/",REPT(" ",LEN($N3503))),(COLUMNS($V3503:V3503)-1)*LEN($N3503)+1,LEN($N3503)))</f>
        <v>theater</v>
      </c>
      <c r="R3503" t="str">
        <f>TRIM(MID(SUBSTITUTE($N3503,"/",REPT(" ",LEN($N3503))),(COLUMNS($V3503:W3503)-1)*LEN($N3503)+1,LEN($N3503)))</f>
        <v>plays</v>
      </c>
      <c r="S3503" s="11">
        <f t="shared" si="218"/>
        <v>42233.763831018514</v>
      </c>
      <c r="T3503" s="11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1.054</v>
      </c>
      <c r="P3504" s="6">
        <f t="shared" si="217"/>
        <v>136</v>
      </c>
      <c r="Q3504" t="str">
        <f>TRIM(MID(SUBSTITUTE($N3504,"/",REPT(" ",LEN($N3504))),(COLUMNS($V3504:V3504)-1)*LEN($N3504)+1,LEN($N3504)))</f>
        <v>theater</v>
      </c>
      <c r="R3504" t="str">
        <f>TRIM(MID(SUBSTITUTE($N3504,"/",REPT(" ",LEN($N3504))),(COLUMNS($V3504:W3504)-1)*LEN($N3504)+1,LEN($N3504)))</f>
        <v>plays</v>
      </c>
      <c r="S3504" s="11">
        <f t="shared" si="218"/>
        <v>42430.839398148149</v>
      </c>
      <c r="T3504" s="11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1.0755999999999999</v>
      </c>
      <c r="P3505" s="6">
        <f t="shared" si="217"/>
        <v>70.763157894736835</v>
      </c>
      <c r="Q3505" t="str">
        <f>TRIM(MID(SUBSTITUTE($N3505,"/",REPT(" ",LEN($N3505))),(COLUMNS($V3505:V3505)-1)*LEN($N3505)+1,LEN($N3505)))</f>
        <v>theater</v>
      </c>
      <c r="R3505" t="str">
        <f>TRIM(MID(SUBSTITUTE($N3505,"/",REPT(" ",LEN($N3505))),(COLUMNS($V3505:W3505)-1)*LEN($N3505)+1,LEN($N3505)))</f>
        <v>plays</v>
      </c>
      <c r="S3505" s="11">
        <f t="shared" si="218"/>
        <v>42545.478333333333</v>
      </c>
      <c r="T3505" s="11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</v>
      </c>
      <c r="P3506" s="6">
        <f t="shared" si="217"/>
        <v>125</v>
      </c>
      <c r="Q3506" t="str">
        <f>TRIM(MID(SUBSTITUTE($N3506,"/",REPT(" ",LEN($N3506))),(COLUMNS($V3506:V3506)-1)*LEN($N3506)+1,LEN($N3506)))</f>
        <v>theater</v>
      </c>
      <c r="R3506" t="str">
        <f>TRIM(MID(SUBSTITUTE($N3506,"/",REPT(" ",LEN($N3506))),(COLUMNS($V3506:W3506)-1)*LEN($N3506)+1,LEN($N3506)))</f>
        <v>plays</v>
      </c>
      <c r="S3506" s="11">
        <f t="shared" si="218"/>
        <v>42297.748738425929</v>
      </c>
      <c r="T3506" s="11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1.0376000000000001</v>
      </c>
      <c r="P3507" s="6">
        <f t="shared" si="217"/>
        <v>66.512820512820511</v>
      </c>
      <c r="Q3507" t="str">
        <f>TRIM(MID(SUBSTITUTE($N3507,"/",REPT(" ",LEN($N3507))),(COLUMNS($V3507:V3507)-1)*LEN($N3507)+1,LEN($N3507)))</f>
        <v>theater</v>
      </c>
      <c r="R3507" t="str">
        <f>TRIM(MID(SUBSTITUTE($N3507,"/",REPT(" ",LEN($N3507))),(COLUMNS($V3507:W3507)-1)*LEN($N3507)+1,LEN($N3507)))</f>
        <v>plays</v>
      </c>
      <c r="S3507" s="11">
        <f t="shared" si="218"/>
        <v>41760.935706018521</v>
      </c>
      <c r="T3507" s="11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1.0149999999999999</v>
      </c>
      <c r="P3508" s="6">
        <f t="shared" si="217"/>
        <v>105</v>
      </c>
      <c r="Q3508" t="str">
        <f>TRIM(MID(SUBSTITUTE($N3508,"/",REPT(" ",LEN($N3508))),(COLUMNS($V3508:V3508)-1)*LEN($N3508)+1,LEN($N3508)))</f>
        <v>theater</v>
      </c>
      <c r="R3508" t="str">
        <f>TRIM(MID(SUBSTITUTE($N3508,"/",REPT(" ",LEN($N3508))),(COLUMNS($V3508:W3508)-1)*LEN($N3508)+1,LEN($N3508)))</f>
        <v>plays</v>
      </c>
      <c r="S3508" s="11">
        <f t="shared" si="218"/>
        <v>41829.734259259261</v>
      </c>
      <c r="T3508" s="11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1.044</v>
      </c>
      <c r="P3509" s="6">
        <f t="shared" si="217"/>
        <v>145</v>
      </c>
      <c r="Q3509" t="str">
        <f>TRIM(MID(SUBSTITUTE($N3509,"/",REPT(" ",LEN($N3509))),(COLUMNS($V3509:V3509)-1)*LEN($N3509)+1,LEN($N3509)))</f>
        <v>theater</v>
      </c>
      <c r="R3509" t="str">
        <f>TRIM(MID(SUBSTITUTE($N3509,"/",REPT(" ",LEN($N3509))),(COLUMNS($V3509:W3509)-1)*LEN($N3509)+1,LEN($N3509)))</f>
        <v>plays</v>
      </c>
      <c r="S3509" s="11">
        <f t="shared" si="218"/>
        <v>42491.92288194444</v>
      </c>
      <c r="T3509" s="11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1.8</v>
      </c>
      <c r="P3510" s="6">
        <f t="shared" si="217"/>
        <v>12</v>
      </c>
      <c r="Q3510" t="str">
        <f>TRIM(MID(SUBSTITUTE($N3510,"/",REPT(" ",LEN($N3510))),(COLUMNS($V3510:V3510)-1)*LEN($N3510)+1,LEN($N3510)))</f>
        <v>theater</v>
      </c>
      <c r="R3510" t="str">
        <f>TRIM(MID(SUBSTITUTE($N3510,"/",REPT(" ",LEN($N3510))),(COLUMNS($V3510:W3510)-1)*LEN($N3510)+1,LEN($N3510)))</f>
        <v>plays</v>
      </c>
      <c r="S3510" s="11">
        <f t="shared" si="218"/>
        <v>42477.729780092588</v>
      </c>
      <c r="T3510" s="11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1.0633333333333332</v>
      </c>
      <c r="P3511" s="6">
        <f t="shared" si="217"/>
        <v>96.666666666666671</v>
      </c>
      <c r="Q3511" t="str">
        <f>TRIM(MID(SUBSTITUTE($N3511,"/",REPT(" ",LEN($N3511))),(COLUMNS($V3511:V3511)-1)*LEN($N3511)+1,LEN($N3511)))</f>
        <v>theater</v>
      </c>
      <c r="R3511" t="str">
        <f>TRIM(MID(SUBSTITUTE($N3511,"/",REPT(" ",LEN($N3511))),(COLUMNS($V3511:W3511)-1)*LEN($N3511)+1,LEN($N3511)))</f>
        <v>plays</v>
      </c>
      <c r="S3511" s="11">
        <f t="shared" si="218"/>
        <v>41950.859560185185</v>
      </c>
      <c r="T3511" s="11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1.0055555555555555</v>
      </c>
      <c r="P3512" s="6">
        <f t="shared" si="217"/>
        <v>60.333333333333336</v>
      </c>
      <c r="Q3512" t="str">
        <f>TRIM(MID(SUBSTITUTE($N3512,"/",REPT(" ",LEN($N3512))),(COLUMNS($V3512:V3512)-1)*LEN($N3512)+1,LEN($N3512)))</f>
        <v>theater</v>
      </c>
      <c r="R3512" t="str">
        <f>TRIM(MID(SUBSTITUTE($N3512,"/",REPT(" ",LEN($N3512))),(COLUMNS($V3512:W3512)-1)*LEN($N3512)+1,LEN($N3512)))</f>
        <v>plays</v>
      </c>
      <c r="S3512" s="11">
        <f t="shared" si="218"/>
        <v>41802.62090277778</v>
      </c>
      <c r="T3512" s="11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1.012</v>
      </c>
      <c r="P3513" s="6">
        <f t="shared" si="217"/>
        <v>79.89473684210526</v>
      </c>
      <c r="Q3513" t="str">
        <f>TRIM(MID(SUBSTITUTE($N3513,"/",REPT(" ",LEN($N3513))),(COLUMNS($V3513:V3513)-1)*LEN($N3513)+1,LEN($N3513)))</f>
        <v>theater</v>
      </c>
      <c r="R3513" t="str">
        <f>TRIM(MID(SUBSTITUTE($N3513,"/",REPT(" ",LEN($N3513))),(COLUMNS($V3513:W3513)-1)*LEN($N3513)+1,LEN($N3513)))</f>
        <v>plays</v>
      </c>
      <c r="S3513" s="11">
        <f t="shared" si="218"/>
        <v>41927.873784722222</v>
      </c>
      <c r="T3513" s="11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</v>
      </c>
      <c r="P3514" s="6">
        <f t="shared" si="217"/>
        <v>58.823529411764703</v>
      </c>
      <c r="Q3514" t="str">
        <f>TRIM(MID(SUBSTITUTE($N3514,"/",REPT(" ",LEN($N3514))),(COLUMNS($V3514:V3514)-1)*LEN($N3514)+1,LEN($N3514)))</f>
        <v>theater</v>
      </c>
      <c r="R3514" t="str">
        <f>TRIM(MID(SUBSTITUTE($N3514,"/",REPT(" ",LEN($N3514))),(COLUMNS($V3514:W3514)-1)*LEN($N3514)+1,LEN($N3514)))</f>
        <v>plays</v>
      </c>
      <c r="S3514" s="11">
        <f t="shared" si="218"/>
        <v>42057.536944444444</v>
      </c>
      <c r="T3514" s="11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1.1839285714285714</v>
      </c>
      <c r="P3515" s="6">
        <f t="shared" si="217"/>
        <v>75.340909090909093</v>
      </c>
      <c r="Q3515" t="str">
        <f>TRIM(MID(SUBSTITUTE($N3515,"/",REPT(" ",LEN($N3515))),(COLUMNS($V3515:V3515)-1)*LEN($N3515)+1,LEN($N3515)))</f>
        <v>theater</v>
      </c>
      <c r="R3515" t="str">
        <f>TRIM(MID(SUBSTITUTE($N3515,"/",REPT(" ",LEN($N3515))),(COLUMNS($V3515:W3515)-1)*LEN($N3515)+1,LEN($N3515)))</f>
        <v>plays</v>
      </c>
      <c r="S3515" s="11">
        <f t="shared" si="218"/>
        <v>41781.096203703702</v>
      </c>
      <c r="T3515" s="11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1.1000000000000001</v>
      </c>
      <c r="P3516" s="6">
        <f t="shared" si="217"/>
        <v>55</v>
      </c>
      <c r="Q3516" t="str">
        <f>TRIM(MID(SUBSTITUTE($N3516,"/",REPT(" ",LEN($N3516))),(COLUMNS($V3516:V3516)-1)*LEN($N3516)+1,LEN($N3516)))</f>
        <v>theater</v>
      </c>
      <c r="R3516" t="str">
        <f>TRIM(MID(SUBSTITUTE($N3516,"/",REPT(" ",LEN($N3516))),(COLUMNS($V3516:W3516)-1)*LEN($N3516)+1,LEN($N3516)))</f>
        <v>plays</v>
      </c>
      <c r="S3516" s="11">
        <f t="shared" si="218"/>
        <v>42020.846666666665</v>
      </c>
      <c r="T3516" s="11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1.0266666666666666</v>
      </c>
      <c r="P3517" s="6">
        <f t="shared" si="217"/>
        <v>66.956521739130437</v>
      </c>
      <c r="Q3517" t="str">
        <f>TRIM(MID(SUBSTITUTE($N3517,"/",REPT(" ",LEN($N3517))),(COLUMNS($V3517:V3517)-1)*LEN($N3517)+1,LEN($N3517)))</f>
        <v>theater</v>
      </c>
      <c r="R3517" t="str">
        <f>TRIM(MID(SUBSTITUTE($N3517,"/",REPT(" ",LEN($N3517))),(COLUMNS($V3517:W3517)-1)*LEN($N3517)+1,LEN($N3517)))</f>
        <v>plays</v>
      </c>
      <c r="S3517" s="11">
        <f t="shared" si="218"/>
        <v>42125.772812499999</v>
      </c>
      <c r="T3517" s="11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</v>
      </c>
      <c r="P3518" s="6">
        <f t="shared" si="217"/>
        <v>227.27272727272728</v>
      </c>
      <c r="Q3518" t="str">
        <f>TRIM(MID(SUBSTITUTE($N3518,"/",REPT(" ",LEN($N3518))),(COLUMNS($V3518:V3518)-1)*LEN($N3518)+1,LEN($N3518)))</f>
        <v>theater</v>
      </c>
      <c r="R3518" t="str">
        <f>TRIM(MID(SUBSTITUTE($N3518,"/",REPT(" ",LEN($N3518))),(COLUMNS($V3518:W3518)-1)*LEN($N3518)+1,LEN($N3518)))</f>
        <v>plays</v>
      </c>
      <c r="S3518" s="11">
        <f t="shared" si="218"/>
        <v>41856.010069444441</v>
      </c>
      <c r="T3518" s="11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</v>
      </c>
      <c r="P3519" s="6">
        <f t="shared" si="217"/>
        <v>307.69230769230768</v>
      </c>
      <c r="Q3519" t="str">
        <f>TRIM(MID(SUBSTITUTE($N3519,"/",REPT(" ",LEN($N3519))),(COLUMNS($V3519:V3519)-1)*LEN($N3519)+1,LEN($N3519)))</f>
        <v>theater</v>
      </c>
      <c r="R3519" t="str">
        <f>TRIM(MID(SUBSTITUTE($N3519,"/",REPT(" ",LEN($N3519))),(COLUMNS($V3519:W3519)-1)*LEN($N3519)+1,LEN($N3519)))</f>
        <v>plays</v>
      </c>
      <c r="S3519" s="11">
        <f t="shared" si="218"/>
        <v>41794.817523148151</v>
      </c>
      <c r="T3519" s="11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1.10046</v>
      </c>
      <c r="P3520" s="6">
        <f t="shared" si="217"/>
        <v>50.020909090909093</v>
      </c>
      <c r="Q3520" t="str">
        <f>TRIM(MID(SUBSTITUTE($N3520,"/",REPT(" ",LEN($N3520))),(COLUMNS($V3520:V3520)-1)*LEN($N3520)+1,LEN($N3520)))</f>
        <v>theater</v>
      </c>
      <c r="R3520" t="str">
        <f>TRIM(MID(SUBSTITUTE($N3520,"/",REPT(" ",LEN($N3520))),(COLUMNS($V3520:W3520)-1)*LEN($N3520)+1,LEN($N3520)))</f>
        <v>plays</v>
      </c>
      <c r="S3520" s="11">
        <f t="shared" si="218"/>
        <v>41893.783553240741</v>
      </c>
      <c r="T3520" s="11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1.0135000000000001</v>
      </c>
      <c r="P3521" s="6">
        <f t="shared" si="217"/>
        <v>72.392857142857139</v>
      </c>
      <c r="Q3521" t="str">
        <f>TRIM(MID(SUBSTITUTE($N3521,"/",REPT(" ",LEN($N3521))),(COLUMNS($V3521:V3521)-1)*LEN($N3521)+1,LEN($N3521)))</f>
        <v>theater</v>
      </c>
      <c r="R3521" t="str">
        <f>TRIM(MID(SUBSTITUTE($N3521,"/",REPT(" ",LEN($N3521))),(COLUMNS($V3521:W3521)-1)*LEN($N3521)+1,LEN($N3521)))</f>
        <v>plays</v>
      </c>
      <c r="S3521" s="11">
        <f t="shared" si="218"/>
        <v>42037.598958333328</v>
      </c>
      <c r="T3521" s="11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1.0075000000000001</v>
      </c>
      <c r="P3522" s="6">
        <f t="shared" si="217"/>
        <v>95.952380952380949</v>
      </c>
      <c r="Q3522" t="str">
        <f>TRIM(MID(SUBSTITUTE($N3522,"/",REPT(" ",LEN($N3522))),(COLUMNS($V3522:V3522)-1)*LEN($N3522)+1,LEN($N3522)))</f>
        <v>theater</v>
      </c>
      <c r="R3522" t="str">
        <f>TRIM(MID(SUBSTITUTE($N3522,"/",REPT(" ",LEN($N3522))),(COLUMNS($V3522:W3522)-1)*LEN($N3522)+1,LEN($N3522)))</f>
        <v>plays</v>
      </c>
      <c r="S3522" s="11">
        <f t="shared" si="218"/>
        <v>42227.824212962965</v>
      </c>
      <c r="T3522" s="11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</f>
        <v>1.6942857142857144</v>
      </c>
      <c r="P3523" s="6">
        <f t="shared" ref="P3523:P3586" si="221">AVERAGE(E3523/L3523)</f>
        <v>45.615384615384613</v>
      </c>
      <c r="Q3523" t="str">
        <f>TRIM(MID(SUBSTITUTE($N3523,"/",REPT(" ",LEN($N3523))),(COLUMNS($V3523:V3523)-1)*LEN($N3523)+1,LEN($N3523)))</f>
        <v>theater</v>
      </c>
      <c r="R3523" t="str">
        <f>TRIM(MID(SUBSTITUTE($N3523,"/",REPT(" ",LEN($N3523))),(COLUMNS($V3523:W3523)-1)*LEN($N3523)+1,LEN($N3523)))</f>
        <v>plays</v>
      </c>
      <c r="S3523" s="11">
        <f t="shared" ref="S3523:S3586" si="222">(((J3523/60/60)/24)+DATE(1970,1,1))</f>
        <v>41881.361342592594</v>
      </c>
      <c r="T3523" s="11">
        <f t="shared" ref="T3523:T3586" si="223">(((I3523/60/60)/24)+DATE(1970,1,1))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</v>
      </c>
      <c r="P3524" s="6">
        <f t="shared" si="221"/>
        <v>41.029411764705884</v>
      </c>
      <c r="Q3524" t="str">
        <f>TRIM(MID(SUBSTITUTE($N3524,"/",REPT(" ",LEN($N3524))),(COLUMNS($V3524:V3524)-1)*LEN($N3524)+1,LEN($N3524)))</f>
        <v>theater</v>
      </c>
      <c r="R3524" t="str">
        <f>TRIM(MID(SUBSTITUTE($N3524,"/",REPT(" ",LEN($N3524))),(COLUMNS($V3524:W3524)-1)*LEN($N3524)+1,LEN($N3524)))</f>
        <v>plays</v>
      </c>
      <c r="S3524" s="11">
        <f t="shared" si="222"/>
        <v>42234.789884259255</v>
      </c>
      <c r="T3524" s="11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1.1365000000000001</v>
      </c>
      <c r="P3525" s="6">
        <f t="shared" si="221"/>
        <v>56.825000000000003</v>
      </c>
      <c r="Q3525" t="str">
        <f>TRIM(MID(SUBSTITUTE($N3525,"/",REPT(" ",LEN($N3525))),(COLUMNS($V3525:V3525)-1)*LEN($N3525)+1,LEN($N3525)))</f>
        <v>theater</v>
      </c>
      <c r="R3525" t="str">
        <f>TRIM(MID(SUBSTITUTE($N3525,"/",REPT(" ",LEN($N3525))),(COLUMNS($V3525:W3525)-1)*LEN($N3525)+1,LEN($N3525)))</f>
        <v>plays</v>
      </c>
      <c r="S3525" s="11">
        <f t="shared" si="222"/>
        <v>42581.397546296299</v>
      </c>
      <c r="T3525" s="11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1.0156000000000001</v>
      </c>
      <c r="P3526" s="6">
        <f t="shared" si="221"/>
        <v>137.24324324324326</v>
      </c>
      <c r="Q3526" t="str">
        <f>TRIM(MID(SUBSTITUTE($N3526,"/",REPT(" ",LEN($N3526))),(COLUMNS($V3526:V3526)-1)*LEN($N3526)+1,LEN($N3526)))</f>
        <v>theater</v>
      </c>
      <c r="R3526" t="str">
        <f>TRIM(MID(SUBSTITUTE($N3526,"/",REPT(" ",LEN($N3526))),(COLUMNS($V3526:W3526)-1)*LEN($N3526)+1,LEN($N3526)))</f>
        <v>plays</v>
      </c>
      <c r="S3526" s="11">
        <f t="shared" si="222"/>
        <v>41880.76357638889</v>
      </c>
      <c r="T3526" s="11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1.06</v>
      </c>
      <c r="P3527" s="6">
        <f t="shared" si="221"/>
        <v>75.714285714285708</v>
      </c>
      <c r="Q3527" t="str">
        <f>TRIM(MID(SUBSTITUTE($N3527,"/",REPT(" ",LEN($N3527))),(COLUMNS($V3527:V3527)-1)*LEN($N3527)+1,LEN($N3527)))</f>
        <v>theater</v>
      </c>
      <c r="R3527" t="str">
        <f>TRIM(MID(SUBSTITUTE($N3527,"/",REPT(" ",LEN($N3527))),(COLUMNS($V3527:W3527)-1)*LEN($N3527)+1,LEN($N3527)))</f>
        <v>plays</v>
      </c>
      <c r="S3527" s="11">
        <f t="shared" si="222"/>
        <v>42214.6956712963</v>
      </c>
      <c r="T3527" s="11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1.02</v>
      </c>
      <c r="P3528" s="6">
        <f t="shared" si="221"/>
        <v>99</v>
      </c>
      <c r="Q3528" t="str">
        <f>TRIM(MID(SUBSTITUTE($N3528,"/",REPT(" ",LEN($N3528))),(COLUMNS($V3528:V3528)-1)*LEN($N3528)+1,LEN($N3528)))</f>
        <v>theater</v>
      </c>
      <c r="R3528" t="str">
        <f>TRIM(MID(SUBSTITUTE($N3528,"/",REPT(" ",LEN($N3528))),(COLUMNS($V3528:W3528)-1)*LEN($N3528)+1,LEN($N3528)))</f>
        <v>plays</v>
      </c>
      <c r="S3528" s="11">
        <f t="shared" si="222"/>
        <v>42460.335312499999</v>
      </c>
      <c r="T3528" s="11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1.1691666666666667</v>
      </c>
      <c r="P3529" s="6">
        <f t="shared" si="221"/>
        <v>81.569767441860463</v>
      </c>
      <c r="Q3529" t="str">
        <f>TRIM(MID(SUBSTITUTE($N3529,"/",REPT(" ",LEN($N3529))),(COLUMNS($V3529:V3529)-1)*LEN($N3529)+1,LEN($N3529)))</f>
        <v>theater</v>
      </c>
      <c r="R3529" t="str">
        <f>TRIM(MID(SUBSTITUTE($N3529,"/",REPT(" ",LEN($N3529))),(COLUMNS($V3529:W3529)-1)*LEN($N3529)+1,LEN($N3529)))</f>
        <v>plays</v>
      </c>
      <c r="S3529" s="11">
        <f t="shared" si="222"/>
        <v>42167.023206018523</v>
      </c>
      <c r="T3529" s="11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1.0115151515151515</v>
      </c>
      <c r="P3530" s="6">
        <f t="shared" si="221"/>
        <v>45.108108108108105</v>
      </c>
      <c r="Q3530" t="str">
        <f>TRIM(MID(SUBSTITUTE($N3530,"/",REPT(" ",LEN($N3530))),(COLUMNS($V3530:V3530)-1)*LEN($N3530)+1,LEN($N3530)))</f>
        <v>theater</v>
      </c>
      <c r="R3530" t="str">
        <f>TRIM(MID(SUBSTITUTE($N3530,"/",REPT(" ",LEN($N3530))),(COLUMNS($V3530:W3530)-1)*LEN($N3530)+1,LEN($N3530)))</f>
        <v>plays</v>
      </c>
      <c r="S3530" s="11">
        <f t="shared" si="222"/>
        <v>42733.50136574074</v>
      </c>
      <c r="T3530" s="11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1.32</v>
      </c>
      <c r="P3531" s="6">
        <f t="shared" si="221"/>
        <v>36.666666666666664</v>
      </c>
      <c r="Q3531" t="str">
        <f>TRIM(MID(SUBSTITUTE($N3531,"/",REPT(" ",LEN($N3531))),(COLUMNS($V3531:V3531)-1)*LEN($N3531)+1,LEN($N3531)))</f>
        <v>theater</v>
      </c>
      <c r="R3531" t="str">
        <f>TRIM(MID(SUBSTITUTE($N3531,"/",REPT(" ",LEN($N3531))),(COLUMNS($V3531:W3531)-1)*LEN($N3531)+1,LEN($N3531)))</f>
        <v>plays</v>
      </c>
      <c r="S3531" s="11">
        <f t="shared" si="222"/>
        <v>42177.761782407411</v>
      </c>
      <c r="T3531" s="11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</v>
      </c>
      <c r="P3532" s="6">
        <f t="shared" si="221"/>
        <v>125</v>
      </c>
      <c r="Q3532" t="str">
        <f>TRIM(MID(SUBSTITUTE($N3532,"/",REPT(" ",LEN($N3532))),(COLUMNS($V3532:V3532)-1)*LEN($N3532)+1,LEN($N3532)))</f>
        <v>theater</v>
      </c>
      <c r="R3532" t="str">
        <f>TRIM(MID(SUBSTITUTE($N3532,"/",REPT(" ",LEN($N3532))),(COLUMNS($V3532:W3532)-1)*LEN($N3532)+1,LEN($N3532)))</f>
        <v>plays</v>
      </c>
      <c r="S3532" s="11">
        <f t="shared" si="222"/>
        <v>42442.623344907406</v>
      </c>
      <c r="T3532" s="11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1.28</v>
      </c>
      <c r="P3533" s="6">
        <f t="shared" si="221"/>
        <v>49.230769230769234</v>
      </c>
      <c r="Q3533" t="str">
        <f>TRIM(MID(SUBSTITUTE($N3533,"/",REPT(" ",LEN($N3533))),(COLUMNS($V3533:V3533)-1)*LEN($N3533)+1,LEN($N3533)))</f>
        <v>theater</v>
      </c>
      <c r="R3533" t="str">
        <f>TRIM(MID(SUBSTITUTE($N3533,"/",REPT(" ",LEN($N3533))),(COLUMNS($V3533:W3533)-1)*LEN($N3533)+1,LEN($N3533)))</f>
        <v>plays</v>
      </c>
      <c r="S3533" s="11">
        <f t="shared" si="222"/>
        <v>42521.654328703706</v>
      </c>
      <c r="T3533" s="11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1.1895833333333334</v>
      </c>
      <c r="P3534" s="6">
        <f t="shared" si="221"/>
        <v>42.296296296296298</v>
      </c>
      <c r="Q3534" t="str">
        <f>TRIM(MID(SUBSTITUTE($N3534,"/",REPT(" ",LEN($N3534))),(COLUMNS($V3534:V3534)-1)*LEN($N3534)+1,LEN($N3534)))</f>
        <v>theater</v>
      </c>
      <c r="R3534" t="str">
        <f>TRIM(MID(SUBSTITUTE($N3534,"/",REPT(" ",LEN($N3534))),(COLUMNS($V3534:W3534)-1)*LEN($N3534)+1,LEN($N3534)))</f>
        <v>plays</v>
      </c>
      <c r="S3534" s="11">
        <f t="shared" si="222"/>
        <v>41884.599849537037</v>
      </c>
      <c r="T3534" s="11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1.262</v>
      </c>
      <c r="P3535" s="6">
        <f t="shared" si="221"/>
        <v>78.875</v>
      </c>
      <c r="Q3535" t="str">
        <f>TRIM(MID(SUBSTITUTE($N3535,"/",REPT(" ",LEN($N3535))),(COLUMNS($V3535:V3535)-1)*LEN($N3535)+1,LEN($N3535)))</f>
        <v>theater</v>
      </c>
      <c r="R3535" t="str">
        <f>TRIM(MID(SUBSTITUTE($N3535,"/",REPT(" ",LEN($N3535))),(COLUMNS($V3535:W3535)-1)*LEN($N3535)+1,LEN($N3535)))</f>
        <v>plays</v>
      </c>
      <c r="S3535" s="11">
        <f t="shared" si="222"/>
        <v>42289.761192129634</v>
      </c>
      <c r="T3535" s="11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1.5620000000000001</v>
      </c>
      <c r="P3536" s="6">
        <f t="shared" si="221"/>
        <v>38.284313725490193</v>
      </c>
      <c r="Q3536" t="str">
        <f>TRIM(MID(SUBSTITUTE($N3536,"/",REPT(" ",LEN($N3536))),(COLUMNS($V3536:V3536)-1)*LEN($N3536)+1,LEN($N3536)))</f>
        <v>theater</v>
      </c>
      <c r="R3536" t="str">
        <f>TRIM(MID(SUBSTITUTE($N3536,"/",REPT(" ",LEN($N3536))),(COLUMNS($V3536:W3536)-1)*LEN($N3536)+1,LEN($N3536)))</f>
        <v>plays</v>
      </c>
      <c r="S3536" s="11">
        <f t="shared" si="222"/>
        <v>42243.6252662037</v>
      </c>
      <c r="T3536" s="11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1.0315000000000001</v>
      </c>
      <c r="P3537" s="6">
        <f t="shared" si="221"/>
        <v>44.847826086956523</v>
      </c>
      <c r="Q3537" t="str">
        <f>TRIM(MID(SUBSTITUTE($N3537,"/",REPT(" ",LEN($N3537))),(COLUMNS($V3537:V3537)-1)*LEN($N3537)+1,LEN($N3537)))</f>
        <v>theater</v>
      </c>
      <c r="R3537" t="str">
        <f>TRIM(MID(SUBSTITUTE($N3537,"/",REPT(" ",LEN($N3537))),(COLUMNS($V3537:W3537)-1)*LEN($N3537)+1,LEN($N3537)))</f>
        <v>plays</v>
      </c>
      <c r="S3537" s="11">
        <f t="shared" si="222"/>
        <v>42248.640162037031</v>
      </c>
      <c r="T3537" s="11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1.5333333333333334</v>
      </c>
      <c r="P3538" s="6">
        <f t="shared" si="221"/>
        <v>13.529411764705882</v>
      </c>
      <c r="Q3538" t="str">
        <f>TRIM(MID(SUBSTITUTE($N3538,"/",REPT(" ",LEN($N3538))),(COLUMNS($V3538:V3538)-1)*LEN($N3538)+1,LEN($N3538)))</f>
        <v>theater</v>
      </c>
      <c r="R3538" t="str">
        <f>TRIM(MID(SUBSTITUTE($N3538,"/",REPT(" ",LEN($N3538))),(COLUMNS($V3538:W3538)-1)*LEN($N3538)+1,LEN($N3538)))</f>
        <v>plays</v>
      </c>
      <c r="S3538" s="11">
        <f t="shared" si="222"/>
        <v>42328.727141203708</v>
      </c>
      <c r="T3538" s="11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1.8044444444444445</v>
      </c>
      <c r="P3539" s="6">
        <f t="shared" si="221"/>
        <v>43.5</v>
      </c>
      <c r="Q3539" t="str">
        <f>TRIM(MID(SUBSTITUTE($N3539,"/",REPT(" ",LEN($N3539))),(COLUMNS($V3539:V3539)-1)*LEN($N3539)+1,LEN($N3539)))</f>
        <v>theater</v>
      </c>
      <c r="R3539" t="str">
        <f>TRIM(MID(SUBSTITUTE($N3539,"/",REPT(" ",LEN($N3539))),(COLUMNS($V3539:W3539)-1)*LEN($N3539)+1,LEN($N3539)))</f>
        <v>plays</v>
      </c>
      <c r="S3539" s="11">
        <f t="shared" si="222"/>
        <v>41923.354351851849</v>
      </c>
      <c r="T3539" s="11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1.2845</v>
      </c>
      <c r="P3540" s="6">
        <f t="shared" si="221"/>
        <v>30.951807228915662</v>
      </c>
      <c r="Q3540" t="str">
        <f>TRIM(MID(SUBSTITUTE($N3540,"/",REPT(" ",LEN($N3540))),(COLUMNS($V3540:V3540)-1)*LEN($N3540)+1,LEN($N3540)))</f>
        <v>theater</v>
      </c>
      <c r="R3540" t="str">
        <f>TRIM(MID(SUBSTITUTE($N3540,"/",REPT(" ",LEN($N3540))),(COLUMNS($V3540:W3540)-1)*LEN($N3540)+1,LEN($N3540)))</f>
        <v>plays</v>
      </c>
      <c r="S3540" s="11">
        <f t="shared" si="222"/>
        <v>42571.420601851853</v>
      </c>
      <c r="T3540" s="11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1.1966666666666668</v>
      </c>
      <c r="P3541" s="6">
        <f t="shared" si="221"/>
        <v>55.230769230769234</v>
      </c>
      <c r="Q3541" t="str">
        <f>TRIM(MID(SUBSTITUTE($N3541,"/",REPT(" ",LEN($N3541))),(COLUMNS($V3541:V3541)-1)*LEN($N3541)+1,LEN($N3541)))</f>
        <v>theater</v>
      </c>
      <c r="R3541" t="str">
        <f>TRIM(MID(SUBSTITUTE($N3541,"/",REPT(" ",LEN($N3541))),(COLUMNS($V3541:W3541)-1)*LEN($N3541)+1,LEN($N3541)))</f>
        <v>plays</v>
      </c>
      <c r="S3541" s="11">
        <f t="shared" si="222"/>
        <v>42600.756041666667</v>
      </c>
      <c r="T3541" s="11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1.23</v>
      </c>
      <c r="P3542" s="6">
        <f t="shared" si="221"/>
        <v>46.125</v>
      </c>
      <c r="Q3542" t="str">
        <f>TRIM(MID(SUBSTITUTE($N3542,"/",REPT(" ",LEN($N3542))),(COLUMNS($V3542:V3542)-1)*LEN($N3542)+1,LEN($N3542)))</f>
        <v>theater</v>
      </c>
      <c r="R3542" t="str">
        <f>TRIM(MID(SUBSTITUTE($N3542,"/",REPT(" ",LEN($N3542))),(COLUMNS($V3542:W3542)-1)*LEN($N3542)+1,LEN($N3542)))</f>
        <v>plays</v>
      </c>
      <c r="S3542" s="11">
        <f t="shared" si="222"/>
        <v>42517.003368055557</v>
      </c>
      <c r="T3542" s="11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1.05</v>
      </c>
      <c r="P3543" s="6">
        <f t="shared" si="221"/>
        <v>39.375</v>
      </c>
      <c r="Q3543" t="str">
        <f>TRIM(MID(SUBSTITUTE($N3543,"/",REPT(" ",LEN($N3543))),(COLUMNS($V3543:V3543)-1)*LEN($N3543)+1,LEN($N3543)))</f>
        <v>theater</v>
      </c>
      <c r="R3543" t="str">
        <f>TRIM(MID(SUBSTITUTE($N3543,"/",REPT(" ",LEN($N3543))),(COLUMNS($V3543:W3543)-1)*LEN($N3543)+1,LEN($N3543)))</f>
        <v>plays</v>
      </c>
      <c r="S3543" s="11">
        <f t="shared" si="222"/>
        <v>42222.730034722219</v>
      </c>
      <c r="T3543" s="11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1.0223636363636364</v>
      </c>
      <c r="P3544" s="6">
        <f t="shared" si="221"/>
        <v>66.152941176470591</v>
      </c>
      <c r="Q3544" t="str">
        <f>TRIM(MID(SUBSTITUTE($N3544,"/",REPT(" ",LEN($N3544))),(COLUMNS($V3544:V3544)-1)*LEN($N3544)+1,LEN($N3544)))</f>
        <v>theater</v>
      </c>
      <c r="R3544" t="str">
        <f>TRIM(MID(SUBSTITUTE($N3544,"/",REPT(" ",LEN($N3544))),(COLUMNS($V3544:W3544)-1)*LEN($N3544)+1,LEN($N3544)))</f>
        <v>plays</v>
      </c>
      <c r="S3544" s="11">
        <f t="shared" si="222"/>
        <v>41829.599791666667</v>
      </c>
      <c r="T3544" s="11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1.0466666666666666</v>
      </c>
      <c r="P3545" s="6">
        <f t="shared" si="221"/>
        <v>54.137931034482762</v>
      </c>
      <c r="Q3545" t="str">
        <f>TRIM(MID(SUBSTITUTE($N3545,"/",REPT(" ",LEN($N3545))),(COLUMNS($V3545:V3545)-1)*LEN($N3545)+1,LEN($N3545)))</f>
        <v>theater</v>
      </c>
      <c r="R3545" t="str">
        <f>TRIM(MID(SUBSTITUTE($N3545,"/",REPT(" ",LEN($N3545))),(COLUMNS($V3545:W3545)-1)*LEN($N3545)+1,LEN($N3545)))</f>
        <v>plays</v>
      </c>
      <c r="S3545" s="11">
        <f t="shared" si="222"/>
        <v>42150.755312499998</v>
      </c>
      <c r="T3545" s="11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</v>
      </c>
      <c r="P3546" s="6">
        <f t="shared" si="221"/>
        <v>104.16666666666667</v>
      </c>
      <c r="Q3546" t="str">
        <f>TRIM(MID(SUBSTITUTE($N3546,"/",REPT(" ",LEN($N3546))),(COLUMNS($V3546:V3546)-1)*LEN($N3546)+1,LEN($N3546)))</f>
        <v>theater</v>
      </c>
      <c r="R3546" t="str">
        <f>TRIM(MID(SUBSTITUTE($N3546,"/",REPT(" ",LEN($N3546))),(COLUMNS($V3546:W3546)-1)*LEN($N3546)+1,LEN($N3546)))</f>
        <v>plays</v>
      </c>
      <c r="S3546" s="11">
        <f t="shared" si="222"/>
        <v>42040.831678240742</v>
      </c>
      <c r="T3546" s="11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1.004</v>
      </c>
      <c r="P3547" s="6">
        <f t="shared" si="221"/>
        <v>31.375</v>
      </c>
      <c r="Q3547" t="str">
        <f>TRIM(MID(SUBSTITUTE($N3547,"/",REPT(" ",LEN($N3547))),(COLUMNS($V3547:V3547)-1)*LEN($N3547)+1,LEN($N3547)))</f>
        <v>theater</v>
      </c>
      <c r="R3547" t="str">
        <f>TRIM(MID(SUBSTITUTE($N3547,"/",REPT(" ",LEN($N3547))),(COLUMNS($V3547:W3547)-1)*LEN($N3547)+1,LEN($N3547)))</f>
        <v>plays</v>
      </c>
      <c r="S3547" s="11">
        <f t="shared" si="222"/>
        <v>42075.807395833333</v>
      </c>
      <c r="T3547" s="11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1.0227272727272727</v>
      </c>
      <c r="P3548" s="6">
        <f t="shared" si="221"/>
        <v>59.210526315789473</v>
      </c>
      <c r="Q3548" t="str">
        <f>TRIM(MID(SUBSTITUTE($N3548,"/",REPT(" ",LEN($N3548))),(COLUMNS($V3548:V3548)-1)*LEN($N3548)+1,LEN($N3548)))</f>
        <v>theater</v>
      </c>
      <c r="R3548" t="str">
        <f>TRIM(MID(SUBSTITUTE($N3548,"/",REPT(" ",LEN($N3548))),(COLUMNS($V3548:W3548)-1)*LEN($N3548)+1,LEN($N3548)))</f>
        <v>plays</v>
      </c>
      <c r="S3548" s="11">
        <f t="shared" si="222"/>
        <v>42073.660694444443</v>
      </c>
      <c r="T3548" s="11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1.1440928571428572</v>
      </c>
      <c r="P3549" s="6">
        <f t="shared" si="221"/>
        <v>119.17633928571429</v>
      </c>
      <c r="Q3549" t="str">
        <f>TRIM(MID(SUBSTITUTE($N3549,"/",REPT(" ",LEN($N3549))),(COLUMNS($V3549:V3549)-1)*LEN($N3549)+1,LEN($N3549)))</f>
        <v>theater</v>
      </c>
      <c r="R3549" t="str">
        <f>TRIM(MID(SUBSTITUTE($N3549,"/",REPT(" ",LEN($N3549))),(COLUMNS($V3549:W3549)-1)*LEN($N3549)+1,LEN($N3549)))</f>
        <v>plays</v>
      </c>
      <c r="S3549" s="11">
        <f t="shared" si="222"/>
        <v>42480.078715277778</v>
      </c>
      <c r="T3549" s="11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1.019047619047619</v>
      </c>
      <c r="P3550" s="6">
        <f t="shared" si="221"/>
        <v>164.61538461538461</v>
      </c>
      <c r="Q3550" t="str">
        <f>TRIM(MID(SUBSTITUTE($N3550,"/",REPT(" ",LEN($N3550))),(COLUMNS($V3550:V3550)-1)*LEN($N3550)+1,LEN($N3550)))</f>
        <v>theater</v>
      </c>
      <c r="R3550" t="str">
        <f>TRIM(MID(SUBSTITUTE($N3550,"/",REPT(" ",LEN($N3550))),(COLUMNS($V3550:W3550)-1)*LEN($N3550)+1,LEN($N3550)))</f>
        <v>plays</v>
      </c>
      <c r="S3550" s="11">
        <f t="shared" si="222"/>
        <v>42411.942291666666</v>
      </c>
      <c r="T3550" s="11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1.02</v>
      </c>
      <c r="P3551" s="6">
        <f t="shared" si="221"/>
        <v>24.285714285714285</v>
      </c>
      <c r="Q3551" t="str">
        <f>TRIM(MID(SUBSTITUTE($N3551,"/",REPT(" ",LEN($N3551))),(COLUMNS($V3551:V3551)-1)*LEN($N3551)+1,LEN($N3551)))</f>
        <v>theater</v>
      </c>
      <c r="R3551" t="str">
        <f>TRIM(MID(SUBSTITUTE($N3551,"/",REPT(" ",LEN($N3551))),(COLUMNS($V3551:W3551)-1)*LEN($N3551)+1,LEN($N3551)))</f>
        <v>plays</v>
      </c>
      <c r="S3551" s="11">
        <f t="shared" si="222"/>
        <v>42223.394363425927</v>
      </c>
      <c r="T3551" s="11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1.048</v>
      </c>
      <c r="P3552" s="6">
        <f t="shared" si="221"/>
        <v>40.9375</v>
      </c>
      <c r="Q3552" t="str">
        <f>TRIM(MID(SUBSTITUTE($N3552,"/",REPT(" ",LEN($N3552))),(COLUMNS($V3552:V3552)-1)*LEN($N3552)+1,LEN($N3552)))</f>
        <v>theater</v>
      </c>
      <c r="R3552" t="str">
        <f>TRIM(MID(SUBSTITUTE($N3552,"/",REPT(" ",LEN($N3552))),(COLUMNS($V3552:W3552)-1)*LEN($N3552)+1,LEN($N3552)))</f>
        <v>plays</v>
      </c>
      <c r="S3552" s="11">
        <f t="shared" si="222"/>
        <v>42462.893495370372</v>
      </c>
      <c r="T3552" s="11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1.0183333333333333</v>
      </c>
      <c r="P3553" s="6">
        <f t="shared" si="221"/>
        <v>61.1</v>
      </c>
      <c r="Q3553" t="str">
        <f>TRIM(MID(SUBSTITUTE($N3553,"/",REPT(" ",LEN($N3553))),(COLUMNS($V3553:V3553)-1)*LEN($N3553)+1,LEN($N3553)))</f>
        <v>theater</v>
      </c>
      <c r="R3553" t="str">
        <f>TRIM(MID(SUBSTITUTE($N3553,"/",REPT(" ",LEN($N3553))),(COLUMNS($V3553:W3553)-1)*LEN($N3553)+1,LEN($N3553)))</f>
        <v>plays</v>
      </c>
      <c r="S3553" s="11">
        <f t="shared" si="222"/>
        <v>41753.515856481477</v>
      </c>
      <c r="T3553" s="11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</v>
      </c>
      <c r="P3554" s="6">
        <f t="shared" si="221"/>
        <v>38.65</v>
      </c>
      <c r="Q3554" t="str">
        <f>TRIM(MID(SUBSTITUTE($N3554,"/",REPT(" ",LEN($N3554))),(COLUMNS($V3554:V3554)-1)*LEN($N3554)+1,LEN($N3554)))</f>
        <v>theater</v>
      </c>
      <c r="R3554" t="str">
        <f>TRIM(MID(SUBSTITUTE($N3554,"/",REPT(" ",LEN($N3554))),(COLUMNS($V3554:W3554)-1)*LEN($N3554)+1,LEN($N3554)))</f>
        <v>plays</v>
      </c>
      <c r="S3554" s="11">
        <f t="shared" si="222"/>
        <v>41788.587083333332</v>
      </c>
      <c r="T3554" s="11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1.0627272727272727</v>
      </c>
      <c r="P3555" s="6">
        <f t="shared" si="221"/>
        <v>56.20192307692308</v>
      </c>
      <c r="Q3555" t="str">
        <f>TRIM(MID(SUBSTITUTE($N3555,"/",REPT(" ",LEN($N3555))),(COLUMNS($V3555:V3555)-1)*LEN($N3555)+1,LEN($N3555)))</f>
        <v>theater</v>
      </c>
      <c r="R3555" t="str">
        <f>TRIM(MID(SUBSTITUTE($N3555,"/",REPT(" ",LEN($N3555))),(COLUMNS($V3555:W3555)-1)*LEN($N3555)+1,LEN($N3555)))</f>
        <v>plays</v>
      </c>
      <c r="S3555" s="11">
        <f t="shared" si="222"/>
        <v>42196.028703703705</v>
      </c>
      <c r="T3555" s="11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1.1342219999999998</v>
      </c>
      <c r="P3556" s="6">
        <f t="shared" si="221"/>
        <v>107.00207547169811</v>
      </c>
      <c r="Q3556" t="str">
        <f>TRIM(MID(SUBSTITUTE($N3556,"/",REPT(" ",LEN($N3556))),(COLUMNS($V3556:V3556)-1)*LEN($N3556)+1,LEN($N3556)))</f>
        <v>theater</v>
      </c>
      <c r="R3556" t="str">
        <f>TRIM(MID(SUBSTITUTE($N3556,"/",REPT(" ",LEN($N3556))),(COLUMNS($V3556:W3556)-1)*LEN($N3556)+1,LEN($N3556)))</f>
        <v>plays</v>
      </c>
      <c r="S3556" s="11">
        <f t="shared" si="222"/>
        <v>42016.050451388888</v>
      </c>
      <c r="T3556" s="11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</v>
      </c>
      <c r="P3557" s="6">
        <f t="shared" si="221"/>
        <v>171.42857142857142</v>
      </c>
      <c r="Q3557" t="str">
        <f>TRIM(MID(SUBSTITUTE($N3557,"/",REPT(" ",LEN($N3557))),(COLUMNS($V3557:V3557)-1)*LEN($N3557)+1,LEN($N3557)))</f>
        <v>theater</v>
      </c>
      <c r="R3557" t="str">
        <f>TRIM(MID(SUBSTITUTE($N3557,"/",REPT(" ",LEN($N3557))),(COLUMNS($V3557:W3557)-1)*LEN($N3557)+1,LEN($N3557)))</f>
        <v>plays</v>
      </c>
      <c r="S3557" s="11">
        <f t="shared" si="222"/>
        <v>42661.442060185189</v>
      </c>
      <c r="T3557" s="11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1.0045454545454546</v>
      </c>
      <c r="P3558" s="6">
        <f t="shared" si="221"/>
        <v>110.5</v>
      </c>
      <c r="Q3558" t="str">
        <f>TRIM(MID(SUBSTITUTE($N3558,"/",REPT(" ",LEN($N3558))),(COLUMNS($V3558:V3558)-1)*LEN($N3558)+1,LEN($N3558)))</f>
        <v>theater</v>
      </c>
      <c r="R3558" t="str">
        <f>TRIM(MID(SUBSTITUTE($N3558,"/",REPT(" ",LEN($N3558))),(COLUMNS($V3558:W3558)-1)*LEN($N3558)+1,LEN($N3558)))</f>
        <v>plays</v>
      </c>
      <c r="S3558" s="11">
        <f t="shared" si="222"/>
        <v>41808.649583333332</v>
      </c>
      <c r="T3558" s="11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1.0003599999999999</v>
      </c>
      <c r="P3559" s="6">
        <f t="shared" si="221"/>
        <v>179.27598566308242</v>
      </c>
      <c r="Q3559" t="str">
        <f>TRIM(MID(SUBSTITUTE($N3559,"/",REPT(" ",LEN($N3559))),(COLUMNS($V3559:V3559)-1)*LEN($N3559)+1,LEN($N3559)))</f>
        <v>theater</v>
      </c>
      <c r="R3559" t="str">
        <f>TRIM(MID(SUBSTITUTE($N3559,"/",REPT(" ",LEN($N3559))),(COLUMNS($V3559:W3559)-1)*LEN($N3559)+1,LEN($N3559)))</f>
        <v>plays</v>
      </c>
      <c r="S3559" s="11">
        <f t="shared" si="222"/>
        <v>41730.276747685188</v>
      </c>
      <c r="T3559" s="11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1.44</v>
      </c>
      <c r="P3560" s="6">
        <f t="shared" si="221"/>
        <v>22.90909090909091</v>
      </c>
      <c r="Q3560" t="str">
        <f>TRIM(MID(SUBSTITUTE($N3560,"/",REPT(" ",LEN($N3560))),(COLUMNS($V3560:V3560)-1)*LEN($N3560)+1,LEN($N3560)))</f>
        <v>theater</v>
      </c>
      <c r="R3560" t="str">
        <f>TRIM(MID(SUBSTITUTE($N3560,"/",REPT(" ",LEN($N3560))),(COLUMNS($V3560:W3560)-1)*LEN($N3560)+1,LEN($N3560)))</f>
        <v>plays</v>
      </c>
      <c r="S3560" s="11">
        <f t="shared" si="222"/>
        <v>42139.816840277781</v>
      </c>
      <c r="T3560" s="11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1.0349999999999999</v>
      </c>
      <c r="P3561" s="6">
        <f t="shared" si="221"/>
        <v>43.125</v>
      </c>
      <c r="Q3561" t="str">
        <f>TRIM(MID(SUBSTITUTE($N3561,"/",REPT(" ",LEN($N3561))),(COLUMNS($V3561:V3561)-1)*LEN($N3561)+1,LEN($N3561)))</f>
        <v>theater</v>
      </c>
      <c r="R3561" t="str">
        <f>TRIM(MID(SUBSTITUTE($N3561,"/",REPT(" ",LEN($N3561))),(COLUMNS($V3561:W3561)-1)*LEN($N3561)+1,LEN($N3561)))</f>
        <v>plays</v>
      </c>
      <c r="S3561" s="11">
        <f t="shared" si="222"/>
        <v>42194.096157407403</v>
      </c>
      <c r="T3561" s="11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1.0843750000000001</v>
      </c>
      <c r="P3562" s="6">
        <f t="shared" si="221"/>
        <v>46.891891891891895</v>
      </c>
      <c r="Q3562" t="str">
        <f>TRIM(MID(SUBSTITUTE($N3562,"/",REPT(" ",LEN($N3562))),(COLUMNS($V3562:V3562)-1)*LEN($N3562)+1,LEN($N3562)))</f>
        <v>theater</v>
      </c>
      <c r="R3562" t="str">
        <f>TRIM(MID(SUBSTITUTE($N3562,"/",REPT(" ",LEN($N3562))),(COLUMNS($V3562:W3562)-1)*LEN($N3562)+1,LEN($N3562)))</f>
        <v>plays</v>
      </c>
      <c r="S3562" s="11">
        <f t="shared" si="222"/>
        <v>42115.889652777783</v>
      </c>
      <c r="T3562" s="11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1.024</v>
      </c>
      <c r="P3563" s="6">
        <f t="shared" si="221"/>
        <v>47.407407407407405</v>
      </c>
      <c r="Q3563" t="str">
        <f>TRIM(MID(SUBSTITUTE($N3563,"/",REPT(" ",LEN($N3563))),(COLUMNS($V3563:V3563)-1)*LEN($N3563)+1,LEN($N3563)))</f>
        <v>theater</v>
      </c>
      <c r="R3563" t="str">
        <f>TRIM(MID(SUBSTITUTE($N3563,"/",REPT(" ",LEN($N3563))),(COLUMNS($V3563:W3563)-1)*LEN($N3563)+1,LEN($N3563)))</f>
        <v>plays</v>
      </c>
      <c r="S3563" s="11">
        <f t="shared" si="222"/>
        <v>42203.680300925931</v>
      </c>
      <c r="T3563" s="11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1.4888888888888889</v>
      </c>
      <c r="P3564" s="6">
        <f t="shared" si="221"/>
        <v>15.129032258064516</v>
      </c>
      <c r="Q3564" t="str">
        <f>TRIM(MID(SUBSTITUTE($N3564,"/",REPT(" ",LEN($N3564))),(COLUMNS($V3564:V3564)-1)*LEN($N3564)+1,LEN($N3564)))</f>
        <v>theater</v>
      </c>
      <c r="R3564" t="str">
        <f>TRIM(MID(SUBSTITUTE($N3564,"/",REPT(" ",LEN($N3564))),(COLUMNS($V3564:W3564)-1)*LEN($N3564)+1,LEN($N3564)))</f>
        <v>plays</v>
      </c>
      <c r="S3564" s="11">
        <f t="shared" si="222"/>
        <v>42433.761886574073</v>
      </c>
      <c r="T3564" s="11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1.0549000000000002</v>
      </c>
      <c r="P3565" s="6">
        <f t="shared" si="221"/>
        <v>21.098000000000003</v>
      </c>
      <c r="Q3565" t="str">
        <f>TRIM(MID(SUBSTITUTE($N3565,"/",REPT(" ",LEN($N3565))),(COLUMNS($V3565:V3565)-1)*LEN($N3565)+1,LEN($N3565)))</f>
        <v>theater</v>
      </c>
      <c r="R3565" t="str">
        <f>TRIM(MID(SUBSTITUTE($N3565,"/",REPT(" ",LEN($N3565))),(COLUMNS($V3565:W3565)-1)*LEN($N3565)+1,LEN($N3565)))</f>
        <v>plays</v>
      </c>
      <c r="S3565" s="11">
        <f t="shared" si="222"/>
        <v>42555.671944444446</v>
      </c>
      <c r="T3565" s="11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1.0049999999999999</v>
      </c>
      <c r="P3566" s="6">
        <f t="shared" si="221"/>
        <v>59.117647058823529</v>
      </c>
      <c r="Q3566" t="str">
        <f>TRIM(MID(SUBSTITUTE($N3566,"/",REPT(" ",LEN($N3566))),(COLUMNS($V3566:V3566)-1)*LEN($N3566)+1,LEN($N3566)))</f>
        <v>theater</v>
      </c>
      <c r="R3566" t="str">
        <f>TRIM(MID(SUBSTITUTE($N3566,"/",REPT(" ",LEN($N3566))),(COLUMNS($V3566:W3566)-1)*LEN($N3566)+1,LEN($N3566)))</f>
        <v>plays</v>
      </c>
      <c r="S3566" s="11">
        <f t="shared" si="222"/>
        <v>42236.623252314821</v>
      </c>
      <c r="T3566" s="11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1.3055555555555556</v>
      </c>
      <c r="P3567" s="6">
        <f t="shared" si="221"/>
        <v>97.916666666666671</v>
      </c>
      <c r="Q3567" t="str">
        <f>TRIM(MID(SUBSTITUTE($N3567,"/",REPT(" ",LEN($N3567))),(COLUMNS($V3567:V3567)-1)*LEN($N3567)+1,LEN($N3567)))</f>
        <v>theater</v>
      </c>
      <c r="R3567" t="str">
        <f>TRIM(MID(SUBSTITUTE($N3567,"/",REPT(" ",LEN($N3567))),(COLUMNS($V3567:W3567)-1)*LEN($N3567)+1,LEN($N3567)))</f>
        <v>plays</v>
      </c>
      <c r="S3567" s="11">
        <f t="shared" si="222"/>
        <v>41974.743148148147</v>
      </c>
      <c r="T3567" s="11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1.0475000000000001</v>
      </c>
      <c r="P3568" s="6">
        <f t="shared" si="221"/>
        <v>55.131578947368418</v>
      </c>
      <c r="Q3568" t="str">
        <f>TRIM(MID(SUBSTITUTE($N3568,"/",REPT(" ",LEN($N3568))),(COLUMNS($V3568:V3568)-1)*LEN($N3568)+1,LEN($N3568)))</f>
        <v>theater</v>
      </c>
      <c r="R3568" t="str">
        <f>TRIM(MID(SUBSTITUTE($N3568,"/",REPT(" ",LEN($N3568))),(COLUMNS($V3568:W3568)-1)*LEN($N3568)+1,LEN($N3568)))</f>
        <v>plays</v>
      </c>
      <c r="S3568" s="11">
        <f t="shared" si="222"/>
        <v>41997.507905092592</v>
      </c>
      <c r="T3568" s="11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1.0880000000000001</v>
      </c>
      <c r="P3569" s="6">
        <f t="shared" si="221"/>
        <v>26.536585365853657</v>
      </c>
      <c r="Q3569" t="str">
        <f>TRIM(MID(SUBSTITUTE($N3569,"/",REPT(" ",LEN($N3569))),(COLUMNS($V3569:V3569)-1)*LEN($N3569)+1,LEN($N3569)))</f>
        <v>theater</v>
      </c>
      <c r="R3569" t="str">
        <f>TRIM(MID(SUBSTITUTE($N3569,"/",REPT(" ",LEN($N3569))),(COLUMNS($V3569:W3569)-1)*LEN($N3569)+1,LEN($N3569)))</f>
        <v>plays</v>
      </c>
      <c r="S3569" s="11">
        <f t="shared" si="222"/>
        <v>42135.810694444444</v>
      </c>
      <c r="T3569" s="11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1.1100000000000001</v>
      </c>
      <c r="P3570" s="6">
        <f t="shared" si="221"/>
        <v>58.421052631578945</v>
      </c>
      <c r="Q3570" t="str">
        <f>TRIM(MID(SUBSTITUTE($N3570,"/",REPT(" ",LEN($N3570))),(COLUMNS($V3570:V3570)-1)*LEN($N3570)+1,LEN($N3570)))</f>
        <v>theater</v>
      </c>
      <c r="R3570" t="str">
        <f>TRIM(MID(SUBSTITUTE($N3570,"/",REPT(" ",LEN($N3570))),(COLUMNS($V3570:W3570)-1)*LEN($N3570)+1,LEN($N3570)))</f>
        <v>plays</v>
      </c>
      <c r="S3570" s="11">
        <f t="shared" si="222"/>
        <v>41869.740671296298</v>
      </c>
      <c r="T3570" s="11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1.0047999999999999</v>
      </c>
      <c r="P3571" s="6">
        <f t="shared" si="221"/>
        <v>122.53658536585365</v>
      </c>
      <c r="Q3571" t="str">
        <f>TRIM(MID(SUBSTITUTE($N3571,"/",REPT(" ",LEN($N3571))),(COLUMNS($V3571:V3571)-1)*LEN($N3571)+1,LEN($N3571)))</f>
        <v>theater</v>
      </c>
      <c r="R3571" t="str">
        <f>TRIM(MID(SUBSTITUTE($N3571,"/",REPT(" ",LEN($N3571))),(COLUMNS($V3571:W3571)-1)*LEN($N3571)+1,LEN($N3571)))</f>
        <v>plays</v>
      </c>
      <c r="S3571" s="11">
        <f t="shared" si="222"/>
        <v>41982.688611111109</v>
      </c>
      <c r="T3571" s="11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1.1435</v>
      </c>
      <c r="P3572" s="6">
        <f t="shared" si="221"/>
        <v>87.961538461538467</v>
      </c>
      <c r="Q3572" t="str">
        <f>TRIM(MID(SUBSTITUTE($N3572,"/",REPT(" ",LEN($N3572))),(COLUMNS($V3572:V3572)-1)*LEN($N3572)+1,LEN($N3572)))</f>
        <v>theater</v>
      </c>
      <c r="R3572" t="str">
        <f>TRIM(MID(SUBSTITUTE($N3572,"/",REPT(" ",LEN($N3572))),(COLUMNS($V3572:W3572)-1)*LEN($N3572)+1,LEN($N3572)))</f>
        <v>plays</v>
      </c>
      <c r="S3572" s="11">
        <f t="shared" si="222"/>
        <v>41976.331979166673</v>
      </c>
      <c r="T3572" s="11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1.2206666666666666</v>
      </c>
      <c r="P3573" s="6">
        <f t="shared" si="221"/>
        <v>73.239999999999995</v>
      </c>
      <c r="Q3573" t="str">
        <f>TRIM(MID(SUBSTITUTE($N3573,"/",REPT(" ",LEN($N3573))),(COLUMNS($V3573:V3573)-1)*LEN($N3573)+1,LEN($N3573)))</f>
        <v>theater</v>
      </c>
      <c r="R3573" t="str">
        <f>TRIM(MID(SUBSTITUTE($N3573,"/",REPT(" ",LEN($N3573))),(COLUMNS($V3573:W3573)-1)*LEN($N3573)+1,LEN($N3573)))</f>
        <v>plays</v>
      </c>
      <c r="S3573" s="11">
        <f t="shared" si="222"/>
        <v>41912.858946759261</v>
      </c>
      <c r="T3573" s="11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</v>
      </c>
      <c r="P3574" s="6">
        <f t="shared" si="221"/>
        <v>55.555555555555557</v>
      </c>
      <c r="Q3574" t="str">
        <f>TRIM(MID(SUBSTITUTE($N3574,"/",REPT(" ",LEN($N3574))),(COLUMNS($V3574:V3574)-1)*LEN($N3574)+1,LEN($N3574)))</f>
        <v>theater</v>
      </c>
      <c r="R3574" t="str">
        <f>TRIM(MID(SUBSTITUTE($N3574,"/",REPT(" ",LEN($N3574))),(COLUMNS($V3574:W3574)-1)*LEN($N3574)+1,LEN($N3574)))</f>
        <v>plays</v>
      </c>
      <c r="S3574" s="11">
        <f t="shared" si="222"/>
        <v>42146.570393518516</v>
      </c>
      <c r="T3574" s="11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1.028</v>
      </c>
      <c r="P3575" s="6">
        <f t="shared" si="221"/>
        <v>39.53846153846154</v>
      </c>
      <c r="Q3575" t="str">
        <f>TRIM(MID(SUBSTITUTE($N3575,"/",REPT(" ",LEN($N3575))),(COLUMNS($V3575:V3575)-1)*LEN($N3575)+1,LEN($N3575)))</f>
        <v>theater</v>
      </c>
      <c r="R3575" t="str">
        <f>TRIM(MID(SUBSTITUTE($N3575,"/",REPT(" ",LEN($N3575))),(COLUMNS($V3575:W3575)-1)*LEN($N3575)+1,LEN($N3575)))</f>
        <v>plays</v>
      </c>
      <c r="S3575" s="11">
        <f t="shared" si="222"/>
        <v>41921.375532407408</v>
      </c>
      <c r="T3575" s="11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1.0612068965517241</v>
      </c>
      <c r="P3576" s="6">
        <f t="shared" si="221"/>
        <v>136.77777777777777</v>
      </c>
      <c r="Q3576" t="str">
        <f>TRIM(MID(SUBSTITUTE($N3576,"/",REPT(" ",LEN($N3576))),(COLUMNS($V3576:V3576)-1)*LEN($N3576)+1,LEN($N3576)))</f>
        <v>theater</v>
      </c>
      <c r="R3576" t="str">
        <f>TRIM(MID(SUBSTITUTE($N3576,"/",REPT(" ",LEN($N3576))),(COLUMNS($V3576:W3576)-1)*LEN($N3576)+1,LEN($N3576)))</f>
        <v>plays</v>
      </c>
      <c r="S3576" s="11">
        <f t="shared" si="222"/>
        <v>41926.942685185182</v>
      </c>
      <c r="T3576" s="11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1.0133000000000001</v>
      </c>
      <c r="P3577" s="6">
        <f t="shared" si="221"/>
        <v>99.343137254901961</v>
      </c>
      <c r="Q3577" t="str">
        <f>TRIM(MID(SUBSTITUTE($N3577,"/",REPT(" ",LEN($N3577))),(COLUMNS($V3577:V3577)-1)*LEN($N3577)+1,LEN($N3577)))</f>
        <v>theater</v>
      </c>
      <c r="R3577" t="str">
        <f>TRIM(MID(SUBSTITUTE($N3577,"/",REPT(" ",LEN($N3577))),(COLUMNS($V3577:W3577)-1)*LEN($N3577)+1,LEN($N3577)))</f>
        <v>plays</v>
      </c>
      <c r="S3577" s="11">
        <f t="shared" si="222"/>
        <v>42561.783877314811</v>
      </c>
      <c r="T3577" s="11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</v>
      </c>
      <c r="P3578" s="6">
        <f t="shared" si="221"/>
        <v>20</v>
      </c>
      <c r="Q3578" t="str">
        <f>TRIM(MID(SUBSTITUTE($N3578,"/",REPT(" ",LEN($N3578))),(COLUMNS($V3578:V3578)-1)*LEN($N3578)+1,LEN($N3578)))</f>
        <v>theater</v>
      </c>
      <c r="R3578" t="str">
        <f>TRIM(MID(SUBSTITUTE($N3578,"/",REPT(" ",LEN($N3578))),(COLUMNS($V3578:W3578)-1)*LEN($N3578)+1,LEN($N3578)))</f>
        <v>plays</v>
      </c>
      <c r="S3578" s="11">
        <f t="shared" si="222"/>
        <v>42649.54923611111</v>
      </c>
      <c r="T3578" s="11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1.3</v>
      </c>
      <c r="P3579" s="6">
        <f t="shared" si="221"/>
        <v>28.888888888888889</v>
      </c>
      <c r="Q3579" t="str">
        <f>TRIM(MID(SUBSTITUTE($N3579,"/",REPT(" ",LEN($N3579))),(COLUMNS($V3579:V3579)-1)*LEN($N3579)+1,LEN($N3579)))</f>
        <v>theater</v>
      </c>
      <c r="R3579" t="str">
        <f>TRIM(MID(SUBSTITUTE($N3579,"/",REPT(" ",LEN($N3579))),(COLUMNS($V3579:W3579)-1)*LEN($N3579)+1,LEN($N3579)))</f>
        <v>plays</v>
      </c>
      <c r="S3579" s="11">
        <f t="shared" si="222"/>
        <v>42093.786840277782</v>
      </c>
      <c r="T3579" s="11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1.0001333333333333</v>
      </c>
      <c r="P3580" s="6">
        <f t="shared" si="221"/>
        <v>40.545945945945945</v>
      </c>
      <c r="Q3580" t="str">
        <f>TRIM(MID(SUBSTITUTE($N3580,"/",REPT(" ",LEN($N3580))),(COLUMNS($V3580:V3580)-1)*LEN($N3580)+1,LEN($N3580)))</f>
        <v>theater</v>
      </c>
      <c r="R3580" t="str">
        <f>TRIM(MID(SUBSTITUTE($N3580,"/",REPT(" ",LEN($N3580))),(COLUMNS($V3580:W3580)-1)*LEN($N3580)+1,LEN($N3580)))</f>
        <v>plays</v>
      </c>
      <c r="S3580" s="11">
        <f t="shared" si="222"/>
        <v>42460.733530092592</v>
      </c>
      <c r="T3580" s="11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</v>
      </c>
      <c r="P3581" s="6">
        <f t="shared" si="221"/>
        <v>35.714285714285715</v>
      </c>
      <c r="Q3581" t="str">
        <f>TRIM(MID(SUBSTITUTE($N3581,"/",REPT(" ",LEN($N3581))),(COLUMNS($V3581:V3581)-1)*LEN($N3581)+1,LEN($N3581)))</f>
        <v>theater</v>
      </c>
      <c r="R3581" t="str">
        <f>TRIM(MID(SUBSTITUTE($N3581,"/",REPT(" ",LEN($N3581))),(COLUMNS($V3581:W3581)-1)*LEN($N3581)+1,LEN($N3581)))</f>
        <v>plays</v>
      </c>
      <c r="S3581" s="11">
        <f t="shared" si="222"/>
        <v>42430.762222222227</v>
      </c>
      <c r="T3581" s="11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1.1388888888888888</v>
      </c>
      <c r="P3582" s="6">
        <f t="shared" si="221"/>
        <v>37.962962962962962</v>
      </c>
      <c r="Q3582" t="str">
        <f>TRIM(MID(SUBSTITUTE($N3582,"/",REPT(" ",LEN($N3582))),(COLUMNS($V3582:V3582)-1)*LEN($N3582)+1,LEN($N3582)))</f>
        <v>theater</v>
      </c>
      <c r="R3582" t="str">
        <f>TRIM(MID(SUBSTITUTE($N3582,"/",REPT(" ",LEN($N3582))),(COLUMNS($V3582:W3582)-1)*LEN($N3582)+1,LEN($N3582)))</f>
        <v>plays</v>
      </c>
      <c r="S3582" s="11">
        <f t="shared" si="222"/>
        <v>42026.176180555558</v>
      </c>
      <c r="T3582" s="11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</v>
      </c>
      <c r="P3583" s="6">
        <f t="shared" si="221"/>
        <v>33.333333333333336</v>
      </c>
      <c r="Q3583" t="str">
        <f>TRIM(MID(SUBSTITUTE($N3583,"/",REPT(" ",LEN($N3583))),(COLUMNS($V3583:V3583)-1)*LEN($N3583)+1,LEN($N3583)))</f>
        <v>theater</v>
      </c>
      <c r="R3583" t="str">
        <f>TRIM(MID(SUBSTITUTE($N3583,"/",REPT(" ",LEN($N3583))),(COLUMNS($V3583:W3583)-1)*LEN($N3583)+1,LEN($N3583)))</f>
        <v>plays</v>
      </c>
      <c r="S3583" s="11">
        <f t="shared" si="222"/>
        <v>41836.471180555556</v>
      </c>
      <c r="T3583" s="11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2.87</v>
      </c>
      <c r="P3584" s="6">
        <f t="shared" si="221"/>
        <v>58.571428571428569</v>
      </c>
      <c r="Q3584" t="str">
        <f>TRIM(MID(SUBSTITUTE($N3584,"/",REPT(" ",LEN($N3584))),(COLUMNS($V3584:V3584)-1)*LEN($N3584)+1,LEN($N3584)))</f>
        <v>theater</v>
      </c>
      <c r="R3584" t="str">
        <f>TRIM(MID(SUBSTITUTE($N3584,"/",REPT(" ",LEN($N3584))),(COLUMNS($V3584:W3584)-1)*LEN($N3584)+1,LEN($N3584)))</f>
        <v>plays</v>
      </c>
      <c r="S3584" s="11">
        <f t="shared" si="222"/>
        <v>42451.095856481479</v>
      </c>
      <c r="T3584" s="11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1.085</v>
      </c>
      <c r="P3585" s="6">
        <f t="shared" si="221"/>
        <v>135.625</v>
      </c>
      <c r="Q3585" t="str">
        <f>TRIM(MID(SUBSTITUTE($N3585,"/",REPT(" ",LEN($N3585))),(COLUMNS($V3585:V3585)-1)*LEN($N3585)+1,LEN($N3585)))</f>
        <v>theater</v>
      </c>
      <c r="R3585" t="str">
        <f>TRIM(MID(SUBSTITUTE($N3585,"/",REPT(" ",LEN($N3585))),(COLUMNS($V3585:W3585)-1)*LEN($N3585)+1,LEN($N3585)))</f>
        <v>plays</v>
      </c>
      <c r="S3585" s="11">
        <f t="shared" si="222"/>
        <v>42418.425983796296</v>
      </c>
      <c r="T3585" s="11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1.155</v>
      </c>
      <c r="P3586" s="6">
        <f t="shared" si="221"/>
        <v>30.9375</v>
      </c>
      <c r="Q3586" t="str">
        <f>TRIM(MID(SUBSTITUTE($N3586,"/",REPT(" ",LEN($N3586))),(COLUMNS($V3586:V3586)-1)*LEN($N3586)+1,LEN($N3586)))</f>
        <v>theater</v>
      </c>
      <c r="R3586" t="str">
        <f>TRIM(MID(SUBSTITUTE($N3586,"/",REPT(" ",LEN($N3586))),(COLUMNS($V3586:W3586)-1)*LEN($N3586)+1,LEN($N3586)))</f>
        <v>plays</v>
      </c>
      <c r="S3586" s="11">
        <f t="shared" si="222"/>
        <v>42168.316481481481</v>
      </c>
      <c r="T3586" s="11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</f>
        <v>1.1911764705882353</v>
      </c>
      <c r="P3587" s="6">
        <f t="shared" ref="P3587:P3650" si="225">AVERAGE(E3587/L3587)</f>
        <v>176.08695652173913</v>
      </c>
      <c r="Q3587" t="str">
        <f>TRIM(MID(SUBSTITUTE($N3587,"/",REPT(" ",LEN($N3587))),(COLUMNS($V3587:V3587)-1)*LEN($N3587)+1,LEN($N3587)))</f>
        <v>theater</v>
      </c>
      <c r="R3587" t="str">
        <f>TRIM(MID(SUBSTITUTE($N3587,"/",REPT(" ",LEN($N3587))),(COLUMNS($V3587:W3587)-1)*LEN($N3587)+1,LEN($N3587)))</f>
        <v>plays</v>
      </c>
      <c r="S3587" s="11">
        <f t="shared" ref="S3587:S3650" si="226">(((J3587/60/60)/24)+DATE(1970,1,1))</f>
        <v>41964.716319444444</v>
      </c>
      <c r="T3587" s="11">
        <f t="shared" ref="T3587:T3650" si="227">(((I3587/60/60)/24)+DATE(1970,1,1))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1.0942666666666667</v>
      </c>
      <c r="P3588" s="6">
        <f t="shared" si="225"/>
        <v>151.9814814814815</v>
      </c>
      <c r="Q3588" t="str">
        <f>TRIM(MID(SUBSTITUTE($N3588,"/",REPT(" ",LEN($N3588))),(COLUMNS($V3588:V3588)-1)*LEN($N3588)+1,LEN($N3588)))</f>
        <v>theater</v>
      </c>
      <c r="R3588" t="str">
        <f>TRIM(MID(SUBSTITUTE($N3588,"/",REPT(" ",LEN($N3588))),(COLUMNS($V3588:W3588)-1)*LEN($N3588)+1,LEN($N3588)))</f>
        <v>plays</v>
      </c>
      <c r="S3588" s="11">
        <f t="shared" si="226"/>
        <v>42576.697569444441</v>
      </c>
      <c r="T3588" s="11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1.266</v>
      </c>
      <c r="P3589" s="6">
        <f t="shared" si="225"/>
        <v>22.607142857142858</v>
      </c>
      <c r="Q3589" t="str">
        <f>TRIM(MID(SUBSTITUTE($N3589,"/",REPT(" ",LEN($N3589))),(COLUMNS($V3589:V3589)-1)*LEN($N3589)+1,LEN($N3589)))</f>
        <v>theater</v>
      </c>
      <c r="R3589" t="str">
        <f>TRIM(MID(SUBSTITUTE($N3589,"/",REPT(" ",LEN($N3589))),(COLUMNS($V3589:W3589)-1)*LEN($N3589)+1,LEN($N3589)))</f>
        <v>plays</v>
      </c>
      <c r="S3589" s="11">
        <f t="shared" si="226"/>
        <v>42503.539976851855</v>
      </c>
      <c r="T3589" s="11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1.0049999999999999</v>
      </c>
      <c r="P3590" s="6">
        <f t="shared" si="225"/>
        <v>18.272727272727273</v>
      </c>
      <c r="Q3590" t="str">
        <f>TRIM(MID(SUBSTITUTE($N3590,"/",REPT(" ",LEN($N3590))),(COLUMNS($V3590:V3590)-1)*LEN($N3590)+1,LEN($N3590)))</f>
        <v>theater</v>
      </c>
      <c r="R3590" t="str">
        <f>TRIM(MID(SUBSTITUTE($N3590,"/",REPT(" ",LEN($N3590))),(COLUMNS($V3590:W3590)-1)*LEN($N3590)+1,LEN($N3590)))</f>
        <v>plays</v>
      </c>
      <c r="S3590" s="11">
        <f t="shared" si="226"/>
        <v>42101.828819444447</v>
      </c>
      <c r="T3590" s="11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1.2749999999999999</v>
      </c>
      <c r="P3591" s="6">
        <f t="shared" si="225"/>
        <v>82.258064516129039</v>
      </c>
      <c r="Q3591" t="str">
        <f>TRIM(MID(SUBSTITUTE($N3591,"/",REPT(" ",LEN($N3591))),(COLUMNS($V3591:V3591)-1)*LEN($N3591)+1,LEN($N3591)))</f>
        <v>theater</v>
      </c>
      <c r="R3591" t="str">
        <f>TRIM(MID(SUBSTITUTE($N3591,"/",REPT(" ",LEN($N3591))),(COLUMNS($V3591:W3591)-1)*LEN($N3591)+1,LEN($N3591)))</f>
        <v>plays</v>
      </c>
      <c r="S3591" s="11">
        <f t="shared" si="226"/>
        <v>42125.647534722222</v>
      </c>
      <c r="T3591" s="11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1.0005999999999999</v>
      </c>
      <c r="P3592" s="6">
        <f t="shared" si="225"/>
        <v>68.534246575342465</v>
      </c>
      <c r="Q3592" t="str">
        <f>TRIM(MID(SUBSTITUTE($N3592,"/",REPT(" ",LEN($N3592))),(COLUMNS($V3592:V3592)-1)*LEN($N3592)+1,LEN($N3592)))</f>
        <v>theater</v>
      </c>
      <c r="R3592" t="str">
        <f>TRIM(MID(SUBSTITUTE($N3592,"/",REPT(" ",LEN($N3592))),(COLUMNS($V3592:W3592)-1)*LEN($N3592)+1,LEN($N3592)))</f>
        <v>plays</v>
      </c>
      <c r="S3592" s="11">
        <f t="shared" si="226"/>
        <v>41902.333726851852</v>
      </c>
      <c r="T3592" s="11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1.75</v>
      </c>
      <c r="P3593" s="6">
        <f t="shared" si="225"/>
        <v>68.055555555555557</v>
      </c>
      <c r="Q3593" t="str">
        <f>TRIM(MID(SUBSTITUTE($N3593,"/",REPT(" ",LEN($N3593))),(COLUMNS($V3593:V3593)-1)*LEN($N3593)+1,LEN($N3593)))</f>
        <v>theater</v>
      </c>
      <c r="R3593" t="str">
        <f>TRIM(MID(SUBSTITUTE($N3593,"/",REPT(" ",LEN($N3593))),(COLUMNS($V3593:W3593)-1)*LEN($N3593)+1,LEN($N3593)))</f>
        <v>plays</v>
      </c>
      <c r="S3593" s="11">
        <f t="shared" si="226"/>
        <v>42003.948425925926</v>
      </c>
      <c r="T3593" s="11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1.2725</v>
      </c>
      <c r="P3594" s="6">
        <f t="shared" si="225"/>
        <v>72.714285714285708</v>
      </c>
      <c r="Q3594" t="str">
        <f>TRIM(MID(SUBSTITUTE($N3594,"/",REPT(" ",LEN($N3594))),(COLUMNS($V3594:V3594)-1)*LEN($N3594)+1,LEN($N3594)))</f>
        <v>theater</v>
      </c>
      <c r="R3594" t="str">
        <f>TRIM(MID(SUBSTITUTE($N3594,"/",REPT(" ",LEN($N3594))),(COLUMNS($V3594:W3594)-1)*LEN($N3594)+1,LEN($N3594)))</f>
        <v>plays</v>
      </c>
      <c r="S3594" s="11">
        <f t="shared" si="226"/>
        <v>41988.829942129625</v>
      </c>
      <c r="T3594" s="11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1.1063333333333334</v>
      </c>
      <c r="P3595" s="6">
        <f t="shared" si="225"/>
        <v>77.186046511627907</v>
      </c>
      <c r="Q3595" t="str">
        <f>TRIM(MID(SUBSTITUTE($N3595,"/",REPT(" ",LEN($N3595))),(COLUMNS($V3595:V3595)-1)*LEN($N3595)+1,LEN($N3595)))</f>
        <v>theater</v>
      </c>
      <c r="R3595" t="str">
        <f>TRIM(MID(SUBSTITUTE($N3595,"/",REPT(" ",LEN($N3595))),(COLUMNS($V3595:W3595)-1)*LEN($N3595)+1,LEN($N3595)))</f>
        <v>plays</v>
      </c>
      <c r="S3595" s="11">
        <f t="shared" si="226"/>
        <v>41974.898599537039</v>
      </c>
      <c r="T3595" s="11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1.2593749999999999</v>
      </c>
      <c r="P3596" s="6">
        <f t="shared" si="225"/>
        <v>55.972222222222221</v>
      </c>
      <c r="Q3596" t="str">
        <f>TRIM(MID(SUBSTITUTE($N3596,"/",REPT(" ",LEN($N3596))),(COLUMNS($V3596:V3596)-1)*LEN($N3596)+1,LEN($N3596)))</f>
        <v>theater</v>
      </c>
      <c r="R3596" t="str">
        <f>TRIM(MID(SUBSTITUTE($N3596,"/",REPT(" ",LEN($N3596))),(COLUMNS($V3596:W3596)-1)*LEN($N3596)+1,LEN($N3596)))</f>
        <v>plays</v>
      </c>
      <c r="S3596" s="11">
        <f t="shared" si="226"/>
        <v>42592.066921296297</v>
      </c>
      <c r="T3596" s="11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1.1850000000000001</v>
      </c>
      <c r="P3597" s="6">
        <f t="shared" si="225"/>
        <v>49.693548387096776</v>
      </c>
      <c r="Q3597" t="str">
        <f>TRIM(MID(SUBSTITUTE($N3597,"/",REPT(" ",LEN($N3597))),(COLUMNS($V3597:V3597)-1)*LEN($N3597)+1,LEN($N3597)))</f>
        <v>theater</v>
      </c>
      <c r="R3597" t="str">
        <f>TRIM(MID(SUBSTITUTE($N3597,"/",REPT(" ",LEN($N3597))),(COLUMNS($V3597:W3597)-1)*LEN($N3597)+1,LEN($N3597)))</f>
        <v>plays</v>
      </c>
      <c r="S3597" s="11">
        <f t="shared" si="226"/>
        <v>42050.008368055554</v>
      </c>
      <c r="T3597" s="11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1.0772727272727274</v>
      </c>
      <c r="P3598" s="6">
        <f t="shared" si="225"/>
        <v>79</v>
      </c>
      <c r="Q3598" t="str">
        <f>TRIM(MID(SUBSTITUTE($N3598,"/",REPT(" ",LEN($N3598))),(COLUMNS($V3598:V3598)-1)*LEN($N3598)+1,LEN($N3598)))</f>
        <v>theater</v>
      </c>
      <c r="R3598" t="str">
        <f>TRIM(MID(SUBSTITUTE($N3598,"/",REPT(" ",LEN($N3598))),(COLUMNS($V3598:W3598)-1)*LEN($N3598)+1,LEN($N3598)))</f>
        <v>plays</v>
      </c>
      <c r="S3598" s="11">
        <f t="shared" si="226"/>
        <v>41856.715069444443</v>
      </c>
      <c r="T3598" s="11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1.026</v>
      </c>
      <c r="P3599" s="6">
        <f t="shared" si="225"/>
        <v>77.727272727272734</v>
      </c>
      <c r="Q3599" t="str">
        <f>TRIM(MID(SUBSTITUTE($N3599,"/",REPT(" ",LEN($N3599))),(COLUMNS($V3599:V3599)-1)*LEN($N3599)+1,LEN($N3599)))</f>
        <v>theater</v>
      </c>
      <c r="R3599" t="str">
        <f>TRIM(MID(SUBSTITUTE($N3599,"/",REPT(" ",LEN($N3599))),(COLUMNS($V3599:W3599)-1)*LEN($N3599)+1,LEN($N3599)))</f>
        <v>plays</v>
      </c>
      <c r="S3599" s="11">
        <f t="shared" si="226"/>
        <v>42417.585532407407</v>
      </c>
      <c r="T3599" s="11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1.101</v>
      </c>
      <c r="P3600" s="6">
        <f t="shared" si="225"/>
        <v>40.777777777777779</v>
      </c>
      <c r="Q3600" t="str">
        <f>TRIM(MID(SUBSTITUTE($N3600,"/",REPT(" ",LEN($N3600))),(COLUMNS($V3600:V3600)-1)*LEN($N3600)+1,LEN($N3600)))</f>
        <v>theater</v>
      </c>
      <c r="R3600" t="str">
        <f>TRIM(MID(SUBSTITUTE($N3600,"/",REPT(" ",LEN($N3600))),(COLUMNS($V3600:W3600)-1)*LEN($N3600)+1,LEN($N3600)))</f>
        <v>plays</v>
      </c>
      <c r="S3600" s="11">
        <f t="shared" si="226"/>
        <v>41866.79886574074</v>
      </c>
      <c r="T3600" s="11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2.02</v>
      </c>
      <c r="P3601" s="6">
        <f t="shared" si="225"/>
        <v>59.411764705882355</v>
      </c>
      <c r="Q3601" t="str">
        <f>TRIM(MID(SUBSTITUTE($N3601,"/",REPT(" ",LEN($N3601))),(COLUMNS($V3601:V3601)-1)*LEN($N3601)+1,LEN($N3601)))</f>
        <v>theater</v>
      </c>
      <c r="R3601" t="str">
        <f>TRIM(MID(SUBSTITUTE($N3601,"/",REPT(" ",LEN($N3601))),(COLUMNS($V3601:W3601)-1)*LEN($N3601)+1,LEN($N3601)))</f>
        <v>plays</v>
      </c>
      <c r="S3601" s="11">
        <f t="shared" si="226"/>
        <v>42220.79487268519</v>
      </c>
      <c r="T3601" s="11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1.3</v>
      </c>
      <c r="P3602" s="6">
        <f t="shared" si="225"/>
        <v>3.25</v>
      </c>
      <c r="Q3602" t="str">
        <f>TRIM(MID(SUBSTITUTE($N3602,"/",REPT(" ",LEN($N3602))),(COLUMNS($V3602:V3602)-1)*LEN($N3602)+1,LEN($N3602)))</f>
        <v>theater</v>
      </c>
      <c r="R3602" t="str">
        <f>TRIM(MID(SUBSTITUTE($N3602,"/",REPT(" ",LEN($N3602))),(COLUMNS($V3602:W3602)-1)*LEN($N3602)+1,LEN($N3602)))</f>
        <v>plays</v>
      </c>
      <c r="S3602" s="11">
        <f t="shared" si="226"/>
        <v>42628.849120370374</v>
      </c>
      <c r="T3602" s="11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1.0435000000000001</v>
      </c>
      <c r="P3603" s="6">
        <f t="shared" si="225"/>
        <v>39.377358490566039</v>
      </c>
      <c r="Q3603" t="str">
        <f>TRIM(MID(SUBSTITUTE($N3603,"/",REPT(" ",LEN($N3603))),(COLUMNS($V3603:V3603)-1)*LEN($N3603)+1,LEN($N3603)))</f>
        <v>theater</v>
      </c>
      <c r="R3603" t="str">
        <f>TRIM(MID(SUBSTITUTE($N3603,"/",REPT(" ",LEN($N3603))),(COLUMNS($V3603:W3603)-1)*LEN($N3603)+1,LEN($N3603)))</f>
        <v>plays</v>
      </c>
      <c r="S3603" s="11">
        <f t="shared" si="226"/>
        <v>41990.99863425926</v>
      </c>
      <c r="T3603" s="11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1.0004999999999999</v>
      </c>
      <c r="P3604" s="6">
        <f t="shared" si="225"/>
        <v>81.673469387755105</v>
      </c>
      <c r="Q3604" t="str">
        <f>TRIM(MID(SUBSTITUTE($N3604,"/",REPT(" ",LEN($N3604))),(COLUMNS($V3604:V3604)-1)*LEN($N3604)+1,LEN($N3604)))</f>
        <v>theater</v>
      </c>
      <c r="R3604" t="str">
        <f>TRIM(MID(SUBSTITUTE($N3604,"/",REPT(" ",LEN($N3604))),(COLUMNS($V3604:W3604)-1)*LEN($N3604)+1,LEN($N3604)))</f>
        <v>plays</v>
      </c>
      <c r="S3604" s="11">
        <f t="shared" si="226"/>
        <v>42447.894432870366</v>
      </c>
      <c r="T3604" s="11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1.7066666666666668</v>
      </c>
      <c r="P3605" s="6">
        <f t="shared" si="225"/>
        <v>44.912280701754383</v>
      </c>
      <c r="Q3605" t="str">
        <f>TRIM(MID(SUBSTITUTE($N3605,"/",REPT(" ",LEN($N3605))),(COLUMNS($V3605:V3605)-1)*LEN($N3605)+1,LEN($N3605)))</f>
        <v>theater</v>
      </c>
      <c r="R3605" t="str">
        <f>TRIM(MID(SUBSTITUTE($N3605,"/",REPT(" ",LEN($N3605))),(COLUMNS($V3605:W3605)-1)*LEN($N3605)+1,LEN($N3605)))</f>
        <v>plays</v>
      </c>
      <c r="S3605" s="11">
        <f t="shared" si="226"/>
        <v>42283.864351851851</v>
      </c>
      <c r="T3605" s="11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1.1283333333333334</v>
      </c>
      <c r="P3606" s="6">
        <f t="shared" si="225"/>
        <v>49.05797101449275</v>
      </c>
      <c r="Q3606" t="str">
        <f>TRIM(MID(SUBSTITUTE($N3606,"/",REPT(" ",LEN($N3606))),(COLUMNS($V3606:V3606)-1)*LEN($N3606)+1,LEN($N3606)))</f>
        <v>theater</v>
      </c>
      <c r="R3606" t="str">
        <f>TRIM(MID(SUBSTITUTE($N3606,"/",REPT(" ",LEN($N3606))),(COLUMNS($V3606:W3606)-1)*LEN($N3606)+1,LEN($N3606)))</f>
        <v>plays</v>
      </c>
      <c r="S3606" s="11">
        <f t="shared" si="226"/>
        <v>42483.015694444446</v>
      </c>
      <c r="T3606" s="11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1.84</v>
      </c>
      <c r="P3607" s="6">
        <f t="shared" si="225"/>
        <v>30.666666666666668</v>
      </c>
      <c r="Q3607" t="str">
        <f>TRIM(MID(SUBSTITUTE($N3607,"/",REPT(" ",LEN($N3607))),(COLUMNS($V3607:V3607)-1)*LEN($N3607)+1,LEN($N3607)))</f>
        <v>theater</v>
      </c>
      <c r="R3607" t="str">
        <f>TRIM(MID(SUBSTITUTE($N3607,"/",REPT(" ",LEN($N3607))),(COLUMNS($V3607:W3607)-1)*LEN($N3607)+1,LEN($N3607)))</f>
        <v>plays</v>
      </c>
      <c r="S3607" s="11">
        <f t="shared" si="226"/>
        <v>42383.793124999997</v>
      </c>
      <c r="T3607" s="11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1.3026666666666666</v>
      </c>
      <c r="P3608" s="6">
        <f t="shared" si="225"/>
        <v>61.0625</v>
      </c>
      <c r="Q3608" t="str">
        <f>TRIM(MID(SUBSTITUTE($N3608,"/",REPT(" ",LEN($N3608))),(COLUMNS($V3608:V3608)-1)*LEN($N3608)+1,LEN($N3608)))</f>
        <v>theater</v>
      </c>
      <c r="R3608" t="str">
        <f>TRIM(MID(SUBSTITUTE($N3608,"/",REPT(" ",LEN($N3608))),(COLUMNS($V3608:W3608)-1)*LEN($N3608)+1,LEN($N3608)))</f>
        <v>plays</v>
      </c>
      <c r="S3608" s="11">
        <f t="shared" si="226"/>
        <v>42566.604826388888</v>
      </c>
      <c r="T3608" s="11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1.0545454545454545</v>
      </c>
      <c r="P3609" s="6">
        <f t="shared" si="225"/>
        <v>29</v>
      </c>
      <c r="Q3609" t="str">
        <f>TRIM(MID(SUBSTITUTE($N3609,"/",REPT(" ",LEN($N3609))),(COLUMNS($V3609:V3609)-1)*LEN($N3609)+1,LEN($N3609)))</f>
        <v>theater</v>
      </c>
      <c r="R3609" t="str">
        <f>TRIM(MID(SUBSTITUTE($N3609,"/",REPT(" ",LEN($N3609))),(COLUMNS($V3609:W3609)-1)*LEN($N3609)+1,LEN($N3609)))</f>
        <v>plays</v>
      </c>
      <c r="S3609" s="11">
        <f t="shared" si="226"/>
        <v>42338.963912037041</v>
      </c>
      <c r="T3609" s="11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</v>
      </c>
      <c r="P3610" s="6">
        <f t="shared" si="225"/>
        <v>29.62962962962963</v>
      </c>
      <c r="Q3610" t="str">
        <f>TRIM(MID(SUBSTITUTE($N3610,"/",REPT(" ",LEN($N3610))),(COLUMNS($V3610:V3610)-1)*LEN($N3610)+1,LEN($N3610)))</f>
        <v>theater</v>
      </c>
      <c r="R3610" t="str">
        <f>TRIM(MID(SUBSTITUTE($N3610,"/",REPT(" ",LEN($N3610))),(COLUMNS($V3610:W3610)-1)*LEN($N3610)+1,LEN($N3610)))</f>
        <v>plays</v>
      </c>
      <c r="S3610" s="11">
        <f t="shared" si="226"/>
        <v>42506.709375000006</v>
      </c>
      <c r="T3610" s="11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1.5331632653061225</v>
      </c>
      <c r="P3611" s="6">
        <f t="shared" si="225"/>
        <v>143.0952380952381</v>
      </c>
      <c r="Q3611" t="str">
        <f>TRIM(MID(SUBSTITUTE($N3611,"/",REPT(" ",LEN($N3611))),(COLUMNS($V3611:V3611)-1)*LEN($N3611)+1,LEN($N3611)))</f>
        <v>theater</v>
      </c>
      <c r="R3611" t="str">
        <f>TRIM(MID(SUBSTITUTE($N3611,"/",REPT(" ",LEN($N3611))),(COLUMNS($V3611:W3611)-1)*LEN($N3611)+1,LEN($N3611)))</f>
        <v>plays</v>
      </c>
      <c r="S3611" s="11">
        <f t="shared" si="226"/>
        <v>42429.991724537031</v>
      </c>
      <c r="T3611" s="11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1.623</v>
      </c>
      <c r="P3612" s="6">
        <f t="shared" si="225"/>
        <v>52.354838709677416</v>
      </c>
      <c r="Q3612" t="str">
        <f>TRIM(MID(SUBSTITUTE($N3612,"/",REPT(" ",LEN($N3612))),(COLUMNS($V3612:V3612)-1)*LEN($N3612)+1,LEN($N3612)))</f>
        <v>theater</v>
      </c>
      <c r="R3612" t="str">
        <f>TRIM(MID(SUBSTITUTE($N3612,"/",REPT(" ",LEN($N3612))),(COLUMNS($V3612:W3612)-1)*LEN($N3612)+1,LEN($N3612)))</f>
        <v>plays</v>
      </c>
      <c r="S3612" s="11">
        <f t="shared" si="226"/>
        <v>42203.432129629626</v>
      </c>
      <c r="T3612" s="11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1.36</v>
      </c>
      <c r="P3613" s="6">
        <f t="shared" si="225"/>
        <v>66.666666666666671</v>
      </c>
      <c r="Q3613" t="str">
        <f>TRIM(MID(SUBSTITUTE($N3613,"/",REPT(" ",LEN($N3613))),(COLUMNS($V3613:V3613)-1)*LEN($N3613)+1,LEN($N3613)))</f>
        <v>theater</v>
      </c>
      <c r="R3613" t="str">
        <f>TRIM(MID(SUBSTITUTE($N3613,"/",REPT(" ",LEN($N3613))),(COLUMNS($V3613:W3613)-1)*LEN($N3613)+1,LEN($N3613)))</f>
        <v>plays</v>
      </c>
      <c r="S3613" s="11">
        <f t="shared" si="226"/>
        <v>42072.370381944449</v>
      </c>
      <c r="T3613" s="11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1.444</v>
      </c>
      <c r="P3614" s="6">
        <f t="shared" si="225"/>
        <v>126.66666666666667</v>
      </c>
      <c r="Q3614" t="str">
        <f>TRIM(MID(SUBSTITUTE($N3614,"/",REPT(" ",LEN($N3614))),(COLUMNS($V3614:V3614)-1)*LEN($N3614)+1,LEN($N3614)))</f>
        <v>theater</v>
      </c>
      <c r="R3614" t="str">
        <f>TRIM(MID(SUBSTITUTE($N3614,"/",REPT(" ",LEN($N3614))),(COLUMNS($V3614:W3614)-1)*LEN($N3614)+1,LEN($N3614)))</f>
        <v>plays</v>
      </c>
      <c r="S3614" s="11">
        <f t="shared" si="226"/>
        <v>41789.726979166669</v>
      </c>
      <c r="T3614" s="11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</v>
      </c>
      <c r="P3615" s="6">
        <f t="shared" si="225"/>
        <v>62.5</v>
      </c>
      <c r="Q3615" t="str">
        <f>TRIM(MID(SUBSTITUTE($N3615,"/",REPT(" ",LEN($N3615))),(COLUMNS($V3615:V3615)-1)*LEN($N3615)+1,LEN($N3615)))</f>
        <v>theater</v>
      </c>
      <c r="R3615" t="str">
        <f>TRIM(MID(SUBSTITUTE($N3615,"/",REPT(" ",LEN($N3615))),(COLUMNS($V3615:W3615)-1)*LEN($N3615)+1,LEN($N3615)))</f>
        <v>plays</v>
      </c>
      <c r="S3615" s="11">
        <f t="shared" si="226"/>
        <v>41788.58997685185</v>
      </c>
      <c r="T3615" s="11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1.008</v>
      </c>
      <c r="P3616" s="6">
        <f t="shared" si="225"/>
        <v>35.492957746478872</v>
      </c>
      <c r="Q3616" t="str">
        <f>TRIM(MID(SUBSTITUTE($N3616,"/",REPT(" ",LEN($N3616))),(COLUMNS($V3616:V3616)-1)*LEN($N3616)+1,LEN($N3616)))</f>
        <v>theater</v>
      </c>
      <c r="R3616" t="str">
        <f>TRIM(MID(SUBSTITUTE($N3616,"/",REPT(" ",LEN($N3616))),(COLUMNS($V3616:W3616)-1)*LEN($N3616)+1,LEN($N3616)))</f>
        <v>plays</v>
      </c>
      <c r="S3616" s="11">
        <f t="shared" si="226"/>
        <v>42144.041851851856</v>
      </c>
      <c r="T3616" s="11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1.0680000000000001</v>
      </c>
      <c r="P3617" s="6">
        <f t="shared" si="225"/>
        <v>37.083333333333336</v>
      </c>
      <c r="Q3617" t="str">
        <f>TRIM(MID(SUBSTITUTE($N3617,"/",REPT(" ",LEN($N3617))),(COLUMNS($V3617:V3617)-1)*LEN($N3617)+1,LEN($N3617)))</f>
        <v>theater</v>
      </c>
      <c r="R3617" t="str">
        <f>TRIM(MID(SUBSTITUTE($N3617,"/",REPT(" ",LEN($N3617))),(COLUMNS($V3617:W3617)-1)*LEN($N3617)+1,LEN($N3617)))</f>
        <v>plays</v>
      </c>
      <c r="S3617" s="11">
        <f t="shared" si="226"/>
        <v>42318.593703703707</v>
      </c>
      <c r="T3617" s="11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1.248</v>
      </c>
      <c r="P3618" s="6">
        <f t="shared" si="225"/>
        <v>69.333333333333329</v>
      </c>
      <c r="Q3618" t="str">
        <f>TRIM(MID(SUBSTITUTE($N3618,"/",REPT(" ",LEN($N3618))),(COLUMNS($V3618:V3618)-1)*LEN($N3618)+1,LEN($N3618)))</f>
        <v>theater</v>
      </c>
      <c r="R3618" t="str">
        <f>TRIM(MID(SUBSTITUTE($N3618,"/",REPT(" ",LEN($N3618))),(COLUMNS($V3618:W3618)-1)*LEN($N3618)+1,LEN($N3618)))</f>
        <v>plays</v>
      </c>
      <c r="S3618" s="11">
        <f t="shared" si="226"/>
        <v>42052.949814814812</v>
      </c>
      <c r="T3618" s="11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1.1891891891891893</v>
      </c>
      <c r="P3619" s="6">
        <f t="shared" si="225"/>
        <v>17.254901960784313</v>
      </c>
      <c r="Q3619" t="str">
        <f>TRIM(MID(SUBSTITUTE($N3619,"/",REPT(" ",LEN($N3619))),(COLUMNS($V3619:V3619)-1)*LEN($N3619)+1,LEN($N3619)))</f>
        <v>theater</v>
      </c>
      <c r="R3619" t="str">
        <f>TRIM(MID(SUBSTITUTE($N3619,"/",REPT(" ",LEN($N3619))),(COLUMNS($V3619:W3619)-1)*LEN($N3619)+1,LEN($N3619)))</f>
        <v>plays</v>
      </c>
      <c r="S3619" s="11">
        <f t="shared" si="226"/>
        <v>42779.610289351855</v>
      </c>
      <c r="T3619" s="11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1.01</v>
      </c>
      <c r="P3620" s="6">
        <f t="shared" si="225"/>
        <v>36.071428571428569</v>
      </c>
      <c r="Q3620" t="str">
        <f>TRIM(MID(SUBSTITUTE($N3620,"/",REPT(" ",LEN($N3620))),(COLUMNS($V3620:V3620)-1)*LEN($N3620)+1,LEN($N3620)))</f>
        <v>theater</v>
      </c>
      <c r="R3620" t="str">
        <f>TRIM(MID(SUBSTITUTE($N3620,"/",REPT(" ",LEN($N3620))),(COLUMNS($V3620:W3620)-1)*LEN($N3620)+1,LEN($N3620)))</f>
        <v>plays</v>
      </c>
      <c r="S3620" s="11">
        <f t="shared" si="226"/>
        <v>42128.627893518518</v>
      </c>
      <c r="T3620" s="11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1.1299999999999999</v>
      </c>
      <c r="P3621" s="6">
        <f t="shared" si="225"/>
        <v>66.470588235294116</v>
      </c>
      <c r="Q3621" t="str">
        <f>TRIM(MID(SUBSTITUTE($N3621,"/",REPT(" ",LEN($N3621))),(COLUMNS($V3621:V3621)-1)*LEN($N3621)+1,LEN($N3621)))</f>
        <v>theater</v>
      </c>
      <c r="R3621" t="str">
        <f>TRIM(MID(SUBSTITUTE($N3621,"/",REPT(" ",LEN($N3621))),(COLUMNS($V3621:W3621)-1)*LEN($N3621)+1,LEN($N3621)))</f>
        <v>plays</v>
      </c>
      <c r="S3621" s="11">
        <f t="shared" si="226"/>
        <v>42661.132245370376</v>
      </c>
      <c r="T3621" s="11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1.0519047619047619</v>
      </c>
      <c r="P3622" s="6">
        <f t="shared" si="225"/>
        <v>56.065989847715734</v>
      </c>
      <c r="Q3622" t="str">
        <f>TRIM(MID(SUBSTITUTE($N3622,"/",REPT(" ",LEN($N3622))),(COLUMNS($V3622:V3622)-1)*LEN($N3622)+1,LEN($N3622)))</f>
        <v>theater</v>
      </c>
      <c r="R3622" t="str">
        <f>TRIM(MID(SUBSTITUTE($N3622,"/",REPT(" ",LEN($N3622))),(COLUMNS($V3622:W3622)-1)*LEN($N3622)+1,LEN($N3622)))</f>
        <v>plays</v>
      </c>
      <c r="S3622" s="11">
        <f t="shared" si="226"/>
        <v>42037.938206018516</v>
      </c>
      <c r="T3622" s="11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1.0973333333333333</v>
      </c>
      <c r="P3623" s="6">
        <f t="shared" si="225"/>
        <v>47.028571428571432</v>
      </c>
      <c r="Q3623" t="str">
        <f>TRIM(MID(SUBSTITUTE($N3623,"/",REPT(" ",LEN($N3623))),(COLUMNS($V3623:V3623)-1)*LEN($N3623)+1,LEN($N3623)))</f>
        <v>theater</v>
      </c>
      <c r="R3623" t="str">
        <f>TRIM(MID(SUBSTITUTE($N3623,"/",REPT(" ",LEN($N3623))),(COLUMNS($V3623:W3623)-1)*LEN($N3623)+1,LEN($N3623)))</f>
        <v>plays</v>
      </c>
      <c r="S3623" s="11">
        <f t="shared" si="226"/>
        <v>42619.935694444444</v>
      </c>
      <c r="T3623" s="11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1.00099</v>
      </c>
      <c r="P3624" s="6">
        <f t="shared" si="225"/>
        <v>47.666190476190479</v>
      </c>
      <c r="Q3624" t="str">
        <f>TRIM(MID(SUBSTITUTE($N3624,"/",REPT(" ",LEN($N3624))),(COLUMNS($V3624:V3624)-1)*LEN($N3624)+1,LEN($N3624)))</f>
        <v>theater</v>
      </c>
      <c r="R3624" t="str">
        <f>TRIM(MID(SUBSTITUTE($N3624,"/",REPT(" ",LEN($N3624))),(COLUMNS($V3624:W3624)-1)*LEN($N3624)+1,LEN($N3624)))</f>
        <v>plays</v>
      </c>
      <c r="S3624" s="11">
        <f t="shared" si="226"/>
        <v>41877.221886574072</v>
      </c>
      <c r="T3624" s="11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1.2</v>
      </c>
      <c r="P3625" s="6">
        <f t="shared" si="225"/>
        <v>88.235294117647058</v>
      </c>
      <c r="Q3625" t="str">
        <f>TRIM(MID(SUBSTITUTE($N3625,"/",REPT(" ",LEN($N3625))),(COLUMNS($V3625:V3625)-1)*LEN($N3625)+1,LEN($N3625)))</f>
        <v>theater</v>
      </c>
      <c r="R3625" t="str">
        <f>TRIM(MID(SUBSTITUTE($N3625,"/",REPT(" ",LEN($N3625))),(COLUMNS($V3625:W3625)-1)*LEN($N3625)+1,LEN($N3625)))</f>
        <v>plays</v>
      </c>
      <c r="S3625" s="11">
        <f t="shared" si="226"/>
        <v>41828.736921296295</v>
      </c>
      <c r="T3625" s="11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1.0493333333333332</v>
      </c>
      <c r="P3626" s="6">
        <f t="shared" si="225"/>
        <v>80.717948717948715</v>
      </c>
      <c r="Q3626" t="str">
        <f>TRIM(MID(SUBSTITUTE($N3626,"/",REPT(" ",LEN($N3626))),(COLUMNS($V3626:V3626)-1)*LEN($N3626)+1,LEN($N3626)))</f>
        <v>theater</v>
      </c>
      <c r="R3626" t="str">
        <f>TRIM(MID(SUBSTITUTE($N3626,"/",REPT(" ",LEN($N3626))),(COLUMNS($V3626:W3626)-1)*LEN($N3626)+1,LEN($N3626)))</f>
        <v>plays</v>
      </c>
      <c r="S3626" s="11">
        <f t="shared" si="226"/>
        <v>42545.774189814809</v>
      </c>
      <c r="T3626" s="11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1.0266666666666666</v>
      </c>
      <c r="P3627" s="6">
        <f t="shared" si="225"/>
        <v>39.487179487179489</v>
      </c>
      <c r="Q3627" t="str">
        <f>TRIM(MID(SUBSTITUTE($N3627,"/",REPT(" ",LEN($N3627))),(COLUMNS($V3627:V3627)-1)*LEN($N3627)+1,LEN($N3627)))</f>
        <v>theater</v>
      </c>
      <c r="R3627" t="str">
        <f>TRIM(MID(SUBSTITUTE($N3627,"/",REPT(" ",LEN($N3627))),(COLUMNS($V3627:W3627)-1)*LEN($N3627)+1,LEN($N3627)))</f>
        <v>plays</v>
      </c>
      <c r="S3627" s="11">
        <f t="shared" si="226"/>
        <v>42157.652511574073</v>
      </c>
      <c r="T3627" s="11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1.0182500000000001</v>
      </c>
      <c r="P3628" s="6">
        <f t="shared" si="225"/>
        <v>84.854166666666671</v>
      </c>
      <c r="Q3628" t="str">
        <f>TRIM(MID(SUBSTITUTE($N3628,"/",REPT(" ",LEN($N3628))),(COLUMNS($V3628:V3628)-1)*LEN($N3628)+1,LEN($N3628)))</f>
        <v>theater</v>
      </c>
      <c r="R3628" t="str">
        <f>TRIM(MID(SUBSTITUTE($N3628,"/",REPT(" ",LEN($N3628))),(COLUMNS($V3628:W3628)-1)*LEN($N3628)+1,LEN($N3628)))</f>
        <v>plays</v>
      </c>
      <c r="S3628" s="11">
        <f t="shared" si="226"/>
        <v>41846.667326388888</v>
      </c>
      <c r="T3628" s="11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</v>
      </c>
      <c r="P3629" s="6">
        <f t="shared" si="225"/>
        <v>68.965517241379317</v>
      </c>
      <c r="Q3629" t="str">
        <f>TRIM(MID(SUBSTITUTE($N3629,"/",REPT(" ",LEN($N3629))),(COLUMNS($V3629:V3629)-1)*LEN($N3629)+1,LEN($N3629)))</f>
        <v>theater</v>
      </c>
      <c r="R3629" t="str">
        <f>TRIM(MID(SUBSTITUTE($N3629,"/",REPT(" ",LEN($N3629))),(COLUMNS($V3629:W3629)-1)*LEN($N3629)+1,LEN($N3629)))</f>
        <v>plays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6" t="e">
        <f t="shared" si="225"/>
        <v>#DIV/0!</v>
      </c>
      <c r="Q3630" t="str">
        <f>TRIM(MID(SUBSTITUTE($N3630,"/",REPT(" ",LEN($N3630))),(COLUMNS($V3630:V3630)-1)*LEN($N3630)+1,LEN($N3630)))</f>
        <v>theater</v>
      </c>
      <c r="R3630" t="str">
        <f>TRIM(MID(SUBSTITUTE($N3630,"/",REPT(" ",LEN($N3630))),(COLUMNS($V3630:W3630)-1)*LEN($N3630)+1,LEN($N3630)))</f>
        <v>musical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1.9999999999999999E-6</v>
      </c>
      <c r="P3631" s="6">
        <f t="shared" si="225"/>
        <v>1</v>
      </c>
      <c r="Q3631" t="str">
        <f>TRIM(MID(SUBSTITUTE($N3631,"/",REPT(" ",LEN($N3631))),(COLUMNS($V3631:V3631)-1)*LEN($N3631)+1,LEN($N3631)))</f>
        <v>theater</v>
      </c>
      <c r="R3631" t="str">
        <f>TRIM(MID(SUBSTITUTE($N3631,"/",REPT(" ",LEN($N3631))),(COLUMNS($V3631:W3631)-1)*LEN($N3631)+1,LEN($N3631)))</f>
        <v>musical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3.3333333333333332E-4</v>
      </c>
      <c r="P3632" s="6">
        <f t="shared" si="225"/>
        <v>1</v>
      </c>
      <c r="Q3632" t="str">
        <f>TRIM(MID(SUBSTITUTE($N3632,"/",REPT(" ",LEN($N3632))),(COLUMNS($V3632:V3632)-1)*LEN($N3632)+1,LEN($N3632)))</f>
        <v>theater</v>
      </c>
      <c r="R3632" t="str">
        <f>TRIM(MID(SUBSTITUTE($N3632,"/",REPT(" ",LEN($N3632))),(COLUMNS($V3632:W3632)-1)*LEN($N3632)+1,LEN($N3632)))</f>
        <v>musical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0.51023391812865493</v>
      </c>
      <c r="P3633" s="6">
        <f t="shared" si="225"/>
        <v>147.88135593220338</v>
      </c>
      <c r="Q3633" t="str">
        <f>TRIM(MID(SUBSTITUTE($N3633,"/",REPT(" ",LEN($N3633))),(COLUMNS($V3633:V3633)-1)*LEN($N3633)+1,LEN($N3633)))</f>
        <v>theater</v>
      </c>
      <c r="R3633" t="str">
        <f>TRIM(MID(SUBSTITUTE($N3633,"/",REPT(" ",LEN($N3633))),(COLUMNS($V3633:W3633)-1)*LEN($N3633)+1,LEN($N3633)))</f>
        <v>musical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0.2</v>
      </c>
      <c r="P3634" s="6">
        <f t="shared" si="225"/>
        <v>100</v>
      </c>
      <c r="Q3634" t="str">
        <f>TRIM(MID(SUBSTITUTE($N3634,"/",REPT(" ",LEN($N3634))),(COLUMNS($V3634:V3634)-1)*LEN($N3634)+1,LEN($N3634)))</f>
        <v>theater</v>
      </c>
      <c r="R3634" t="str">
        <f>TRIM(MID(SUBSTITUTE($N3634,"/",REPT(" ",LEN($N3634))),(COLUMNS($V3634:W3634)-1)*LEN($N3634)+1,LEN($N3634)))</f>
        <v>musical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0.35239999999999999</v>
      </c>
      <c r="P3635" s="6">
        <f t="shared" si="225"/>
        <v>56.838709677419352</v>
      </c>
      <c r="Q3635" t="str">
        <f>TRIM(MID(SUBSTITUTE($N3635,"/",REPT(" ",LEN($N3635))),(COLUMNS($V3635:V3635)-1)*LEN($N3635)+1,LEN($N3635)))</f>
        <v>theater</v>
      </c>
      <c r="R3635" t="str">
        <f>TRIM(MID(SUBSTITUTE($N3635,"/",REPT(" ",LEN($N3635))),(COLUMNS($V3635:W3635)-1)*LEN($N3635)+1,LEN($N3635)))</f>
        <v>musical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4.2466666666666666E-2</v>
      </c>
      <c r="P3636" s="6">
        <f t="shared" si="225"/>
        <v>176.94444444444446</v>
      </c>
      <c r="Q3636" t="str">
        <f>TRIM(MID(SUBSTITUTE($N3636,"/",REPT(" ",LEN($N3636))),(COLUMNS($V3636:V3636)-1)*LEN($N3636)+1,LEN($N3636)))</f>
        <v>theater</v>
      </c>
      <c r="R3636" t="str">
        <f>TRIM(MID(SUBSTITUTE($N3636,"/",REPT(" ",LEN($N3636))),(COLUMNS($V3636:W3636)-1)*LEN($N3636)+1,LEN($N3636)))</f>
        <v>musical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0.36457142857142855</v>
      </c>
      <c r="P3637" s="6">
        <f t="shared" si="225"/>
        <v>127.6</v>
      </c>
      <c r="Q3637" t="str">
        <f>TRIM(MID(SUBSTITUTE($N3637,"/",REPT(" ",LEN($N3637))),(COLUMNS($V3637:V3637)-1)*LEN($N3637)+1,LEN($N3637)))</f>
        <v>theater</v>
      </c>
      <c r="R3637" t="str">
        <f>TRIM(MID(SUBSTITUTE($N3637,"/",REPT(" ",LEN($N3637))),(COLUMNS($V3637:W3637)-1)*LEN($N3637)+1,LEN($N3637)))</f>
        <v>musical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6" t="e">
        <f t="shared" si="225"/>
        <v>#DIV/0!</v>
      </c>
      <c r="Q3638" t="str">
        <f>TRIM(MID(SUBSTITUTE($N3638,"/",REPT(" ",LEN($N3638))),(COLUMNS($V3638:V3638)-1)*LEN($N3638)+1,LEN($N3638)))</f>
        <v>theater</v>
      </c>
      <c r="R3638" t="str">
        <f>TRIM(MID(SUBSTITUTE($N3638,"/",REPT(" ",LEN($N3638))),(COLUMNS($V3638:W3638)-1)*LEN($N3638)+1,LEN($N3638)))</f>
        <v>musical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0.30866666666666664</v>
      </c>
      <c r="P3639" s="6">
        <f t="shared" si="225"/>
        <v>66.142857142857139</v>
      </c>
      <c r="Q3639" t="str">
        <f>TRIM(MID(SUBSTITUTE($N3639,"/",REPT(" ",LEN($N3639))),(COLUMNS($V3639:V3639)-1)*LEN($N3639)+1,LEN($N3639)))</f>
        <v>theater</v>
      </c>
      <c r="R3639" t="str">
        <f>TRIM(MID(SUBSTITUTE($N3639,"/",REPT(" ",LEN($N3639))),(COLUMNS($V3639:W3639)-1)*LEN($N3639)+1,LEN($N3639)))</f>
        <v>musical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6.545454545454546E-2</v>
      </c>
      <c r="P3640" s="6">
        <f t="shared" si="225"/>
        <v>108</v>
      </c>
      <c r="Q3640" t="str">
        <f>TRIM(MID(SUBSTITUTE($N3640,"/",REPT(" ",LEN($N3640))),(COLUMNS($V3640:V3640)-1)*LEN($N3640)+1,LEN($N3640)))</f>
        <v>theater</v>
      </c>
      <c r="R3640" t="str">
        <f>TRIM(MID(SUBSTITUTE($N3640,"/",REPT(" ",LEN($N3640))),(COLUMNS($V3640:W3640)-1)*LEN($N3640)+1,LEN($N3640)))</f>
        <v>musical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4.0000000000000003E-5</v>
      </c>
      <c r="P3641" s="6">
        <f t="shared" si="225"/>
        <v>1</v>
      </c>
      <c r="Q3641" t="str">
        <f>TRIM(MID(SUBSTITUTE($N3641,"/",REPT(" ",LEN($N3641))),(COLUMNS($V3641:V3641)-1)*LEN($N3641)+1,LEN($N3641)))</f>
        <v>theater</v>
      </c>
      <c r="R3641" t="str">
        <f>TRIM(MID(SUBSTITUTE($N3641,"/",REPT(" ",LEN($N3641))),(COLUMNS($V3641:W3641)-1)*LEN($N3641)+1,LEN($N3641)))</f>
        <v>musical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5.5E-2</v>
      </c>
      <c r="P3642" s="6">
        <f t="shared" si="225"/>
        <v>18.333333333333332</v>
      </c>
      <c r="Q3642" t="str">
        <f>TRIM(MID(SUBSTITUTE($N3642,"/",REPT(" ",LEN($N3642))),(COLUMNS($V3642:V3642)-1)*LEN($N3642)+1,LEN($N3642)))</f>
        <v>theater</v>
      </c>
      <c r="R3642" t="str">
        <f>TRIM(MID(SUBSTITUTE($N3642,"/",REPT(" ",LEN($N3642))),(COLUMNS($V3642:W3642)-1)*LEN($N3642)+1,LEN($N3642)))</f>
        <v>musical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6" t="e">
        <f t="shared" si="225"/>
        <v>#DIV/0!</v>
      </c>
      <c r="Q3643" t="str">
        <f>TRIM(MID(SUBSTITUTE($N3643,"/",REPT(" ",LEN($N3643))),(COLUMNS($V3643:V3643)-1)*LEN($N3643)+1,LEN($N3643)))</f>
        <v>theater</v>
      </c>
      <c r="R3643" t="str">
        <f>TRIM(MID(SUBSTITUTE($N3643,"/",REPT(" ",LEN($N3643))),(COLUMNS($V3643:W3643)-1)*LEN($N3643)+1,LEN($N3643)))</f>
        <v>musical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2.1428571428571429E-2</v>
      </c>
      <c r="P3644" s="6">
        <f t="shared" si="225"/>
        <v>7.5</v>
      </c>
      <c r="Q3644" t="str">
        <f>TRIM(MID(SUBSTITUTE($N3644,"/",REPT(" ",LEN($N3644))),(COLUMNS($V3644:V3644)-1)*LEN($N3644)+1,LEN($N3644)))</f>
        <v>theater</v>
      </c>
      <c r="R3644" t="str">
        <f>TRIM(MID(SUBSTITUTE($N3644,"/",REPT(" ",LEN($N3644))),(COLUMNS($V3644:W3644)-1)*LEN($N3644)+1,LEN($N3644)))</f>
        <v>musical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6" t="e">
        <f t="shared" si="225"/>
        <v>#DIV/0!</v>
      </c>
      <c r="Q3645" t="str">
        <f>TRIM(MID(SUBSTITUTE($N3645,"/",REPT(" ",LEN($N3645))),(COLUMNS($V3645:V3645)-1)*LEN($N3645)+1,LEN($N3645)))</f>
        <v>theater</v>
      </c>
      <c r="R3645" t="str">
        <f>TRIM(MID(SUBSTITUTE($N3645,"/",REPT(" ",LEN($N3645))),(COLUMNS($V3645:W3645)-1)*LEN($N3645)+1,LEN($N3645)))</f>
        <v>musical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0.16420000000000001</v>
      </c>
      <c r="P3646" s="6">
        <f t="shared" si="225"/>
        <v>68.416666666666671</v>
      </c>
      <c r="Q3646" t="str">
        <f>TRIM(MID(SUBSTITUTE($N3646,"/",REPT(" ",LEN($N3646))),(COLUMNS($V3646:V3646)-1)*LEN($N3646)+1,LEN($N3646)))</f>
        <v>theater</v>
      </c>
      <c r="R3646" t="str">
        <f>TRIM(MID(SUBSTITUTE($N3646,"/",REPT(" ",LEN($N3646))),(COLUMNS($V3646:W3646)-1)*LEN($N3646)+1,LEN($N3646)))</f>
        <v>musical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1E-3</v>
      </c>
      <c r="P3647" s="6">
        <f t="shared" si="225"/>
        <v>1</v>
      </c>
      <c r="Q3647" t="str">
        <f>TRIM(MID(SUBSTITUTE($N3647,"/",REPT(" ",LEN($N3647))),(COLUMNS($V3647:V3647)-1)*LEN($N3647)+1,LEN($N3647)))</f>
        <v>theater</v>
      </c>
      <c r="R3647" t="str">
        <f>TRIM(MID(SUBSTITUTE($N3647,"/",REPT(" ",LEN($N3647))),(COLUMNS($V3647:W3647)-1)*LEN($N3647)+1,LEN($N3647)))</f>
        <v>musical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4.8099999999999997E-2</v>
      </c>
      <c r="P3648" s="6">
        <f t="shared" si="225"/>
        <v>60.125</v>
      </c>
      <c r="Q3648" t="str">
        <f>TRIM(MID(SUBSTITUTE($N3648,"/",REPT(" ",LEN($N3648))),(COLUMNS($V3648:V3648)-1)*LEN($N3648)+1,LEN($N3648)))</f>
        <v>theater</v>
      </c>
      <c r="R3648" t="str">
        <f>TRIM(MID(SUBSTITUTE($N3648,"/",REPT(" ",LEN($N3648))),(COLUMNS($V3648:W3648)-1)*LEN($N3648)+1,LEN($N3648)))</f>
        <v>musical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0.06</v>
      </c>
      <c r="P3649" s="6">
        <f t="shared" si="225"/>
        <v>15</v>
      </c>
      <c r="Q3649" t="str">
        <f>TRIM(MID(SUBSTITUTE($N3649,"/",REPT(" ",LEN($N3649))),(COLUMNS($V3649:V3649)-1)*LEN($N3649)+1,LEN($N3649)))</f>
        <v>theater</v>
      </c>
      <c r="R3649" t="str">
        <f>TRIM(MID(SUBSTITUTE($N3649,"/",REPT(" ",LEN($N3649))),(COLUMNS($V3649:W3649)-1)*LEN($N3649)+1,LEN($N3649)))</f>
        <v>musical</v>
      </c>
      <c r="S3649" s="11">
        <f t="shared" si="226"/>
        <v>42598.749155092592</v>
      </c>
      <c r="T3649" s="11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1.003825</v>
      </c>
      <c r="P3650" s="6">
        <f t="shared" si="225"/>
        <v>550.04109589041093</v>
      </c>
      <c r="Q3650" t="str">
        <f>TRIM(MID(SUBSTITUTE($N3650,"/",REPT(" ",LEN($N3650))),(COLUMNS($V3650:V3650)-1)*LEN($N3650)+1,LEN($N3650)))</f>
        <v>theater</v>
      </c>
      <c r="R3650" t="str">
        <f>TRIM(MID(SUBSTITUTE($N3650,"/",REPT(" ",LEN($N3650))),(COLUMNS($V3650:W3650)-1)*LEN($N3650)+1,LEN($N3650)))</f>
        <v>plays</v>
      </c>
      <c r="S3650" s="11">
        <f t="shared" si="226"/>
        <v>41887.292187500003</v>
      </c>
      <c r="T3650" s="11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</f>
        <v>1.04</v>
      </c>
      <c r="P3651" s="6">
        <f t="shared" ref="P3651:P3714" si="229">AVERAGE(E3651/L3651)</f>
        <v>97.5</v>
      </c>
      <c r="Q3651" t="str">
        <f>TRIM(MID(SUBSTITUTE($N3651,"/",REPT(" ",LEN($N3651))),(COLUMNS($V3651:V3651)-1)*LEN($N3651)+1,LEN($N3651)))</f>
        <v>theater</v>
      </c>
      <c r="R3651" t="str">
        <f>TRIM(MID(SUBSTITUTE($N3651,"/",REPT(" ",LEN($N3651))),(COLUMNS($V3651:W3651)-1)*LEN($N3651)+1,LEN($N3651)))</f>
        <v>plays</v>
      </c>
      <c r="S3651" s="11">
        <f t="shared" ref="S3651:S3714" si="230">(((J3651/60/60)/24)+DATE(1970,1,1))</f>
        <v>41780.712893518517</v>
      </c>
      <c r="T3651" s="11">
        <f t="shared" ref="T3651:T3714" si="231">(((I3651/60/60)/24)+DATE(1970,1,1))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</v>
      </c>
      <c r="P3652" s="6">
        <f t="shared" si="229"/>
        <v>29.411764705882351</v>
      </c>
      <c r="Q3652" t="str">
        <f>TRIM(MID(SUBSTITUTE($N3652,"/",REPT(" ",LEN($N3652))),(COLUMNS($V3652:V3652)-1)*LEN($N3652)+1,LEN($N3652)))</f>
        <v>theater</v>
      </c>
      <c r="R3652" t="str">
        <f>TRIM(MID(SUBSTITUTE($N3652,"/",REPT(" ",LEN($N3652))),(COLUMNS($V3652:W3652)-1)*LEN($N3652)+1,LEN($N3652)))</f>
        <v>plays</v>
      </c>
      <c r="S3652" s="11">
        <f t="shared" si="230"/>
        <v>42381.478981481487</v>
      </c>
      <c r="T3652" s="11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1.04</v>
      </c>
      <c r="P3653" s="6">
        <f t="shared" si="229"/>
        <v>57.777777777777779</v>
      </c>
      <c r="Q3653" t="str">
        <f>TRIM(MID(SUBSTITUTE($N3653,"/",REPT(" ",LEN($N3653))),(COLUMNS($V3653:V3653)-1)*LEN($N3653)+1,LEN($N3653)))</f>
        <v>theater</v>
      </c>
      <c r="R3653" t="str">
        <f>TRIM(MID(SUBSTITUTE($N3653,"/",REPT(" ",LEN($N3653))),(COLUMNS($V3653:W3653)-1)*LEN($N3653)+1,LEN($N3653)))</f>
        <v>plays</v>
      </c>
      <c r="S3653" s="11">
        <f t="shared" si="230"/>
        <v>41828.646319444444</v>
      </c>
      <c r="T3653" s="11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2.5066666666666668</v>
      </c>
      <c r="P3654" s="6">
        <f t="shared" si="229"/>
        <v>44.235294117647058</v>
      </c>
      <c r="Q3654" t="str">
        <f>TRIM(MID(SUBSTITUTE($N3654,"/",REPT(" ",LEN($N3654))),(COLUMNS($V3654:V3654)-1)*LEN($N3654)+1,LEN($N3654)))</f>
        <v>theater</v>
      </c>
      <c r="R3654" t="str">
        <f>TRIM(MID(SUBSTITUTE($N3654,"/",REPT(" ",LEN($N3654))),(COLUMNS($V3654:W3654)-1)*LEN($N3654)+1,LEN($N3654)))</f>
        <v>plays</v>
      </c>
      <c r="S3654" s="11">
        <f t="shared" si="230"/>
        <v>42596.644699074073</v>
      </c>
      <c r="T3654" s="11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1.0049999999999999</v>
      </c>
      <c r="P3655" s="6">
        <f t="shared" si="229"/>
        <v>60.909090909090907</v>
      </c>
      <c r="Q3655" t="str">
        <f>TRIM(MID(SUBSTITUTE($N3655,"/",REPT(" ",LEN($N3655))),(COLUMNS($V3655:V3655)-1)*LEN($N3655)+1,LEN($N3655)))</f>
        <v>theater</v>
      </c>
      <c r="R3655" t="str">
        <f>TRIM(MID(SUBSTITUTE($N3655,"/",REPT(" ",LEN($N3655))),(COLUMNS($V3655:W3655)-1)*LEN($N3655)+1,LEN($N3655)))</f>
        <v>plays</v>
      </c>
      <c r="S3655" s="11">
        <f t="shared" si="230"/>
        <v>42191.363506944443</v>
      </c>
      <c r="T3655" s="11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1.744</v>
      </c>
      <c r="P3656" s="6">
        <f t="shared" si="229"/>
        <v>68.84210526315789</v>
      </c>
      <c r="Q3656" t="str">
        <f>TRIM(MID(SUBSTITUTE($N3656,"/",REPT(" ",LEN($N3656))),(COLUMNS($V3656:V3656)-1)*LEN($N3656)+1,LEN($N3656)))</f>
        <v>theater</v>
      </c>
      <c r="R3656" t="str">
        <f>TRIM(MID(SUBSTITUTE($N3656,"/",REPT(" ",LEN($N3656))),(COLUMNS($V3656:W3656)-1)*LEN($N3656)+1,LEN($N3656)))</f>
        <v>plays</v>
      </c>
      <c r="S3656" s="11">
        <f t="shared" si="230"/>
        <v>42440.416504629626</v>
      </c>
      <c r="T3656" s="11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1.1626000000000001</v>
      </c>
      <c r="P3657" s="6">
        <f t="shared" si="229"/>
        <v>73.582278481012665</v>
      </c>
      <c r="Q3657" t="str">
        <f>TRIM(MID(SUBSTITUTE($N3657,"/",REPT(" ",LEN($N3657))),(COLUMNS($V3657:V3657)-1)*LEN($N3657)+1,LEN($N3657)))</f>
        <v>theater</v>
      </c>
      <c r="R3657" t="str">
        <f>TRIM(MID(SUBSTITUTE($N3657,"/",REPT(" ",LEN($N3657))),(COLUMNS($V3657:W3657)-1)*LEN($N3657)+1,LEN($N3657)))</f>
        <v>plays</v>
      </c>
      <c r="S3657" s="11">
        <f t="shared" si="230"/>
        <v>42173.803217592591</v>
      </c>
      <c r="T3657" s="11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1.0582</v>
      </c>
      <c r="P3658" s="6">
        <f t="shared" si="229"/>
        <v>115.02173913043478</v>
      </c>
      <c r="Q3658" t="str">
        <f>TRIM(MID(SUBSTITUTE($N3658,"/",REPT(" ",LEN($N3658))),(COLUMNS($V3658:V3658)-1)*LEN($N3658)+1,LEN($N3658)))</f>
        <v>theater</v>
      </c>
      <c r="R3658" t="str">
        <f>TRIM(MID(SUBSTITUTE($N3658,"/",REPT(" ",LEN($N3658))),(COLUMNS($V3658:W3658)-1)*LEN($N3658)+1,LEN($N3658)))</f>
        <v>plays</v>
      </c>
      <c r="S3658" s="11">
        <f t="shared" si="230"/>
        <v>42737.910138888896</v>
      </c>
      <c r="T3658" s="11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1.1074999999999999</v>
      </c>
      <c r="P3659" s="6">
        <f t="shared" si="229"/>
        <v>110.75</v>
      </c>
      <c r="Q3659" t="str">
        <f>TRIM(MID(SUBSTITUTE($N3659,"/",REPT(" ",LEN($N3659))),(COLUMNS($V3659:V3659)-1)*LEN($N3659)+1,LEN($N3659)))</f>
        <v>theater</v>
      </c>
      <c r="R3659" t="str">
        <f>TRIM(MID(SUBSTITUTE($N3659,"/",REPT(" ",LEN($N3659))),(COLUMNS($V3659:W3659)-1)*LEN($N3659)+1,LEN($N3659)))</f>
        <v>plays</v>
      </c>
      <c r="S3659" s="11">
        <f t="shared" si="230"/>
        <v>42499.629849537043</v>
      </c>
      <c r="T3659" s="11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1.0066666666666666</v>
      </c>
      <c r="P3660" s="6">
        <f t="shared" si="229"/>
        <v>75.5</v>
      </c>
      <c r="Q3660" t="str">
        <f>TRIM(MID(SUBSTITUTE($N3660,"/",REPT(" ",LEN($N3660))),(COLUMNS($V3660:V3660)-1)*LEN($N3660)+1,LEN($N3660)))</f>
        <v>theater</v>
      </c>
      <c r="R3660" t="str">
        <f>TRIM(MID(SUBSTITUTE($N3660,"/",REPT(" ",LEN($N3660))),(COLUMNS($V3660:W3660)-1)*LEN($N3660)+1,LEN($N3660)))</f>
        <v>plays</v>
      </c>
      <c r="S3660" s="11">
        <f t="shared" si="230"/>
        <v>41775.858564814815</v>
      </c>
      <c r="T3660" s="11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1.0203333333333333</v>
      </c>
      <c r="P3661" s="6">
        <f t="shared" si="229"/>
        <v>235.46153846153845</v>
      </c>
      <c r="Q3661" t="str">
        <f>TRIM(MID(SUBSTITUTE($N3661,"/",REPT(" ",LEN($N3661))),(COLUMNS($V3661:V3661)-1)*LEN($N3661)+1,LEN($N3661)))</f>
        <v>theater</v>
      </c>
      <c r="R3661" t="str">
        <f>TRIM(MID(SUBSTITUTE($N3661,"/",REPT(" ",LEN($N3661))),(COLUMNS($V3661:W3661)-1)*LEN($N3661)+1,LEN($N3661)))</f>
        <v>plays</v>
      </c>
      <c r="S3661" s="11">
        <f t="shared" si="230"/>
        <v>42055.277199074073</v>
      </c>
      <c r="T3661" s="11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</v>
      </c>
      <c r="P3662" s="6">
        <f t="shared" si="229"/>
        <v>11.363636363636363</v>
      </c>
      <c r="Q3662" t="str">
        <f>TRIM(MID(SUBSTITUTE($N3662,"/",REPT(" ",LEN($N3662))),(COLUMNS($V3662:V3662)-1)*LEN($N3662)+1,LEN($N3662)))</f>
        <v>theater</v>
      </c>
      <c r="R3662" t="str">
        <f>TRIM(MID(SUBSTITUTE($N3662,"/",REPT(" ",LEN($N3662))),(COLUMNS($V3662:W3662)-1)*LEN($N3662)+1,LEN($N3662)))</f>
        <v>plays</v>
      </c>
      <c r="S3662" s="11">
        <f t="shared" si="230"/>
        <v>41971.881076388891</v>
      </c>
      <c r="T3662" s="11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1.1100000000000001</v>
      </c>
      <c r="P3663" s="6">
        <f t="shared" si="229"/>
        <v>92.5</v>
      </c>
      <c r="Q3663" t="str">
        <f>TRIM(MID(SUBSTITUTE($N3663,"/",REPT(" ",LEN($N3663))),(COLUMNS($V3663:V3663)-1)*LEN($N3663)+1,LEN($N3663)))</f>
        <v>theater</v>
      </c>
      <c r="R3663" t="str">
        <f>TRIM(MID(SUBSTITUTE($N3663,"/",REPT(" ",LEN($N3663))),(COLUMNS($V3663:W3663)-1)*LEN($N3663)+1,LEN($N3663)))</f>
        <v>plays</v>
      </c>
      <c r="S3663" s="11">
        <f t="shared" si="230"/>
        <v>42447.896666666667</v>
      </c>
      <c r="T3663" s="11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1.0142500000000001</v>
      </c>
      <c r="P3664" s="6">
        <f t="shared" si="229"/>
        <v>202.85</v>
      </c>
      <c r="Q3664" t="str">
        <f>TRIM(MID(SUBSTITUTE($N3664,"/",REPT(" ",LEN($N3664))),(COLUMNS($V3664:V3664)-1)*LEN($N3664)+1,LEN($N3664)))</f>
        <v>theater</v>
      </c>
      <c r="R3664" t="str">
        <f>TRIM(MID(SUBSTITUTE($N3664,"/",REPT(" ",LEN($N3664))),(COLUMNS($V3664:W3664)-1)*LEN($N3664)+1,LEN($N3664)))</f>
        <v>plays</v>
      </c>
      <c r="S3664" s="11">
        <f t="shared" si="230"/>
        <v>42064.220069444447</v>
      </c>
      <c r="T3664" s="11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1.04</v>
      </c>
      <c r="P3665" s="6">
        <f t="shared" si="229"/>
        <v>26</v>
      </c>
      <c r="Q3665" t="str">
        <f>TRIM(MID(SUBSTITUTE($N3665,"/",REPT(" ",LEN($N3665))),(COLUMNS($V3665:V3665)-1)*LEN($N3665)+1,LEN($N3665)))</f>
        <v>theater</v>
      </c>
      <c r="R3665" t="str">
        <f>TRIM(MID(SUBSTITUTE($N3665,"/",REPT(" ",LEN($N3665))),(COLUMNS($V3665:W3665)-1)*LEN($N3665)+1,LEN($N3665)))</f>
        <v>plays</v>
      </c>
      <c r="S3665" s="11">
        <f t="shared" si="230"/>
        <v>42665.451736111107</v>
      </c>
      <c r="T3665" s="11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1.09375</v>
      </c>
      <c r="P3666" s="6">
        <f t="shared" si="229"/>
        <v>46.05263157894737</v>
      </c>
      <c r="Q3666" t="str">
        <f>TRIM(MID(SUBSTITUTE($N3666,"/",REPT(" ",LEN($N3666))),(COLUMNS($V3666:V3666)-1)*LEN($N3666)+1,LEN($N3666)))</f>
        <v>theater</v>
      </c>
      <c r="R3666" t="str">
        <f>TRIM(MID(SUBSTITUTE($N3666,"/",REPT(" ",LEN($N3666))),(COLUMNS($V3666:W3666)-1)*LEN($N3666)+1,LEN($N3666)))</f>
        <v>plays</v>
      </c>
      <c r="S3666" s="11">
        <f t="shared" si="230"/>
        <v>42523.248715277776</v>
      </c>
      <c r="T3666" s="11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1.1516129032258065</v>
      </c>
      <c r="P3667" s="6">
        <f t="shared" si="229"/>
        <v>51</v>
      </c>
      <c r="Q3667" t="str">
        <f>TRIM(MID(SUBSTITUTE($N3667,"/",REPT(" ",LEN($N3667))),(COLUMNS($V3667:V3667)-1)*LEN($N3667)+1,LEN($N3667)))</f>
        <v>theater</v>
      </c>
      <c r="R3667" t="str">
        <f>TRIM(MID(SUBSTITUTE($N3667,"/",REPT(" ",LEN($N3667))),(COLUMNS($V3667:W3667)-1)*LEN($N3667)+1,LEN($N3667)))</f>
        <v>plays</v>
      </c>
      <c r="S3667" s="11">
        <f t="shared" si="230"/>
        <v>42294.808124999996</v>
      </c>
      <c r="T3667" s="11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</v>
      </c>
      <c r="P3668" s="6">
        <f t="shared" si="229"/>
        <v>31.578947368421051</v>
      </c>
      <c r="Q3668" t="str">
        <f>TRIM(MID(SUBSTITUTE($N3668,"/",REPT(" ",LEN($N3668))),(COLUMNS($V3668:V3668)-1)*LEN($N3668)+1,LEN($N3668)))</f>
        <v>theater</v>
      </c>
      <c r="R3668" t="str">
        <f>TRIM(MID(SUBSTITUTE($N3668,"/",REPT(" ",LEN($N3668))),(COLUMNS($V3668:W3668)-1)*LEN($N3668)+1,LEN($N3668)))</f>
        <v>plays</v>
      </c>
      <c r="S3668" s="11">
        <f t="shared" si="230"/>
        <v>41822.90488425926</v>
      </c>
      <c r="T3668" s="11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1.0317033333333334</v>
      </c>
      <c r="P3669" s="6">
        <f t="shared" si="229"/>
        <v>53.363965517241382</v>
      </c>
      <c r="Q3669" t="str">
        <f>TRIM(MID(SUBSTITUTE($N3669,"/",REPT(" ",LEN($N3669))),(COLUMNS($V3669:V3669)-1)*LEN($N3669)+1,LEN($N3669)))</f>
        <v>theater</v>
      </c>
      <c r="R3669" t="str">
        <f>TRIM(MID(SUBSTITUTE($N3669,"/",REPT(" ",LEN($N3669))),(COLUMNS($V3669:W3669)-1)*LEN($N3669)+1,LEN($N3669)))</f>
        <v>plays</v>
      </c>
      <c r="S3669" s="11">
        <f t="shared" si="230"/>
        <v>42173.970127314817</v>
      </c>
      <c r="T3669" s="11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1.0349999999999999</v>
      </c>
      <c r="P3670" s="6">
        <f t="shared" si="229"/>
        <v>36.964285714285715</v>
      </c>
      <c r="Q3670" t="str">
        <f>TRIM(MID(SUBSTITUTE($N3670,"/",REPT(" ",LEN($N3670))),(COLUMNS($V3670:V3670)-1)*LEN($N3670)+1,LEN($N3670)))</f>
        <v>theater</v>
      </c>
      <c r="R3670" t="str">
        <f>TRIM(MID(SUBSTITUTE($N3670,"/",REPT(" ",LEN($N3670))),(COLUMNS($V3670:W3670)-1)*LEN($N3670)+1,LEN($N3670)))</f>
        <v>plays</v>
      </c>
      <c r="S3670" s="11">
        <f t="shared" si="230"/>
        <v>42185.556157407409</v>
      </c>
      <c r="T3670" s="11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1.3819999999999999</v>
      </c>
      <c r="P3671" s="6">
        <f t="shared" si="229"/>
        <v>81.294117647058826</v>
      </c>
      <c r="Q3671" t="str">
        <f>TRIM(MID(SUBSTITUTE($N3671,"/",REPT(" ",LEN($N3671))),(COLUMNS($V3671:V3671)-1)*LEN($N3671)+1,LEN($N3671)))</f>
        <v>theater</v>
      </c>
      <c r="R3671" t="str">
        <f>TRIM(MID(SUBSTITUTE($N3671,"/",REPT(" ",LEN($N3671))),(COLUMNS($V3671:W3671)-1)*LEN($N3671)+1,LEN($N3671)))</f>
        <v>plays</v>
      </c>
      <c r="S3671" s="11">
        <f t="shared" si="230"/>
        <v>42136.675196759257</v>
      </c>
      <c r="T3671" s="11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1.0954545454545455</v>
      </c>
      <c r="P3672" s="6">
        <f t="shared" si="229"/>
        <v>20.083333333333332</v>
      </c>
      <c r="Q3672" t="str">
        <f>TRIM(MID(SUBSTITUTE($N3672,"/",REPT(" ",LEN($N3672))),(COLUMNS($V3672:V3672)-1)*LEN($N3672)+1,LEN($N3672)))</f>
        <v>theater</v>
      </c>
      <c r="R3672" t="str">
        <f>TRIM(MID(SUBSTITUTE($N3672,"/",REPT(" ",LEN($N3672))),(COLUMNS($V3672:W3672)-1)*LEN($N3672)+1,LEN($N3672)))</f>
        <v>plays</v>
      </c>
      <c r="S3672" s="11">
        <f t="shared" si="230"/>
        <v>42142.514016203699</v>
      </c>
      <c r="T3672" s="11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1.0085714285714287</v>
      </c>
      <c r="P3673" s="6">
        <f t="shared" si="229"/>
        <v>88.25</v>
      </c>
      <c r="Q3673" t="str">
        <f>TRIM(MID(SUBSTITUTE($N3673,"/",REPT(" ",LEN($N3673))),(COLUMNS($V3673:V3673)-1)*LEN($N3673)+1,LEN($N3673)))</f>
        <v>theater</v>
      </c>
      <c r="R3673" t="str">
        <f>TRIM(MID(SUBSTITUTE($N3673,"/",REPT(" ",LEN($N3673))),(COLUMNS($V3673:W3673)-1)*LEN($N3673)+1,LEN($N3673)))</f>
        <v>plays</v>
      </c>
      <c r="S3673" s="11">
        <f t="shared" si="230"/>
        <v>41820.62809027778</v>
      </c>
      <c r="T3673" s="11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1.0153333333333334</v>
      </c>
      <c r="P3674" s="6">
        <f t="shared" si="229"/>
        <v>53.438596491228068</v>
      </c>
      <c r="Q3674" t="str">
        <f>TRIM(MID(SUBSTITUTE($N3674,"/",REPT(" ",LEN($N3674))),(COLUMNS($V3674:V3674)-1)*LEN($N3674)+1,LEN($N3674)))</f>
        <v>theater</v>
      </c>
      <c r="R3674" t="str">
        <f>TRIM(MID(SUBSTITUTE($N3674,"/",REPT(" ",LEN($N3674))),(COLUMNS($V3674:W3674)-1)*LEN($N3674)+1,LEN($N3674)))</f>
        <v>plays</v>
      </c>
      <c r="S3674" s="11">
        <f t="shared" si="230"/>
        <v>41878.946574074071</v>
      </c>
      <c r="T3674" s="11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1.13625</v>
      </c>
      <c r="P3675" s="6">
        <f t="shared" si="229"/>
        <v>39.868421052631582</v>
      </c>
      <c r="Q3675" t="str">
        <f>TRIM(MID(SUBSTITUTE($N3675,"/",REPT(" ",LEN($N3675))),(COLUMNS($V3675:V3675)-1)*LEN($N3675)+1,LEN($N3675)))</f>
        <v>theater</v>
      </c>
      <c r="R3675" t="str">
        <f>TRIM(MID(SUBSTITUTE($N3675,"/",REPT(" ",LEN($N3675))),(COLUMNS($V3675:W3675)-1)*LEN($N3675)+1,LEN($N3675)))</f>
        <v>plays</v>
      </c>
      <c r="S3675" s="11">
        <f t="shared" si="230"/>
        <v>41914.295104166667</v>
      </c>
      <c r="T3675" s="11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</v>
      </c>
      <c r="P3676" s="6">
        <f t="shared" si="229"/>
        <v>145.16129032258064</v>
      </c>
      <c r="Q3676" t="str">
        <f>TRIM(MID(SUBSTITUTE($N3676,"/",REPT(" ",LEN($N3676))),(COLUMNS($V3676:V3676)-1)*LEN($N3676)+1,LEN($N3676)))</f>
        <v>theater</v>
      </c>
      <c r="R3676" t="str">
        <f>TRIM(MID(SUBSTITUTE($N3676,"/",REPT(" ",LEN($N3676))),(COLUMNS($V3676:W3676)-1)*LEN($N3676)+1,LEN($N3676)))</f>
        <v>plays</v>
      </c>
      <c r="S3676" s="11">
        <f t="shared" si="230"/>
        <v>42556.873020833329</v>
      </c>
      <c r="T3676" s="11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1.4</v>
      </c>
      <c r="P3677" s="6">
        <f t="shared" si="229"/>
        <v>23.333333333333332</v>
      </c>
      <c r="Q3677" t="str">
        <f>TRIM(MID(SUBSTITUTE($N3677,"/",REPT(" ",LEN($N3677))),(COLUMNS($V3677:V3677)-1)*LEN($N3677)+1,LEN($N3677)))</f>
        <v>theater</v>
      </c>
      <c r="R3677" t="str">
        <f>TRIM(MID(SUBSTITUTE($N3677,"/",REPT(" ",LEN($N3677))),(COLUMNS($V3677:W3677)-1)*LEN($N3677)+1,LEN($N3677)))</f>
        <v>plays</v>
      </c>
      <c r="S3677" s="11">
        <f t="shared" si="230"/>
        <v>42493.597013888888</v>
      </c>
      <c r="T3677" s="11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1.2875000000000001</v>
      </c>
      <c r="P3678" s="6">
        <f t="shared" si="229"/>
        <v>64.375</v>
      </c>
      <c r="Q3678" t="str">
        <f>TRIM(MID(SUBSTITUTE($N3678,"/",REPT(" ",LEN($N3678))),(COLUMNS($V3678:V3678)-1)*LEN($N3678)+1,LEN($N3678)))</f>
        <v>theater</v>
      </c>
      <c r="R3678" t="str">
        <f>TRIM(MID(SUBSTITUTE($N3678,"/",REPT(" ",LEN($N3678))),(COLUMNS($V3678:W3678)-1)*LEN($N3678)+1,LEN($N3678)))</f>
        <v>plays</v>
      </c>
      <c r="S3678" s="11">
        <f t="shared" si="230"/>
        <v>41876.815787037034</v>
      </c>
      <c r="T3678" s="11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1.0290416666666666</v>
      </c>
      <c r="P3679" s="6">
        <f t="shared" si="229"/>
        <v>62.052763819095475</v>
      </c>
      <c r="Q3679" t="str">
        <f>TRIM(MID(SUBSTITUTE($N3679,"/",REPT(" ",LEN($N3679))),(COLUMNS($V3679:V3679)-1)*LEN($N3679)+1,LEN($N3679)))</f>
        <v>theater</v>
      </c>
      <c r="R3679" t="str">
        <f>TRIM(MID(SUBSTITUTE($N3679,"/",REPT(" ",LEN($N3679))),(COLUMNS($V3679:W3679)-1)*LEN($N3679)+1,LEN($N3679)))</f>
        <v>plays</v>
      </c>
      <c r="S3679" s="11">
        <f t="shared" si="230"/>
        <v>41802.574282407404</v>
      </c>
      <c r="T3679" s="11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1.0249999999999999</v>
      </c>
      <c r="P3680" s="6">
        <f t="shared" si="229"/>
        <v>66.129032258064512</v>
      </c>
      <c r="Q3680" t="str">
        <f>TRIM(MID(SUBSTITUTE($N3680,"/",REPT(" ",LEN($N3680))),(COLUMNS($V3680:V3680)-1)*LEN($N3680)+1,LEN($N3680)))</f>
        <v>theater</v>
      </c>
      <c r="R3680" t="str">
        <f>TRIM(MID(SUBSTITUTE($N3680,"/",REPT(" ",LEN($N3680))),(COLUMNS($V3680:W3680)-1)*LEN($N3680)+1,LEN($N3680)))</f>
        <v>plays</v>
      </c>
      <c r="S3680" s="11">
        <f t="shared" si="230"/>
        <v>42120.531226851846</v>
      </c>
      <c r="T3680" s="11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1.101</v>
      </c>
      <c r="P3681" s="6">
        <f t="shared" si="229"/>
        <v>73.400000000000006</v>
      </c>
      <c r="Q3681" t="str">
        <f>TRIM(MID(SUBSTITUTE($N3681,"/",REPT(" ",LEN($N3681))),(COLUMNS($V3681:V3681)-1)*LEN($N3681)+1,LEN($N3681)))</f>
        <v>theater</v>
      </c>
      <c r="R3681" t="str">
        <f>TRIM(MID(SUBSTITUTE($N3681,"/",REPT(" ",LEN($N3681))),(COLUMNS($V3681:W3681)-1)*LEN($N3681)+1,LEN($N3681)))</f>
        <v>plays</v>
      </c>
      <c r="S3681" s="11">
        <f t="shared" si="230"/>
        <v>41786.761354166665</v>
      </c>
      <c r="T3681" s="11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1.1276666666666666</v>
      </c>
      <c r="P3682" s="6">
        <f t="shared" si="229"/>
        <v>99.5</v>
      </c>
      <c r="Q3682" t="str">
        <f>TRIM(MID(SUBSTITUTE($N3682,"/",REPT(" ",LEN($N3682))),(COLUMNS($V3682:V3682)-1)*LEN($N3682)+1,LEN($N3682)))</f>
        <v>theater</v>
      </c>
      <c r="R3682" t="str">
        <f>TRIM(MID(SUBSTITUTE($N3682,"/",REPT(" ",LEN($N3682))),(COLUMNS($V3682:W3682)-1)*LEN($N3682)+1,LEN($N3682)))</f>
        <v>plays</v>
      </c>
      <c r="S3682" s="11">
        <f t="shared" si="230"/>
        <v>42627.454097222217</v>
      </c>
      <c r="T3682" s="11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1.119</v>
      </c>
      <c r="P3683" s="6">
        <f t="shared" si="229"/>
        <v>62.166666666666664</v>
      </c>
      <c r="Q3683" t="str">
        <f>TRIM(MID(SUBSTITUTE($N3683,"/",REPT(" ",LEN($N3683))),(COLUMNS($V3683:V3683)-1)*LEN($N3683)+1,LEN($N3683)))</f>
        <v>theater</v>
      </c>
      <c r="R3683" t="str">
        <f>TRIM(MID(SUBSTITUTE($N3683,"/",REPT(" ",LEN($N3683))),(COLUMNS($V3683:W3683)-1)*LEN($N3683)+1,LEN($N3683)))</f>
        <v>plays</v>
      </c>
      <c r="S3683" s="11">
        <f t="shared" si="230"/>
        <v>42374.651504629626</v>
      </c>
      <c r="T3683" s="11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1.3919999999999999</v>
      </c>
      <c r="P3684" s="6">
        <f t="shared" si="229"/>
        <v>62.328358208955223</v>
      </c>
      <c r="Q3684" t="str">
        <f>TRIM(MID(SUBSTITUTE($N3684,"/",REPT(" ",LEN($N3684))),(COLUMNS($V3684:V3684)-1)*LEN($N3684)+1,LEN($N3684)))</f>
        <v>theater</v>
      </c>
      <c r="R3684" t="str">
        <f>TRIM(MID(SUBSTITUTE($N3684,"/",REPT(" ",LEN($N3684))),(COLUMNS($V3684:W3684)-1)*LEN($N3684)+1,LEN($N3684)))</f>
        <v>plays</v>
      </c>
      <c r="S3684" s="11">
        <f t="shared" si="230"/>
        <v>41772.685393518521</v>
      </c>
      <c r="T3684" s="11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1.1085714285714285</v>
      </c>
      <c r="P3685" s="6">
        <f t="shared" si="229"/>
        <v>58.787878787878789</v>
      </c>
      <c r="Q3685" t="str">
        <f>TRIM(MID(SUBSTITUTE($N3685,"/",REPT(" ",LEN($N3685))),(COLUMNS($V3685:V3685)-1)*LEN($N3685)+1,LEN($N3685)))</f>
        <v>theater</v>
      </c>
      <c r="R3685" t="str">
        <f>TRIM(MID(SUBSTITUTE($N3685,"/",REPT(" ",LEN($N3685))),(COLUMNS($V3685:W3685)-1)*LEN($N3685)+1,LEN($N3685)))</f>
        <v>plays</v>
      </c>
      <c r="S3685" s="11">
        <f t="shared" si="230"/>
        <v>42633.116851851853</v>
      </c>
      <c r="T3685" s="11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1.3906666666666667</v>
      </c>
      <c r="P3686" s="6">
        <f t="shared" si="229"/>
        <v>45.347826086956523</v>
      </c>
      <c r="Q3686" t="str">
        <f>TRIM(MID(SUBSTITUTE($N3686,"/",REPT(" ",LEN($N3686))),(COLUMNS($V3686:V3686)-1)*LEN($N3686)+1,LEN($N3686)))</f>
        <v>theater</v>
      </c>
      <c r="R3686" t="str">
        <f>TRIM(MID(SUBSTITUTE($N3686,"/",REPT(" ",LEN($N3686))),(COLUMNS($V3686:W3686)-1)*LEN($N3686)+1,LEN($N3686)))</f>
        <v>plays</v>
      </c>
      <c r="S3686" s="11">
        <f t="shared" si="230"/>
        <v>42219.180393518516</v>
      </c>
      <c r="T3686" s="11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1.0569999999999999</v>
      </c>
      <c r="P3687" s="6">
        <f t="shared" si="229"/>
        <v>41.944444444444443</v>
      </c>
      <c r="Q3687" t="str">
        <f>TRIM(MID(SUBSTITUTE($N3687,"/",REPT(" ",LEN($N3687))),(COLUMNS($V3687:V3687)-1)*LEN($N3687)+1,LEN($N3687)))</f>
        <v>theater</v>
      </c>
      <c r="R3687" t="str">
        <f>TRIM(MID(SUBSTITUTE($N3687,"/",REPT(" ",LEN($N3687))),(COLUMNS($V3687:W3687)-1)*LEN($N3687)+1,LEN($N3687)))</f>
        <v>plays</v>
      </c>
      <c r="S3687" s="11">
        <f t="shared" si="230"/>
        <v>41753.593275462961</v>
      </c>
      <c r="T3687" s="11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1.0142857142857142</v>
      </c>
      <c r="P3688" s="6">
        <f t="shared" si="229"/>
        <v>59.166666666666664</v>
      </c>
      <c r="Q3688" t="str">
        <f>TRIM(MID(SUBSTITUTE($N3688,"/",REPT(" ",LEN($N3688))),(COLUMNS($V3688:V3688)-1)*LEN($N3688)+1,LEN($N3688)))</f>
        <v>theater</v>
      </c>
      <c r="R3688" t="str">
        <f>TRIM(MID(SUBSTITUTE($N3688,"/",REPT(" ",LEN($N3688))),(COLUMNS($V3688:W3688)-1)*LEN($N3688)+1,LEN($N3688)))</f>
        <v>plays</v>
      </c>
      <c r="S3688" s="11">
        <f t="shared" si="230"/>
        <v>42230.662731481483</v>
      </c>
      <c r="T3688" s="11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1.0024500000000001</v>
      </c>
      <c r="P3689" s="6">
        <f t="shared" si="229"/>
        <v>200.49</v>
      </c>
      <c r="Q3689" t="str">
        <f>TRIM(MID(SUBSTITUTE($N3689,"/",REPT(" ",LEN($N3689))),(COLUMNS($V3689:V3689)-1)*LEN($N3689)+1,LEN($N3689)))</f>
        <v>theater</v>
      </c>
      <c r="R3689" t="str">
        <f>TRIM(MID(SUBSTITUTE($N3689,"/",REPT(" ",LEN($N3689))),(COLUMNS($V3689:W3689)-1)*LEN($N3689)+1,LEN($N3689)))</f>
        <v>plays</v>
      </c>
      <c r="S3689" s="11">
        <f t="shared" si="230"/>
        <v>41787.218229166669</v>
      </c>
      <c r="T3689" s="11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1.0916666666666666</v>
      </c>
      <c r="P3690" s="6">
        <f t="shared" si="229"/>
        <v>83.974358974358978</v>
      </c>
      <c r="Q3690" t="str">
        <f>TRIM(MID(SUBSTITUTE($N3690,"/",REPT(" ",LEN($N3690))),(COLUMNS($V3690:V3690)-1)*LEN($N3690)+1,LEN($N3690)))</f>
        <v>theater</v>
      </c>
      <c r="R3690" t="str">
        <f>TRIM(MID(SUBSTITUTE($N3690,"/",REPT(" ",LEN($N3690))),(COLUMNS($V3690:W3690)-1)*LEN($N3690)+1,LEN($N3690)))</f>
        <v>plays</v>
      </c>
      <c r="S3690" s="11">
        <f t="shared" si="230"/>
        <v>41829.787083333329</v>
      </c>
      <c r="T3690" s="11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1.1833333333333333</v>
      </c>
      <c r="P3691" s="6">
        <f t="shared" si="229"/>
        <v>57.258064516129032</v>
      </c>
      <c r="Q3691" t="str">
        <f>TRIM(MID(SUBSTITUTE($N3691,"/",REPT(" ",LEN($N3691))),(COLUMNS($V3691:V3691)-1)*LEN($N3691)+1,LEN($N3691)))</f>
        <v>theater</v>
      </c>
      <c r="R3691" t="str">
        <f>TRIM(MID(SUBSTITUTE($N3691,"/",REPT(" ",LEN($N3691))),(COLUMNS($V3691:W3691)-1)*LEN($N3691)+1,LEN($N3691)))</f>
        <v>plays</v>
      </c>
      <c r="S3691" s="11">
        <f t="shared" si="230"/>
        <v>42147.826840277776</v>
      </c>
      <c r="T3691" s="11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1.2</v>
      </c>
      <c r="P3692" s="6">
        <f t="shared" si="229"/>
        <v>58.064516129032256</v>
      </c>
      <c r="Q3692" t="str">
        <f>TRIM(MID(SUBSTITUTE($N3692,"/",REPT(" ",LEN($N3692))),(COLUMNS($V3692:V3692)-1)*LEN($N3692)+1,LEN($N3692)))</f>
        <v>theater</v>
      </c>
      <c r="R3692" t="str">
        <f>TRIM(MID(SUBSTITUTE($N3692,"/",REPT(" ",LEN($N3692))),(COLUMNS($V3692:W3692)-1)*LEN($N3692)+1,LEN($N3692)))</f>
        <v>plays</v>
      </c>
      <c r="S3692" s="11">
        <f t="shared" si="230"/>
        <v>41940.598182870373</v>
      </c>
      <c r="T3692" s="11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1.2796000000000001</v>
      </c>
      <c r="P3693" s="6">
        <f t="shared" si="229"/>
        <v>186.80291970802921</v>
      </c>
      <c r="Q3693" t="str">
        <f>TRIM(MID(SUBSTITUTE($N3693,"/",REPT(" ",LEN($N3693))),(COLUMNS($V3693:V3693)-1)*LEN($N3693)+1,LEN($N3693)))</f>
        <v>theater</v>
      </c>
      <c r="R3693" t="str">
        <f>TRIM(MID(SUBSTITUTE($N3693,"/",REPT(" ",LEN($N3693))),(COLUMNS($V3693:W3693)-1)*LEN($N3693)+1,LEN($N3693)))</f>
        <v>plays</v>
      </c>
      <c r="S3693" s="11">
        <f t="shared" si="230"/>
        <v>42020.700567129628</v>
      </c>
      <c r="T3693" s="11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1.26</v>
      </c>
      <c r="P3694" s="6">
        <f t="shared" si="229"/>
        <v>74.117647058823536</v>
      </c>
      <c r="Q3694" t="str">
        <f>TRIM(MID(SUBSTITUTE($N3694,"/",REPT(" ",LEN($N3694))),(COLUMNS($V3694:V3694)-1)*LEN($N3694)+1,LEN($N3694)))</f>
        <v>theater</v>
      </c>
      <c r="R3694" t="str">
        <f>TRIM(MID(SUBSTITUTE($N3694,"/",REPT(" ",LEN($N3694))),(COLUMNS($V3694:W3694)-1)*LEN($N3694)+1,LEN($N3694)))</f>
        <v>plays</v>
      </c>
      <c r="S3694" s="11">
        <f t="shared" si="230"/>
        <v>41891.96503472222</v>
      </c>
      <c r="T3694" s="11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1.2912912912912913</v>
      </c>
      <c r="P3695" s="6">
        <f t="shared" si="229"/>
        <v>30.714285714285715</v>
      </c>
      <c r="Q3695" t="str">
        <f>TRIM(MID(SUBSTITUTE($N3695,"/",REPT(" ",LEN($N3695))),(COLUMNS($V3695:V3695)-1)*LEN($N3695)+1,LEN($N3695)))</f>
        <v>theater</v>
      </c>
      <c r="R3695" t="str">
        <f>TRIM(MID(SUBSTITUTE($N3695,"/",REPT(" ",LEN($N3695))),(COLUMNS($V3695:W3695)-1)*LEN($N3695)+1,LEN($N3695)))</f>
        <v>plays</v>
      </c>
      <c r="S3695" s="11">
        <f t="shared" si="230"/>
        <v>42309.191307870366</v>
      </c>
      <c r="T3695" s="11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1.0742857142857143</v>
      </c>
      <c r="P3696" s="6">
        <f t="shared" si="229"/>
        <v>62.666666666666664</v>
      </c>
      <c r="Q3696" t="str">
        <f>TRIM(MID(SUBSTITUTE($N3696,"/",REPT(" ",LEN($N3696))),(COLUMNS($V3696:V3696)-1)*LEN($N3696)+1,LEN($N3696)))</f>
        <v>theater</v>
      </c>
      <c r="R3696" t="str">
        <f>TRIM(MID(SUBSTITUTE($N3696,"/",REPT(" ",LEN($N3696))),(COLUMNS($V3696:W3696)-1)*LEN($N3696)+1,LEN($N3696)))</f>
        <v>plays</v>
      </c>
      <c r="S3696" s="11">
        <f t="shared" si="230"/>
        <v>42490.133877314816</v>
      </c>
      <c r="T3696" s="11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1.00125</v>
      </c>
      <c r="P3697" s="6">
        <f t="shared" si="229"/>
        <v>121.36363636363636</v>
      </c>
      <c r="Q3697" t="str">
        <f>TRIM(MID(SUBSTITUTE($N3697,"/",REPT(" ",LEN($N3697))),(COLUMNS($V3697:V3697)-1)*LEN($N3697)+1,LEN($N3697)))</f>
        <v>theater</v>
      </c>
      <c r="R3697" t="str">
        <f>TRIM(MID(SUBSTITUTE($N3697,"/",REPT(" ",LEN($N3697))),(COLUMNS($V3697:W3697)-1)*LEN($N3697)+1,LEN($N3697)))</f>
        <v>plays</v>
      </c>
      <c r="S3697" s="11">
        <f t="shared" si="230"/>
        <v>41995.870486111111</v>
      </c>
      <c r="T3697" s="11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1.55</v>
      </c>
      <c r="P3698" s="6">
        <f t="shared" si="229"/>
        <v>39.743589743589745</v>
      </c>
      <c r="Q3698" t="str">
        <f>TRIM(MID(SUBSTITUTE($N3698,"/",REPT(" ",LEN($N3698))),(COLUMNS($V3698:V3698)-1)*LEN($N3698)+1,LEN($N3698)))</f>
        <v>theater</v>
      </c>
      <c r="R3698" t="str">
        <f>TRIM(MID(SUBSTITUTE($N3698,"/",REPT(" ",LEN($N3698))),(COLUMNS($V3698:W3698)-1)*LEN($N3698)+1,LEN($N3698)))</f>
        <v>plays</v>
      </c>
      <c r="S3698" s="11">
        <f t="shared" si="230"/>
        <v>41988.617083333331</v>
      </c>
      <c r="T3698" s="11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1.08</v>
      </c>
      <c r="P3699" s="6">
        <f t="shared" si="229"/>
        <v>72</v>
      </c>
      <c r="Q3699" t="str">
        <f>TRIM(MID(SUBSTITUTE($N3699,"/",REPT(" ",LEN($N3699))),(COLUMNS($V3699:V3699)-1)*LEN($N3699)+1,LEN($N3699)))</f>
        <v>theater</v>
      </c>
      <c r="R3699" t="str">
        <f>TRIM(MID(SUBSTITUTE($N3699,"/",REPT(" ",LEN($N3699))),(COLUMNS($V3699:W3699)-1)*LEN($N3699)+1,LEN($N3699)))</f>
        <v>plays</v>
      </c>
      <c r="S3699" s="11">
        <f t="shared" si="230"/>
        <v>42479.465833333335</v>
      </c>
      <c r="T3699" s="11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1.1052</v>
      </c>
      <c r="P3700" s="6">
        <f t="shared" si="229"/>
        <v>40.632352941176471</v>
      </c>
      <c r="Q3700" t="str">
        <f>TRIM(MID(SUBSTITUTE($N3700,"/",REPT(" ",LEN($N3700))),(COLUMNS($V3700:V3700)-1)*LEN($N3700)+1,LEN($N3700)))</f>
        <v>theater</v>
      </c>
      <c r="R3700" t="str">
        <f>TRIM(MID(SUBSTITUTE($N3700,"/",REPT(" ",LEN($N3700))),(COLUMNS($V3700:W3700)-1)*LEN($N3700)+1,LEN($N3700)))</f>
        <v>plays</v>
      </c>
      <c r="S3700" s="11">
        <f t="shared" si="230"/>
        <v>42401.806562500002</v>
      </c>
      <c r="T3700" s="11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1.008</v>
      </c>
      <c r="P3701" s="6">
        <f t="shared" si="229"/>
        <v>63</v>
      </c>
      <c r="Q3701" t="str">
        <f>TRIM(MID(SUBSTITUTE($N3701,"/",REPT(" ",LEN($N3701))),(COLUMNS($V3701:V3701)-1)*LEN($N3701)+1,LEN($N3701)))</f>
        <v>theater</v>
      </c>
      <c r="R3701" t="str">
        <f>TRIM(MID(SUBSTITUTE($N3701,"/",REPT(" ",LEN($N3701))),(COLUMNS($V3701:W3701)-1)*LEN($N3701)+1,LEN($N3701)))</f>
        <v>plays</v>
      </c>
      <c r="S3701" s="11">
        <f t="shared" si="230"/>
        <v>41897.602037037039</v>
      </c>
      <c r="T3701" s="11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1.212</v>
      </c>
      <c r="P3702" s="6">
        <f t="shared" si="229"/>
        <v>33.666666666666664</v>
      </c>
      <c r="Q3702" t="str">
        <f>TRIM(MID(SUBSTITUTE($N3702,"/",REPT(" ",LEN($N3702))),(COLUMNS($V3702:V3702)-1)*LEN($N3702)+1,LEN($N3702)))</f>
        <v>theater</v>
      </c>
      <c r="R3702" t="str">
        <f>TRIM(MID(SUBSTITUTE($N3702,"/",REPT(" ",LEN($N3702))),(COLUMNS($V3702:W3702)-1)*LEN($N3702)+1,LEN($N3702)))</f>
        <v>plays</v>
      </c>
      <c r="S3702" s="11">
        <f t="shared" si="230"/>
        <v>41882.585648148146</v>
      </c>
      <c r="T3702" s="11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1.0033333333333334</v>
      </c>
      <c r="P3703" s="6">
        <f t="shared" si="229"/>
        <v>38.589743589743591</v>
      </c>
      <c r="Q3703" t="str">
        <f>TRIM(MID(SUBSTITUTE($N3703,"/",REPT(" ",LEN($N3703))),(COLUMNS($V3703:V3703)-1)*LEN($N3703)+1,LEN($N3703)))</f>
        <v>theater</v>
      </c>
      <c r="R3703" t="str">
        <f>TRIM(MID(SUBSTITUTE($N3703,"/",REPT(" ",LEN($N3703))),(COLUMNS($V3703:W3703)-1)*LEN($N3703)+1,LEN($N3703)))</f>
        <v>plays</v>
      </c>
      <c r="S3703" s="11">
        <f t="shared" si="230"/>
        <v>42129.541585648149</v>
      </c>
      <c r="T3703" s="11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1.0916666666666666</v>
      </c>
      <c r="P3704" s="6">
        <f t="shared" si="229"/>
        <v>155.95238095238096</v>
      </c>
      <c r="Q3704" t="str">
        <f>TRIM(MID(SUBSTITUTE($N3704,"/",REPT(" ",LEN($N3704))),(COLUMNS($V3704:V3704)-1)*LEN($N3704)+1,LEN($N3704)))</f>
        <v>theater</v>
      </c>
      <c r="R3704" t="str">
        <f>TRIM(MID(SUBSTITUTE($N3704,"/",REPT(" ",LEN($N3704))),(COLUMNS($V3704:W3704)-1)*LEN($N3704)+1,LEN($N3704)))</f>
        <v>plays</v>
      </c>
      <c r="S3704" s="11">
        <f t="shared" si="230"/>
        <v>42524.53800925926</v>
      </c>
      <c r="T3704" s="11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1.2342857142857142</v>
      </c>
      <c r="P3705" s="6">
        <f t="shared" si="229"/>
        <v>43.2</v>
      </c>
      <c r="Q3705" t="str">
        <f>TRIM(MID(SUBSTITUTE($N3705,"/",REPT(" ",LEN($N3705))),(COLUMNS($V3705:V3705)-1)*LEN($N3705)+1,LEN($N3705)))</f>
        <v>theater</v>
      </c>
      <c r="R3705" t="str">
        <f>TRIM(MID(SUBSTITUTE($N3705,"/",REPT(" ",LEN($N3705))),(COLUMNS($V3705:W3705)-1)*LEN($N3705)+1,LEN($N3705)))</f>
        <v>plays</v>
      </c>
      <c r="S3705" s="11">
        <f t="shared" si="230"/>
        <v>42556.504490740743</v>
      </c>
      <c r="T3705" s="11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1.3633666666666666</v>
      </c>
      <c r="P3706" s="6">
        <f t="shared" si="229"/>
        <v>15.148518518518518</v>
      </c>
      <c r="Q3706" t="str">
        <f>TRIM(MID(SUBSTITUTE($N3706,"/",REPT(" ",LEN($N3706))),(COLUMNS($V3706:V3706)-1)*LEN($N3706)+1,LEN($N3706)))</f>
        <v>theater</v>
      </c>
      <c r="R3706" t="str">
        <f>TRIM(MID(SUBSTITUTE($N3706,"/",REPT(" ",LEN($N3706))),(COLUMNS($V3706:W3706)-1)*LEN($N3706)+1,LEN($N3706)))</f>
        <v>plays</v>
      </c>
      <c r="S3706" s="11">
        <f t="shared" si="230"/>
        <v>42461.689745370371</v>
      </c>
      <c r="T3706" s="11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1.0346657233816767</v>
      </c>
      <c r="P3707" s="6">
        <f t="shared" si="229"/>
        <v>83.571428571428569</v>
      </c>
      <c r="Q3707" t="str">
        <f>TRIM(MID(SUBSTITUTE($N3707,"/",REPT(" ",LEN($N3707))),(COLUMNS($V3707:V3707)-1)*LEN($N3707)+1,LEN($N3707)))</f>
        <v>theater</v>
      </c>
      <c r="R3707" t="str">
        <f>TRIM(MID(SUBSTITUTE($N3707,"/",REPT(" ",LEN($N3707))),(COLUMNS($V3707:W3707)-1)*LEN($N3707)+1,LEN($N3707)))</f>
        <v>plays</v>
      </c>
      <c r="S3707" s="11">
        <f t="shared" si="230"/>
        <v>41792.542986111112</v>
      </c>
      <c r="T3707" s="11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1.2133333333333334</v>
      </c>
      <c r="P3708" s="6">
        <f t="shared" si="229"/>
        <v>140</v>
      </c>
      <c r="Q3708" t="str">
        <f>TRIM(MID(SUBSTITUTE($N3708,"/",REPT(" ",LEN($N3708))),(COLUMNS($V3708:V3708)-1)*LEN($N3708)+1,LEN($N3708)))</f>
        <v>theater</v>
      </c>
      <c r="R3708" t="str">
        <f>TRIM(MID(SUBSTITUTE($N3708,"/",REPT(" ",LEN($N3708))),(COLUMNS($V3708:W3708)-1)*LEN($N3708)+1,LEN($N3708)))</f>
        <v>plays</v>
      </c>
      <c r="S3708" s="11">
        <f t="shared" si="230"/>
        <v>41879.913761574076</v>
      </c>
      <c r="T3708" s="11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1.86</v>
      </c>
      <c r="P3709" s="6">
        <f t="shared" si="229"/>
        <v>80.869565217391298</v>
      </c>
      <c r="Q3709" t="str">
        <f>TRIM(MID(SUBSTITUTE($N3709,"/",REPT(" ",LEN($N3709))),(COLUMNS($V3709:V3709)-1)*LEN($N3709)+1,LEN($N3709)))</f>
        <v>theater</v>
      </c>
      <c r="R3709" t="str">
        <f>TRIM(MID(SUBSTITUTE($N3709,"/",REPT(" ",LEN($N3709))),(COLUMNS($V3709:W3709)-1)*LEN($N3709)+1,LEN($N3709)))</f>
        <v>plays</v>
      </c>
      <c r="S3709" s="11">
        <f t="shared" si="230"/>
        <v>42552.048356481479</v>
      </c>
      <c r="T3709" s="11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</v>
      </c>
      <c r="P3710" s="6">
        <f t="shared" si="229"/>
        <v>53.846153846153847</v>
      </c>
      <c r="Q3710" t="str">
        <f>TRIM(MID(SUBSTITUTE($N3710,"/",REPT(" ",LEN($N3710))),(COLUMNS($V3710:V3710)-1)*LEN($N3710)+1,LEN($N3710)))</f>
        <v>theater</v>
      </c>
      <c r="R3710" t="str">
        <f>TRIM(MID(SUBSTITUTE($N3710,"/",REPT(" ",LEN($N3710))),(COLUMNS($V3710:W3710)-1)*LEN($N3710)+1,LEN($N3710)))</f>
        <v>plays</v>
      </c>
      <c r="S3710" s="11">
        <f t="shared" si="230"/>
        <v>41810.142199074071</v>
      </c>
      <c r="T3710" s="11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1.0825</v>
      </c>
      <c r="P3711" s="6">
        <f t="shared" si="229"/>
        <v>30.928571428571427</v>
      </c>
      <c r="Q3711" t="str">
        <f>TRIM(MID(SUBSTITUTE($N3711,"/",REPT(" ",LEN($N3711))),(COLUMNS($V3711:V3711)-1)*LEN($N3711)+1,LEN($N3711)))</f>
        <v>theater</v>
      </c>
      <c r="R3711" t="str">
        <f>TRIM(MID(SUBSTITUTE($N3711,"/",REPT(" ",LEN($N3711))),(COLUMNS($V3711:W3711)-1)*LEN($N3711)+1,LEN($N3711)))</f>
        <v>plays</v>
      </c>
      <c r="S3711" s="11">
        <f t="shared" si="230"/>
        <v>41785.707708333335</v>
      </c>
      <c r="T3711" s="11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1.4115384615384616</v>
      </c>
      <c r="P3712" s="6">
        <f t="shared" si="229"/>
        <v>67.962962962962962</v>
      </c>
      <c r="Q3712" t="str">
        <f>TRIM(MID(SUBSTITUTE($N3712,"/",REPT(" ",LEN($N3712))),(COLUMNS($V3712:V3712)-1)*LEN($N3712)+1,LEN($N3712)))</f>
        <v>theater</v>
      </c>
      <c r="R3712" t="str">
        <f>TRIM(MID(SUBSTITUTE($N3712,"/",REPT(" ",LEN($N3712))),(COLUMNS($V3712:W3712)-1)*LEN($N3712)+1,LEN($N3712)))</f>
        <v>plays</v>
      </c>
      <c r="S3712" s="11">
        <f t="shared" si="230"/>
        <v>42072.576249999998</v>
      </c>
      <c r="T3712" s="11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1.1399999999999999</v>
      </c>
      <c r="P3713" s="6">
        <f t="shared" si="229"/>
        <v>27.142857142857142</v>
      </c>
      <c r="Q3713" t="str">
        <f>TRIM(MID(SUBSTITUTE($N3713,"/",REPT(" ",LEN($N3713))),(COLUMNS($V3713:V3713)-1)*LEN($N3713)+1,LEN($N3713)))</f>
        <v>theater</v>
      </c>
      <c r="R3713" t="str">
        <f>TRIM(MID(SUBSTITUTE($N3713,"/",REPT(" ",LEN($N3713))),(COLUMNS($V3713:W3713)-1)*LEN($N3713)+1,LEN($N3713)))</f>
        <v>plays</v>
      </c>
      <c r="S3713" s="11">
        <f t="shared" si="230"/>
        <v>41779.724224537036</v>
      </c>
      <c r="T3713" s="11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1.5373333333333334</v>
      </c>
      <c r="P3714" s="6">
        <f t="shared" si="229"/>
        <v>110.86538461538461</v>
      </c>
      <c r="Q3714" t="str">
        <f>TRIM(MID(SUBSTITUTE($N3714,"/",REPT(" ",LEN($N3714))),(COLUMNS($V3714:V3714)-1)*LEN($N3714)+1,LEN($N3714)))</f>
        <v>theater</v>
      </c>
      <c r="R3714" t="str">
        <f>TRIM(MID(SUBSTITUTE($N3714,"/",REPT(" ",LEN($N3714))),(COLUMNS($V3714:W3714)-1)*LEN($N3714)+1,LEN($N3714)))</f>
        <v>plays</v>
      </c>
      <c r="S3714" s="11">
        <f t="shared" si="230"/>
        <v>42134.172071759262</v>
      </c>
      <c r="T3714" s="11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</f>
        <v>1.0149999999999999</v>
      </c>
      <c r="P3715" s="6">
        <f t="shared" ref="P3715:P3778" si="233">AVERAGE(E3715/L3715)</f>
        <v>106.84210526315789</v>
      </c>
      <c r="Q3715" t="str">
        <f>TRIM(MID(SUBSTITUTE($N3715,"/",REPT(" ",LEN($N3715))),(COLUMNS($V3715:V3715)-1)*LEN($N3715)+1,LEN($N3715)))</f>
        <v>theater</v>
      </c>
      <c r="R3715" t="str">
        <f>TRIM(MID(SUBSTITUTE($N3715,"/",REPT(" ",LEN($N3715))),(COLUMNS($V3715:W3715)-1)*LEN($N3715)+1,LEN($N3715)))</f>
        <v>plays</v>
      </c>
      <c r="S3715" s="11">
        <f t="shared" ref="S3715:S3778" si="234">(((J3715/60/60)/24)+DATE(1970,1,1))</f>
        <v>42505.738032407404</v>
      </c>
      <c r="T3715" s="11">
        <f t="shared" ref="T3715:T3778" si="235">(((I3715/60/60)/24)+DATE(1970,1,1))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1.0235000000000001</v>
      </c>
      <c r="P3716" s="6">
        <f t="shared" si="233"/>
        <v>105.51546391752578</v>
      </c>
      <c r="Q3716" t="str">
        <f>TRIM(MID(SUBSTITUTE($N3716,"/",REPT(" ",LEN($N3716))),(COLUMNS($V3716:V3716)-1)*LEN($N3716)+1,LEN($N3716)))</f>
        <v>theater</v>
      </c>
      <c r="R3716" t="str">
        <f>TRIM(MID(SUBSTITUTE($N3716,"/",REPT(" ",LEN($N3716))),(COLUMNS($V3716:W3716)-1)*LEN($N3716)+1,LEN($N3716)))</f>
        <v>plays</v>
      </c>
      <c r="S3716" s="11">
        <f t="shared" si="234"/>
        <v>42118.556331018524</v>
      </c>
      <c r="T3716" s="11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1.0257142857142858</v>
      </c>
      <c r="P3717" s="6">
        <f t="shared" si="233"/>
        <v>132.96296296296296</v>
      </c>
      <c r="Q3717" t="str">
        <f>TRIM(MID(SUBSTITUTE($N3717,"/",REPT(" ",LEN($N3717))),(COLUMNS($V3717:V3717)-1)*LEN($N3717)+1,LEN($N3717)))</f>
        <v>theater</v>
      </c>
      <c r="R3717" t="str">
        <f>TRIM(MID(SUBSTITUTE($N3717,"/",REPT(" ",LEN($N3717))),(COLUMNS($V3717:W3717)-1)*LEN($N3717)+1,LEN($N3717)))</f>
        <v>plays</v>
      </c>
      <c r="S3717" s="11">
        <f t="shared" si="234"/>
        <v>42036.995590277773</v>
      </c>
      <c r="T3717" s="11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1.5575000000000001</v>
      </c>
      <c r="P3718" s="6">
        <f t="shared" si="233"/>
        <v>51.916666666666664</v>
      </c>
      <c r="Q3718" t="str">
        <f>TRIM(MID(SUBSTITUTE($N3718,"/",REPT(" ",LEN($N3718))),(COLUMNS($V3718:V3718)-1)*LEN($N3718)+1,LEN($N3718)))</f>
        <v>theater</v>
      </c>
      <c r="R3718" t="str">
        <f>TRIM(MID(SUBSTITUTE($N3718,"/",REPT(" ",LEN($N3718))),(COLUMNS($V3718:W3718)-1)*LEN($N3718)+1,LEN($N3718)))</f>
        <v>plays</v>
      </c>
      <c r="S3718" s="11">
        <f t="shared" si="234"/>
        <v>42360.887835648144</v>
      </c>
      <c r="T3718" s="11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1.0075000000000001</v>
      </c>
      <c r="P3719" s="6">
        <f t="shared" si="233"/>
        <v>310</v>
      </c>
      <c r="Q3719" t="str">
        <f>TRIM(MID(SUBSTITUTE($N3719,"/",REPT(" ",LEN($N3719))),(COLUMNS($V3719:V3719)-1)*LEN($N3719)+1,LEN($N3719)))</f>
        <v>theater</v>
      </c>
      <c r="R3719" t="str">
        <f>TRIM(MID(SUBSTITUTE($N3719,"/",REPT(" ",LEN($N3719))),(COLUMNS($V3719:W3719)-1)*LEN($N3719)+1,LEN($N3719)))</f>
        <v>plays</v>
      </c>
      <c r="S3719" s="11">
        <f t="shared" si="234"/>
        <v>42102.866307870368</v>
      </c>
      <c r="T3719" s="11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2.3940000000000001</v>
      </c>
      <c r="P3720" s="6">
        <f t="shared" si="233"/>
        <v>26.021739130434781</v>
      </c>
      <c r="Q3720" t="str">
        <f>TRIM(MID(SUBSTITUTE($N3720,"/",REPT(" ",LEN($N3720))),(COLUMNS($V3720:V3720)-1)*LEN($N3720)+1,LEN($N3720)))</f>
        <v>theater</v>
      </c>
      <c r="R3720" t="str">
        <f>TRIM(MID(SUBSTITUTE($N3720,"/",REPT(" ",LEN($N3720))),(COLUMNS($V3720:W3720)-1)*LEN($N3720)+1,LEN($N3720)))</f>
        <v>plays</v>
      </c>
      <c r="S3720" s="11">
        <f t="shared" si="234"/>
        <v>42032.716145833328</v>
      </c>
      <c r="T3720" s="11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2.1</v>
      </c>
      <c r="P3721" s="6">
        <f t="shared" si="233"/>
        <v>105</v>
      </c>
      <c r="Q3721" t="str">
        <f>TRIM(MID(SUBSTITUTE($N3721,"/",REPT(" ",LEN($N3721))),(COLUMNS($V3721:V3721)-1)*LEN($N3721)+1,LEN($N3721)))</f>
        <v>theater</v>
      </c>
      <c r="R3721" t="str">
        <f>TRIM(MID(SUBSTITUTE($N3721,"/",REPT(" ",LEN($N3721))),(COLUMNS($V3721:W3721)-1)*LEN($N3721)+1,LEN($N3721)))</f>
        <v>plays</v>
      </c>
      <c r="S3721" s="11">
        <f t="shared" si="234"/>
        <v>42147.729930555557</v>
      </c>
      <c r="T3721" s="11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1.0451515151515152</v>
      </c>
      <c r="P3722" s="6">
        <f t="shared" si="233"/>
        <v>86.224999999999994</v>
      </c>
      <c r="Q3722" t="str">
        <f>TRIM(MID(SUBSTITUTE($N3722,"/",REPT(" ",LEN($N3722))),(COLUMNS($V3722:V3722)-1)*LEN($N3722)+1,LEN($N3722)))</f>
        <v>theater</v>
      </c>
      <c r="R3722" t="str">
        <f>TRIM(MID(SUBSTITUTE($N3722,"/",REPT(" ",LEN($N3722))),(COLUMNS($V3722:W3722)-1)*LEN($N3722)+1,LEN($N3722)))</f>
        <v>plays</v>
      </c>
      <c r="S3722" s="11">
        <f t="shared" si="234"/>
        <v>42165.993125000001</v>
      </c>
      <c r="T3722" s="11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1.008</v>
      </c>
      <c r="P3723" s="6">
        <f t="shared" si="233"/>
        <v>114.54545454545455</v>
      </c>
      <c r="Q3723" t="str">
        <f>TRIM(MID(SUBSTITUTE($N3723,"/",REPT(" ",LEN($N3723))),(COLUMNS($V3723:V3723)-1)*LEN($N3723)+1,LEN($N3723)))</f>
        <v>theater</v>
      </c>
      <c r="R3723" t="str">
        <f>TRIM(MID(SUBSTITUTE($N3723,"/",REPT(" ",LEN($N3723))),(COLUMNS($V3723:W3723)-1)*LEN($N3723)+1,LEN($N3723)))</f>
        <v>plays</v>
      </c>
      <c r="S3723" s="11">
        <f t="shared" si="234"/>
        <v>41927.936157407406</v>
      </c>
      <c r="T3723" s="11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1.1120000000000001</v>
      </c>
      <c r="P3724" s="6">
        <f t="shared" si="233"/>
        <v>47.657142857142858</v>
      </c>
      <c r="Q3724" t="str">
        <f>TRIM(MID(SUBSTITUTE($N3724,"/",REPT(" ",LEN($N3724))),(COLUMNS($V3724:V3724)-1)*LEN($N3724)+1,LEN($N3724)))</f>
        <v>theater</v>
      </c>
      <c r="R3724" t="str">
        <f>TRIM(MID(SUBSTITUTE($N3724,"/",REPT(" ",LEN($N3724))),(COLUMNS($V3724:W3724)-1)*LEN($N3724)+1,LEN($N3724)))</f>
        <v>plays</v>
      </c>
      <c r="S3724" s="11">
        <f t="shared" si="234"/>
        <v>42381.671840277777</v>
      </c>
      <c r="T3724" s="11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1.0204444444444445</v>
      </c>
      <c r="P3725" s="6">
        <f t="shared" si="233"/>
        <v>72.888888888888886</v>
      </c>
      <c r="Q3725" t="str">
        <f>TRIM(MID(SUBSTITUTE($N3725,"/",REPT(" ",LEN($N3725))),(COLUMNS($V3725:V3725)-1)*LEN($N3725)+1,LEN($N3725)))</f>
        <v>theater</v>
      </c>
      <c r="R3725" t="str">
        <f>TRIM(MID(SUBSTITUTE($N3725,"/",REPT(" ",LEN($N3725))),(COLUMNS($V3725:W3725)-1)*LEN($N3725)+1,LEN($N3725)))</f>
        <v>plays</v>
      </c>
      <c r="S3725" s="11">
        <f t="shared" si="234"/>
        <v>41943.753032407411</v>
      </c>
      <c r="T3725" s="11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1.0254767441860466</v>
      </c>
      <c r="P3726" s="6">
        <f t="shared" si="233"/>
        <v>49.545505617977533</v>
      </c>
      <c r="Q3726" t="str">
        <f>TRIM(MID(SUBSTITUTE($N3726,"/",REPT(" ",LEN($N3726))),(COLUMNS($V3726:V3726)-1)*LEN($N3726)+1,LEN($N3726)))</f>
        <v>theater</v>
      </c>
      <c r="R3726" t="str">
        <f>TRIM(MID(SUBSTITUTE($N3726,"/",REPT(" ",LEN($N3726))),(COLUMNS($V3726:W3726)-1)*LEN($N3726)+1,LEN($N3726)))</f>
        <v>plays</v>
      </c>
      <c r="S3726" s="11">
        <f t="shared" si="234"/>
        <v>42465.491435185191</v>
      </c>
      <c r="T3726" s="11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1.27</v>
      </c>
      <c r="P3727" s="6">
        <f t="shared" si="233"/>
        <v>25.4</v>
      </c>
      <c r="Q3727" t="str">
        <f>TRIM(MID(SUBSTITUTE($N3727,"/",REPT(" ",LEN($N3727))),(COLUMNS($V3727:V3727)-1)*LEN($N3727)+1,LEN($N3727)))</f>
        <v>theater</v>
      </c>
      <c r="R3727" t="str">
        <f>TRIM(MID(SUBSTITUTE($N3727,"/",REPT(" ",LEN($N3727))),(COLUMNS($V3727:W3727)-1)*LEN($N3727)+1,LEN($N3727)))</f>
        <v>plays</v>
      </c>
      <c r="S3727" s="11">
        <f t="shared" si="234"/>
        <v>42401.945219907408</v>
      </c>
      <c r="T3727" s="11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3.3870588235294119</v>
      </c>
      <c r="P3728" s="6">
        <f t="shared" si="233"/>
        <v>62.586956521739133</v>
      </c>
      <c r="Q3728" t="str">
        <f>TRIM(MID(SUBSTITUTE($N3728,"/",REPT(" ",LEN($N3728))),(COLUMNS($V3728:V3728)-1)*LEN($N3728)+1,LEN($N3728)))</f>
        <v>theater</v>
      </c>
      <c r="R3728" t="str">
        <f>TRIM(MID(SUBSTITUTE($N3728,"/",REPT(" ",LEN($N3728))),(COLUMNS($V3728:W3728)-1)*LEN($N3728)+1,LEN($N3728)))</f>
        <v>plays</v>
      </c>
      <c r="S3728" s="11">
        <f t="shared" si="234"/>
        <v>42462.140868055561</v>
      </c>
      <c r="T3728" s="11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1.0075000000000001</v>
      </c>
      <c r="P3729" s="6">
        <f t="shared" si="233"/>
        <v>61.060606060606062</v>
      </c>
      <c r="Q3729" t="str">
        <f>TRIM(MID(SUBSTITUTE($N3729,"/",REPT(" ",LEN($N3729))),(COLUMNS($V3729:V3729)-1)*LEN($N3729)+1,LEN($N3729)))</f>
        <v>theater</v>
      </c>
      <c r="R3729" t="str">
        <f>TRIM(MID(SUBSTITUTE($N3729,"/",REPT(" ",LEN($N3729))),(COLUMNS($V3729:W3729)-1)*LEN($N3729)+1,LEN($N3729)))</f>
        <v>plays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9.3100000000000002E-2</v>
      </c>
      <c r="P3730" s="6">
        <f t="shared" si="233"/>
        <v>60.064516129032256</v>
      </c>
      <c r="Q3730" t="str">
        <f>TRIM(MID(SUBSTITUTE($N3730,"/",REPT(" ",LEN($N3730))),(COLUMNS($V3730:V3730)-1)*LEN($N3730)+1,LEN($N3730)))</f>
        <v>theater</v>
      </c>
      <c r="R3730" t="str">
        <f>TRIM(MID(SUBSTITUTE($N3730,"/",REPT(" ",LEN($N3730))),(COLUMNS($V3730:W3730)-1)*LEN($N3730)+1,LEN($N3730)))</f>
        <v>plays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7.2400000000000006E-2</v>
      </c>
      <c r="P3731" s="6">
        <f t="shared" si="233"/>
        <v>72.400000000000006</v>
      </c>
      <c r="Q3731" t="str">
        <f>TRIM(MID(SUBSTITUTE($N3731,"/",REPT(" ",LEN($N3731))),(COLUMNS($V3731:V3731)-1)*LEN($N3731)+1,LEN($N3731)))</f>
        <v>theater</v>
      </c>
      <c r="R3731" t="str">
        <f>TRIM(MID(SUBSTITUTE($N3731,"/",REPT(" ",LEN($N3731))),(COLUMNS($V3731:W3731)-1)*LEN($N3731)+1,LEN($N3731)))</f>
        <v>plays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0.1</v>
      </c>
      <c r="P3732" s="6">
        <f t="shared" si="233"/>
        <v>100</v>
      </c>
      <c r="Q3732" t="str">
        <f>TRIM(MID(SUBSTITUTE($N3732,"/",REPT(" ",LEN($N3732))),(COLUMNS($V3732:V3732)-1)*LEN($N3732)+1,LEN($N3732)))</f>
        <v>theater</v>
      </c>
      <c r="R3732" t="str">
        <f>TRIM(MID(SUBSTITUTE($N3732,"/",REPT(" ",LEN($N3732))),(COLUMNS($V3732:W3732)-1)*LEN($N3732)+1,LEN($N3732)))</f>
        <v>plays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0.11272727272727273</v>
      </c>
      <c r="P3733" s="6">
        <f t="shared" si="233"/>
        <v>51.666666666666664</v>
      </c>
      <c r="Q3733" t="str">
        <f>TRIM(MID(SUBSTITUTE($N3733,"/",REPT(" ",LEN($N3733))),(COLUMNS($V3733:V3733)-1)*LEN($N3733)+1,LEN($N3733)))</f>
        <v>theater</v>
      </c>
      <c r="R3733" t="str">
        <f>TRIM(MID(SUBSTITUTE($N3733,"/",REPT(" ",LEN($N3733))),(COLUMNS($V3733:W3733)-1)*LEN($N3733)+1,LEN($N3733)))</f>
        <v>plays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0.15411764705882353</v>
      </c>
      <c r="P3734" s="6">
        <f t="shared" si="233"/>
        <v>32.75</v>
      </c>
      <c r="Q3734" t="str">
        <f>TRIM(MID(SUBSTITUTE($N3734,"/",REPT(" ",LEN($N3734))),(COLUMNS($V3734:V3734)-1)*LEN($N3734)+1,LEN($N3734)))</f>
        <v>theater</v>
      </c>
      <c r="R3734" t="str">
        <f>TRIM(MID(SUBSTITUTE($N3734,"/",REPT(" ",LEN($N3734))),(COLUMNS($V3734:W3734)-1)*LEN($N3734)+1,LEN($N3734)))</f>
        <v>plays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6" t="e">
        <f t="shared" si="233"/>
        <v>#DIV/0!</v>
      </c>
      <c r="Q3735" t="str">
        <f>TRIM(MID(SUBSTITUTE($N3735,"/",REPT(" ",LEN($N3735))),(COLUMNS($V3735:V3735)-1)*LEN($N3735)+1,LEN($N3735)))</f>
        <v>theater</v>
      </c>
      <c r="R3735" t="str">
        <f>TRIM(MID(SUBSTITUTE($N3735,"/",REPT(" ",LEN($N3735))),(COLUMNS($V3735:W3735)-1)*LEN($N3735)+1,LEN($N3735)))</f>
        <v>plays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0.28466666666666668</v>
      </c>
      <c r="P3736" s="6">
        <f t="shared" si="233"/>
        <v>61</v>
      </c>
      <c r="Q3736" t="str">
        <f>TRIM(MID(SUBSTITUTE($N3736,"/",REPT(" ",LEN($N3736))),(COLUMNS($V3736:V3736)-1)*LEN($N3736)+1,LEN($N3736)))</f>
        <v>theater</v>
      </c>
      <c r="R3736" t="str">
        <f>TRIM(MID(SUBSTITUTE($N3736,"/",REPT(" ",LEN($N3736))),(COLUMNS($V3736:W3736)-1)*LEN($N3736)+1,LEN($N3736)))</f>
        <v>plays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0.13333333333333333</v>
      </c>
      <c r="P3737" s="6">
        <f t="shared" si="233"/>
        <v>10</v>
      </c>
      <c r="Q3737" t="str">
        <f>TRIM(MID(SUBSTITUTE($N3737,"/",REPT(" ",LEN($N3737))),(COLUMNS($V3737:V3737)-1)*LEN($N3737)+1,LEN($N3737)))</f>
        <v>theater</v>
      </c>
      <c r="R3737" t="str">
        <f>TRIM(MID(SUBSTITUTE($N3737,"/",REPT(" ",LEN($N3737))),(COLUMNS($V3737:W3737)-1)*LEN($N3737)+1,LEN($N3737)))</f>
        <v>plays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6.6666666666666671E-3</v>
      </c>
      <c r="P3738" s="6">
        <f t="shared" si="233"/>
        <v>10</v>
      </c>
      <c r="Q3738" t="str">
        <f>TRIM(MID(SUBSTITUTE($N3738,"/",REPT(" ",LEN($N3738))),(COLUMNS($V3738:V3738)-1)*LEN($N3738)+1,LEN($N3738)))</f>
        <v>theater</v>
      </c>
      <c r="R3738" t="str">
        <f>TRIM(MID(SUBSTITUTE($N3738,"/",REPT(" ",LEN($N3738))),(COLUMNS($V3738:W3738)-1)*LEN($N3738)+1,LEN($N3738)))</f>
        <v>plays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0.21428571428571427</v>
      </c>
      <c r="P3739" s="6">
        <f t="shared" si="233"/>
        <v>37.5</v>
      </c>
      <c r="Q3739" t="str">
        <f>TRIM(MID(SUBSTITUTE($N3739,"/",REPT(" ",LEN($N3739))),(COLUMNS($V3739:V3739)-1)*LEN($N3739)+1,LEN($N3739)))</f>
        <v>theater</v>
      </c>
      <c r="R3739" t="str">
        <f>TRIM(MID(SUBSTITUTE($N3739,"/",REPT(" ",LEN($N3739))),(COLUMNS($V3739:W3739)-1)*LEN($N3739)+1,LEN($N3739)))</f>
        <v>plays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0.18</v>
      </c>
      <c r="P3740" s="6">
        <f t="shared" si="233"/>
        <v>45</v>
      </c>
      <c r="Q3740" t="str">
        <f>TRIM(MID(SUBSTITUTE($N3740,"/",REPT(" ",LEN($N3740))),(COLUMNS($V3740:V3740)-1)*LEN($N3740)+1,LEN($N3740)))</f>
        <v>theater</v>
      </c>
      <c r="R3740" t="str">
        <f>TRIM(MID(SUBSTITUTE($N3740,"/",REPT(" ",LEN($N3740))),(COLUMNS($V3740:W3740)-1)*LEN($N3740)+1,LEN($N3740)))</f>
        <v>plays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0.20125000000000001</v>
      </c>
      <c r="P3741" s="6">
        <f t="shared" si="233"/>
        <v>100.625</v>
      </c>
      <c r="Q3741" t="str">
        <f>TRIM(MID(SUBSTITUTE($N3741,"/",REPT(" ",LEN($N3741))),(COLUMNS($V3741:V3741)-1)*LEN($N3741)+1,LEN($N3741)))</f>
        <v>theater</v>
      </c>
      <c r="R3741" t="str">
        <f>TRIM(MID(SUBSTITUTE($N3741,"/",REPT(" ",LEN($N3741))),(COLUMNS($V3741:W3741)-1)*LEN($N3741)+1,LEN($N3741)))</f>
        <v>plays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0.17899999999999999</v>
      </c>
      <c r="P3742" s="6">
        <f t="shared" si="233"/>
        <v>25.571428571428573</v>
      </c>
      <c r="Q3742" t="str">
        <f>TRIM(MID(SUBSTITUTE($N3742,"/",REPT(" ",LEN($N3742))),(COLUMNS($V3742:V3742)-1)*LEN($N3742)+1,LEN($N3742)))</f>
        <v>theater</v>
      </c>
      <c r="R3742" t="str">
        <f>TRIM(MID(SUBSTITUTE($N3742,"/",REPT(" ",LEN($N3742))),(COLUMNS($V3742:W3742)-1)*LEN($N3742)+1,LEN($N3742)))</f>
        <v>plays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6" t="e">
        <f t="shared" si="233"/>
        <v>#DIV/0!</v>
      </c>
      <c r="Q3743" t="str">
        <f>TRIM(MID(SUBSTITUTE($N3743,"/",REPT(" ",LEN($N3743))),(COLUMNS($V3743:V3743)-1)*LEN($N3743)+1,LEN($N3743)))</f>
        <v>theater</v>
      </c>
      <c r="R3743" t="str">
        <f>TRIM(MID(SUBSTITUTE($N3743,"/",REPT(" ",LEN($N3743))),(COLUMNS($V3743:W3743)-1)*LEN($N3743)+1,LEN($N3743)))</f>
        <v>plays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0.02</v>
      </c>
      <c r="P3744" s="6">
        <f t="shared" si="233"/>
        <v>25</v>
      </c>
      <c r="Q3744" t="str">
        <f>TRIM(MID(SUBSTITUTE($N3744,"/",REPT(" ",LEN($N3744))),(COLUMNS($V3744:V3744)-1)*LEN($N3744)+1,LEN($N3744)))</f>
        <v>theater</v>
      </c>
      <c r="R3744" t="str">
        <f>TRIM(MID(SUBSTITUTE($N3744,"/",REPT(" ",LEN($N3744))),(COLUMNS($V3744:W3744)-1)*LEN($N3744)+1,LEN($N3744)))</f>
        <v>plays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6" t="e">
        <f t="shared" si="233"/>
        <v>#DIV/0!</v>
      </c>
      <c r="Q3745" t="str">
        <f>TRIM(MID(SUBSTITUTE($N3745,"/",REPT(" ",LEN($N3745))),(COLUMNS($V3745:V3745)-1)*LEN($N3745)+1,LEN($N3745)))</f>
        <v>theater</v>
      </c>
      <c r="R3745" t="str">
        <f>TRIM(MID(SUBSTITUTE($N3745,"/",REPT(" ",LEN($N3745))),(COLUMNS($V3745:W3745)-1)*LEN($N3745)+1,LEN($N3745)))</f>
        <v>plays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6" t="e">
        <f t="shared" si="233"/>
        <v>#DIV/0!</v>
      </c>
      <c r="Q3746" t="str">
        <f>TRIM(MID(SUBSTITUTE($N3746,"/",REPT(" ",LEN($N3746))),(COLUMNS($V3746:V3746)-1)*LEN($N3746)+1,LEN($N3746)))</f>
        <v>theater</v>
      </c>
      <c r="R3746" t="str">
        <f>TRIM(MID(SUBSTITUTE($N3746,"/",REPT(" ",LEN($N3746))),(COLUMNS($V3746:W3746)-1)*LEN($N3746)+1,LEN($N3746)))</f>
        <v>plays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0.1</v>
      </c>
      <c r="P3747" s="6">
        <f t="shared" si="233"/>
        <v>10</v>
      </c>
      <c r="Q3747" t="str">
        <f>TRIM(MID(SUBSTITUTE($N3747,"/",REPT(" ",LEN($N3747))),(COLUMNS($V3747:V3747)-1)*LEN($N3747)+1,LEN($N3747)))</f>
        <v>theater</v>
      </c>
      <c r="R3747" t="str">
        <f>TRIM(MID(SUBSTITUTE($N3747,"/",REPT(" ",LEN($N3747))),(COLUMNS($V3747:W3747)-1)*LEN($N3747)+1,LEN($N3747)))</f>
        <v>plays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2.3764705882352941E-2</v>
      </c>
      <c r="P3748" s="6">
        <f t="shared" si="233"/>
        <v>202</v>
      </c>
      <c r="Q3748" t="str">
        <f>TRIM(MID(SUBSTITUTE($N3748,"/",REPT(" ",LEN($N3748))),(COLUMNS($V3748:V3748)-1)*LEN($N3748)+1,LEN($N3748)))</f>
        <v>theater</v>
      </c>
      <c r="R3748" t="str">
        <f>TRIM(MID(SUBSTITUTE($N3748,"/",REPT(" ",LEN($N3748))),(COLUMNS($V3748:W3748)-1)*LEN($N3748)+1,LEN($N3748)))</f>
        <v>plays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0.01</v>
      </c>
      <c r="P3749" s="6">
        <f t="shared" si="233"/>
        <v>25</v>
      </c>
      <c r="Q3749" t="str">
        <f>TRIM(MID(SUBSTITUTE($N3749,"/",REPT(" ",LEN($N3749))),(COLUMNS($V3749:V3749)-1)*LEN($N3749)+1,LEN($N3749)))</f>
        <v>theater</v>
      </c>
      <c r="R3749" t="str">
        <f>TRIM(MID(SUBSTITUTE($N3749,"/",REPT(" ",LEN($N3749))),(COLUMNS($V3749:W3749)-1)*LEN($N3749)+1,LEN($N3749)))</f>
        <v>plays</v>
      </c>
      <c r="S3749" s="11">
        <f t="shared" si="234"/>
        <v>42164.299722222218</v>
      </c>
      <c r="T3749" s="11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1.0351999999999999</v>
      </c>
      <c r="P3750" s="6">
        <f t="shared" si="233"/>
        <v>99.538461538461533</v>
      </c>
      <c r="Q3750" t="str">
        <f>TRIM(MID(SUBSTITUTE($N3750,"/",REPT(" ",LEN($N3750))),(COLUMNS($V3750:V3750)-1)*LEN($N3750)+1,LEN($N3750)))</f>
        <v>theater</v>
      </c>
      <c r="R3750" t="str">
        <f>TRIM(MID(SUBSTITUTE($N3750,"/",REPT(" ",LEN($N3750))),(COLUMNS($V3750:W3750)-1)*LEN($N3750)+1,LEN($N3750)))</f>
        <v>musical</v>
      </c>
      <c r="S3750" s="11">
        <f t="shared" si="234"/>
        <v>42395.706435185188</v>
      </c>
      <c r="T3750" s="11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1.05</v>
      </c>
      <c r="P3751" s="6">
        <f t="shared" si="233"/>
        <v>75</v>
      </c>
      <c r="Q3751" t="str">
        <f>TRIM(MID(SUBSTITUTE($N3751,"/",REPT(" ",LEN($N3751))),(COLUMNS($V3751:V3751)-1)*LEN($N3751)+1,LEN($N3751)))</f>
        <v>theater</v>
      </c>
      <c r="R3751" t="str">
        <f>TRIM(MID(SUBSTITUTE($N3751,"/",REPT(" ",LEN($N3751))),(COLUMNS($V3751:W3751)-1)*LEN($N3751)+1,LEN($N3751)))</f>
        <v>musical</v>
      </c>
      <c r="S3751" s="11">
        <f t="shared" si="234"/>
        <v>42458.127175925925</v>
      </c>
      <c r="T3751" s="11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1.0044999999999999</v>
      </c>
      <c r="P3752" s="6">
        <f t="shared" si="233"/>
        <v>215.25</v>
      </c>
      <c r="Q3752" t="str">
        <f>TRIM(MID(SUBSTITUTE($N3752,"/",REPT(" ",LEN($N3752))),(COLUMNS($V3752:V3752)-1)*LEN($N3752)+1,LEN($N3752)))</f>
        <v>theater</v>
      </c>
      <c r="R3752" t="str">
        <f>TRIM(MID(SUBSTITUTE($N3752,"/",REPT(" ",LEN($N3752))),(COLUMNS($V3752:W3752)-1)*LEN($N3752)+1,LEN($N3752)))</f>
        <v>musical</v>
      </c>
      <c r="S3752" s="11">
        <f t="shared" si="234"/>
        <v>42016.981574074074</v>
      </c>
      <c r="T3752" s="11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1.3260000000000001</v>
      </c>
      <c r="P3753" s="6">
        <f t="shared" si="233"/>
        <v>120.54545454545455</v>
      </c>
      <c r="Q3753" t="str">
        <f>TRIM(MID(SUBSTITUTE($N3753,"/",REPT(" ",LEN($N3753))),(COLUMNS($V3753:V3753)-1)*LEN($N3753)+1,LEN($N3753)))</f>
        <v>theater</v>
      </c>
      <c r="R3753" t="str">
        <f>TRIM(MID(SUBSTITUTE($N3753,"/",REPT(" ",LEN($N3753))),(COLUMNS($V3753:W3753)-1)*LEN($N3753)+1,LEN($N3753)))</f>
        <v>musical</v>
      </c>
      <c r="S3753" s="11">
        <f t="shared" si="234"/>
        <v>42403.035567129627</v>
      </c>
      <c r="T3753" s="11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1.1299999999999999</v>
      </c>
      <c r="P3754" s="6">
        <f t="shared" si="233"/>
        <v>37.666666666666664</v>
      </c>
      <c r="Q3754" t="str">
        <f>TRIM(MID(SUBSTITUTE($N3754,"/",REPT(" ",LEN($N3754))),(COLUMNS($V3754:V3754)-1)*LEN($N3754)+1,LEN($N3754)))</f>
        <v>theater</v>
      </c>
      <c r="R3754" t="str">
        <f>TRIM(MID(SUBSTITUTE($N3754,"/",REPT(" ",LEN($N3754))),(COLUMNS($V3754:W3754)-1)*LEN($N3754)+1,LEN($N3754)))</f>
        <v>musical</v>
      </c>
      <c r="S3754" s="11">
        <f t="shared" si="234"/>
        <v>42619.802488425921</v>
      </c>
      <c r="T3754" s="11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1.0334000000000001</v>
      </c>
      <c r="P3755" s="6">
        <f t="shared" si="233"/>
        <v>172.23333333333332</v>
      </c>
      <c r="Q3755" t="str">
        <f>TRIM(MID(SUBSTITUTE($N3755,"/",REPT(" ",LEN($N3755))),(COLUMNS($V3755:V3755)-1)*LEN($N3755)+1,LEN($N3755)))</f>
        <v>theater</v>
      </c>
      <c r="R3755" t="str">
        <f>TRIM(MID(SUBSTITUTE($N3755,"/",REPT(" ",LEN($N3755))),(COLUMNS($V3755:W3755)-1)*LEN($N3755)+1,LEN($N3755)))</f>
        <v>musical</v>
      </c>
      <c r="S3755" s="11">
        <f t="shared" si="234"/>
        <v>42128.824074074073</v>
      </c>
      <c r="T3755" s="11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1.2</v>
      </c>
      <c r="P3756" s="6">
        <f t="shared" si="233"/>
        <v>111.11111111111111</v>
      </c>
      <c r="Q3756" t="str">
        <f>TRIM(MID(SUBSTITUTE($N3756,"/",REPT(" ",LEN($N3756))),(COLUMNS($V3756:V3756)-1)*LEN($N3756)+1,LEN($N3756)))</f>
        <v>theater</v>
      </c>
      <c r="R3756" t="str">
        <f>TRIM(MID(SUBSTITUTE($N3756,"/",REPT(" ",LEN($N3756))),(COLUMNS($V3756:W3756)-1)*LEN($N3756)+1,LEN($N3756)))</f>
        <v>musical</v>
      </c>
      <c r="S3756" s="11">
        <f t="shared" si="234"/>
        <v>41808.881215277775</v>
      </c>
      <c r="T3756" s="11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1.2963636363636364</v>
      </c>
      <c r="P3757" s="6">
        <f t="shared" si="233"/>
        <v>25.464285714285715</v>
      </c>
      <c r="Q3757" t="str">
        <f>TRIM(MID(SUBSTITUTE($N3757,"/",REPT(" ",LEN($N3757))),(COLUMNS($V3757:V3757)-1)*LEN($N3757)+1,LEN($N3757)))</f>
        <v>theater</v>
      </c>
      <c r="R3757" t="str">
        <f>TRIM(MID(SUBSTITUTE($N3757,"/",REPT(" ",LEN($N3757))),(COLUMNS($V3757:W3757)-1)*LEN($N3757)+1,LEN($N3757)))</f>
        <v>musical</v>
      </c>
      <c r="S3757" s="11">
        <f t="shared" si="234"/>
        <v>42445.866979166662</v>
      </c>
      <c r="T3757" s="11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1.0111111111111111</v>
      </c>
      <c r="P3758" s="6">
        <f t="shared" si="233"/>
        <v>267.64705882352939</v>
      </c>
      <c r="Q3758" t="str">
        <f>TRIM(MID(SUBSTITUTE($N3758,"/",REPT(" ",LEN($N3758))),(COLUMNS($V3758:V3758)-1)*LEN($N3758)+1,LEN($N3758)))</f>
        <v>theater</v>
      </c>
      <c r="R3758" t="str">
        <f>TRIM(MID(SUBSTITUTE($N3758,"/",REPT(" ",LEN($N3758))),(COLUMNS($V3758:W3758)-1)*LEN($N3758)+1,LEN($N3758)))</f>
        <v>musical</v>
      </c>
      <c r="S3758" s="11">
        <f t="shared" si="234"/>
        <v>41771.814791666664</v>
      </c>
      <c r="T3758" s="11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1.0851428571428572</v>
      </c>
      <c r="P3759" s="6">
        <f t="shared" si="233"/>
        <v>75.959999999999994</v>
      </c>
      <c r="Q3759" t="str">
        <f>TRIM(MID(SUBSTITUTE($N3759,"/",REPT(" ",LEN($N3759))),(COLUMNS($V3759:V3759)-1)*LEN($N3759)+1,LEN($N3759)))</f>
        <v>theater</v>
      </c>
      <c r="R3759" t="str">
        <f>TRIM(MID(SUBSTITUTE($N3759,"/",REPT(" ",LEN($N3759))),(COLUMNS($V3759:W3759)-1)*LEN($N3759)+1,LEN($N3759)))</f>
        <v>musical</v>
      </c>
      <c r="S3759" s="11">
        <f t="shared" si="234"/>
        <v>41954.850868055553</v>
      </c>
      <c r="T3759" s="11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1.0233333333333334</v>
      </c>
      <c r="P3760" s="6">
        <f t="shared" si="233"/>
        <v>59.03846153846154</v>
      </c>
      <c r="Q3760" t="str">
        <f>TRIM(MID(SUBSTITUTE($N3760,"/",REPT(" ",LEN($N3760))),(COLUMNS($V3760:V3760)-1)*LEN($N3760)+1,LEN($N3760)))</f>
        <v>theater</v>
      </c>
      <c r="R3760" t="str">
        <f>TRIM(MID(SUBSTITUTE($N3760,"/",REPT(" ",LEN($N3760))),(COLUMNS($V3760:W3760)-1)*LEN($N3760)+1,LEN($N3760)))</f>
        <v>musical</v>
      </c>
      <c r="S3760" s="11">
        <f t="shared" si="234"/>
        <v>41747.471504629626</v>
      </c>
      <c r="T3760" s="11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1.1024425000000002</v>
      </c>
      <c r="P3761" s="6">
        <f t="shared" si="233"/>
        <v>50.111022727272733</v>
      </c>
      <c r="Q3761" t="str">
        <f>TRIM(MID(SUBSTITUTE($N3761,"/",REPT(" ",LEN($N3761))),(COLUMNS($V3761:V3761)-1)*LEN($N3761)+1,LEN($N3761)))</f>
        <v>theater</v>
      </c>
      <c r="R3761" t="str">
        <f>TRIM(MID(SUBSTITUTE($N3761,"/",REPT(" ",LEN($N3761))),(COLUMNS($V3761:W3761)-1)*LEN($N3761)+1,LEN($N3761)))</f>
        <v>musical</v>
      </c>
      <c r="S3761" s="11">
        <f t="shared" si="234"/>
        <v>42182.108252314814</v>
      </c>
      <c r="T3761" s="11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1.010154</v>
      </c>
      <c r="P3762" s="6">
        <f t="shared" si="233"/>
        <v>55.502967032967035</v>
      </c>
      <c r="Q3762" t="str">
        <f>TRIM(MID(SUBSTITUTE($N3762,"/",REPT(" ",LEN($N3762))),(COLUMNS($V3762:V3762)-1)*LEN($N3762)+1,LEN($N3762)))</f>
        <v>theater</v>
      </c>
      <c r="R3762" t="str">
        <f>TRIM(MID(SUBSTITUTE($N3762,"/",REPT(" ",LEN($N3762))),(COLUMNS($V3762:W3762)-1)*LEN($N3762)+1,LEN($N3762)))</f>
        <v>musical</v>
      </c>
      <c r="S3762" s="11">
        <f t="shared" si="234"/>
        <v>41739.525300925925</v>
      </c>
      <c r="T3762" s="11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</v>
      </c>
      <c r="P3763" s="6">
        <f t="shared" si="233"/>
        <v>166.66666666666666</v>
      </c>
      <c r="Q3763" t="str">
        <f>TRIM(MID(SUBSTITUTE($N3763,"/",REPT(" ",LEN($N3763))),(COLUMNS($V3763:V3763)-1)*LEN($N3763)+1,LEN($N3763)))</f>
        <v>theater</v>
      </c>
      <c r="R3763" t="str">
        <f>TRIM(MID(SUBSTITUTE($N3763,"/",REPT(" ",LEN($N3763))),(COLUMNS($V3763:W3763)-1)*LEN($N3763)+1,LEN($N3763)))</f>
        <v>musical</v>
      </c>
      <c r="S3763" s="11">
        <f t="shared" si="234"/>
        <v>42173.466863425929</v>
      </c>
      <c r="T3763" s="11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1.0624</v>
      </c>
      <c r="P3764" s="6">
        <f t="shared" si="233"/>
        <v>47.428571428571431</v>
      </c>
      <c r="Q3764" t="str">
        <f>TRIM(MID(SUBSTITUTE($N3764,"/",REPT(" ",LEN($N3764))),(COLUMNS($V3764:V3764)-1)*LEN($N3764)+1,LEN($N3764)))</f>
        <v>theater</v>
      </c>
      <c r="R3764" t="str">
        <f>TRIM(MID(SUBSTITUTE($N3764,"/",REPT(" ",LEN($N3764))),(COLUMNS($V3764:W3764)-1)*LEN($N3764)+1,LEN($N3764)))</f>
        <v>musical</v>
      </c>
      <c r="S3764" s="11">
        <f t="shared" si="234"/>
        <v>42193.813530092593</v>
      </c>
      <c r="T3764" s="11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</v>
      </c>
      <c r="P3765" s="6">
        <f t="shared" si="233"/>
        <v>64.935064935064929</v>
      </c>
      <c r="Q3765" t="str">
        <f>TRIM(MID(SUBSTITUTE($N3765,"/",REPT(" ",LEN($N3765))),(COLUMNS($V3765:V3765)-1)*LEN($N3765)+1,LEN($N3765)))</f>
        <v>theater</v>
      </c>
      <c r="R3765" t="str">
        <f>TRIM(MID(SUBSTITUTE($N3765,"/",REPT(" ",LEN($N3765))),(COLUMNS($V3765:W3765)-1)*LEN($N3765)+1,LEN($N3765)))</f>
        <v>musical</v>
      </c>
      <c r="S3765" s="11">
        <f t="shared" si="234"/>
        <v>42065.750300925924</v>
      </c>
      <c r="T3765" s="11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</v>
      </c>
      <c r="P3766" s="6">
        <f t="shared" si="233"/>
        <v>55.555555555555557</v>
      </c>
      <c r="Q3766" t="str">
        <f>TRIM(MID(SUBSTITUTE($N3766,"/",REPT(" ",LEN($N3766))),(COLUMNS($V3766:V3766)-1)*LEN($N3766)+1,LEN($N3766)))</f>
        <v>theater</v>
      </c>
      <c r="R3766" t="str">
        <f>TRIM(MID(SUBSTITUTE($N3766,"/",REPT(" ",LEN($N3766))),(COLUMNS($V3766:W3766)-1)*LEN($N3766)+1,LEN($N3766)))</f>
        <v>musical</v>
      </c>
      <c r="S3766" s="11">
        <f t="shared" si="234"/>
        <v>42499.842962962968</v>
      </c>
      <c r="T3766" s="11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1.1345714285714286</v>
      </c>
      <c r="P3767" s="6">
        <f t="shared" si="233"/>
        <v>74.224299065420567</v>
      </c>
      <c r="Q3767" t="str">
        <f>TRIM(MID(SUBSTITUTE($N3767,"/",REPT(" ",LEN($N3767))),(COLUMNS($V3767:V3767)-1)*LEN($N3767)+1,LEN($N3767)))</f>
        <v>theater</v>
      </c>
      <c r="R3767" t="str">
        <f>TRIM(MID(SUBSTITUTE($N3767,"/",REPT(" ",LEN($N3767))),(COLUMNS($V3767:W3767)-1)*LEN($N3767)+1,LEN($N3767)))</f>
        <v>musical</v>
      </c>
      <c r="S3767" s="11">
        <f t="shared" si="234"/>
        <v>41820.776412037041</v>
      </c>
      <c r="T3767" s="11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1.0265010000000001</v>
      </c>
      <c r="P3768" s="6">
        <f t="shared" si="233"/>
        <v>106.9271875</v>
      </c>
      <c r="Q3768" t="str">
        <f>TRIM(MID(SUBSTITUTE($N3768,"/",REPT(" ",LEN($N3768))),(COLUMNS($V3768:V3768)-1)*LEN($N3768)+1,LEN($N3768)))</f>
        <v>theater</v>
      </c>
      <c r="R3768" t="str">
        <f>TRIM(MID(SUBSTITUTE($N3768,"/",REPT(" ",LEN($N3768))),(COLUMNS($V3768:W3768)-1)*LEN($N3768)+1,LEN($N3768)))</f>
        <v>musical</v>
      </c>
      <c r="S3768" s="11">
        <f t="shared" si="234"/>
        <v>41788.167187500003</v>
      </c>
      <c r="T3768" s="11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1.1675</v>
      </c>
      <c r="P3769" s="6">
        <f t="shared" si="233"/>
        <v>41.696428571428569</v>
      </c>
      <c r="Q3769" t="str">
        <f>TRIM(MID(SUBSTITUTE($N3769,"/",REPT(" ",LEN($N3769))),(COLUMNS($V3769:V3769)-1)*LEN($N3769)+1,LEN($N3769)))</f>
        <v>theater</v>
      </c>
      <c r="R3769" t="str">
        <f>TRIM(MID(SUBSTITUTE($N3769,"/",REPT(" ",LEN($N3769))),(COLUMNS($V3769:W3769)-1)*LEN($N3769)+1,LEN($N3769)))</f>
        <v>musical</v>
      </c>
      <c r="S3769" s="11">
        <f t="shared" si="234"/>
        <v>42050.019641203704</v>
      </c>
      <c r="T3769" s="11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1.0765274999999999</v>
      </c>
      <c r="P3770" s="6">
        <f t="shared" si="233"/>
        <v>74.243275862068955</v>
      </c>
      <c r="Q3770" t="str">
        <f>TRIM(MID(SUBSTITUTE($N3770,"/",REPT(" ",LEN($N3770))),(COLUMNS($V3770:V3770)-1)*LEN($N3770)+1,LEN($N3770)))</f>
        <v>theater</v>
      </c>
      <c r="R3770" t="str">
        <f>TRIM(MID(SUBSTITUTE($N3770,"/",REPT(" ",LEN($N3770))),(COLUMNS($V3770:W3770)-1)*LEN($N3770)+1,LEN($N3770)))</f>
        <v>musical</v>
      </c>
      <c r="S3770" s="11">
        <f t="shared" si="234"/>
        <v>41772.727893518517</v>
      </c>
      <c r="T3770" s="11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</v>
      </c>
      <c r="P3771" s="6">
        <f t="shared" si="233"/>
        <v>73.333333333333329</v>
      </c>
      <c r="Q3771" t="str">
        <f>TRIM(MID(SUBSTITUTE($N3771,"/",REPT(" ",LEN($N3771))),(COLUMNS($V3771:V3771)-1)*LEN($N3771)+1,LEN($N3771)))</f>
        <v>theater</v>
      </c>
      <c r="R3771" t="str">
        <f>TRIM(MID(SUBSTITUTE($N3771,"/",REPT(" ",LEN($N3771))),(COLUMNS($V3771:W3771)-1)*LEN($N3771)+1,LEN($N3771)))</f>
        <v>musical</v>
      </c>
      <c r="S3771" s="11">
        <f t="shared" si="234"/>
        <v>42445.598136574074</v>
      </c>
      <c r="T3771" s="11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</v>
      </c>
      <c r="P3772" s="6">
        <f t="shared" si="233"/>
        <v>100</v>
      </c>
      <c r="Q3772" t="str">
        <f>TRIM(MID(SUBSTITUTE($N3772,"/",REPT(" ",LEN($N3772))),(COLUMNS($V3772:V3772)-1)*LEN($N3772)+1,LEN($N3772)))</f>
        <v>theater</v>
      </c>
      <c r="R3772" t="str">
        <f>TRIM(MID(SUBSTITUTE($N3772,"/",REPT(" ",LEN($N3772))),(COLUMNS($V3772:W3772)-1)*LEN($N3772)+1,LEN($N3772)))</f>
        <v>musical</v>
      </c>
      <c r="S3772" s="11">
        <f t="shared" si="234"/>
        <v>42138.930671296301</v>
      </c>
      <c r="T3772" s="11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1.46</v>
      </c>
      <c r="P3773" s="6">
        <f t="shared" si="233"/>
        <v>38.421052631578945</v>
      </c>
      <c r="Q3773" t="str">
        <f>TRIM(MID(SUBSTITUTE($N3773,"/",REPT(" ",LEN($N3773))),(COLUMNS($V3773:V3773)-1)*LEN($N3773)+1,LEN($N3773)))</f>
        <v>theater</v>
      </c>
      <c r="R3773" t="str">
        <f>TRIM(MID(SUBSTITUTE($N3773,"/",REPT(" ",LEN($N3773))),(COLUMNS($V3773:W3773)-1)*LEN($N3773)+1,LEN($N3773)))</f>
        <v>musical</v>
      </c>
      <c r="S3773" s="11">
        <f t="shared" si="234"/>
        <v>42493.857083333336</v>
      </c>
      <c r="T3773" s="11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1.1020000000000001</v>
      </c>
      <c r="P3774" s="6">
        <f t="shared" si="233"/>
        <v>166.96969696969697</v>
      </c>
      <c r="Q3774" t="str">
        <f>TRIM(MID(SUBSTITUTE($N3774,"/",REPT(" ",LEN($N3774))),(COLUMNS($V3774:V3774)-1)*LEN($N3774)+1,LEN($N3774)))</f>
        <v>theater</v>
      </c>
      <c r="R3774" t="str">
        <f>TRIM(MID(SUBSTITUTE($N3774,"/",REPT(" ",LEN($N3774))),(COLUMNS($V3774:W3774)-1)*LEN($N3774)+1,LEN($N3774)))</f>
        <v>musical</v>
      </c>
      <c r="S3774" s="11">
        <f t="shared" si="234"/>
        <v>42682.616967592592</v>
      </c>
      <c r="T3774" s="11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1.0820000000000001</v>
      </c>
      <c r="P3775" s="6">
        <f t="shared" si="233"/>
        <v>94.912280701754383</v>
      </c>
      <c r="Q3775" t="str">
        <f>TRIM(MID(SUBSTITUTE($N3775,"/",REPT(" ",LEN($N3775))),(COLUMNS($V3775:V3775)-1)*LEN($N3775)+1,LEN($N3775)))</f>
        <v>theater</v>
      </c>
      <c r="R3775" t="str">
        <f>TRIM(MID(SUBSTITUTE($N3775,"/",REPT(" ",LEN($N3775))),(COLUMNS($V3775:W3775)-1)*LEN($N3775)+1,LEN($N3775)))</f>
        <v>musical</v>
      </c>
      <c r="S3775" s="11">
        <f t="shared" si="234"/>
        <v>42656.005173611105</v>
      </c>
      <c r="T3775" s="11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</v>
      </c>
      <c r="P3776" s="6">
        <f t="shared" si="233"/>
        <v>100</v>
      </c>
      <c r="Q3776" t="str">
        <f>TRIM(MID(SUBSTITUTE($N3776,"/",REPT(" ",LEN($N3776))),(COLUMNS($V3776:V3776)-1)*LEN($N3776)+1,LEN($N3776)))</f>
        <v>theater</v>
      </c>
      <c r="R3776" t="str">
        <f>TRIM(MID(SUBSTITUTE($N3776,"/",REPT(" ",LEN($N3776))),(COLUMNS($V3776:W3776)-1)*LEN($N3776)+1,LEN($N3776)))</f>
        <v>musical</v>
      </c>
      <c r="S3776" s="11">
        <f t="shared" si="234"/>
        <v>42087.792303240742</v>
      </c>
      <c r="T3776" s="11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1.0024999999999999</v>
      </c>
      <c r="P3777" s="6">
        <f t="shared" si="233"/>
        <v>143.21428571428572</v>
      </c>
      <c r="Q3777" t="str">
        <f>TRIM(MID(SUBSTITUTE($N3777,"/",REPT(" ",LEN($N3777))),(COLUMNS($V3777:V3777)-1)*LEN($N3777)+1,LEN($N3777)))</f>
        <v>theater</v>
      </c>
      <c r="R3777" t="str">
        <f>TRIM(MID(SUBSTITUTE($N3777,"/",REPT(" ",LEN($N3777))),(COLUMNS($V3777:W3777)-1)*LEN($N3777)+1,LEN($N3777)))</f>
        <v>musical</v>
      </c>
      <c r="S3777" s="11">
        <f t="shared" si="234"/>
        <v>42075.942627314813</v>
      </c>
      <c r="T3777" s="11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1.0671250000000001</v>
      </c>
      <c r="P3778" s="6">
        <f t="shared" si="233"/>
        <v>90.819148936170208</v>
      </c>
      <c r="Q3778" t="str">
        <f>TRIM(MID(SUBSTITUTE($N3778,"/",REPT(" ",LEN($N3778))),(COLUMNS($V3778:V3778)-1)*LEN($N3778)+1,LEN($N3778)))</f>
        <v>theater</v>
      </c>
      <c r="R3778" t="str">
        <f>TRIM(MID(SUBSTITUTE($N3778,"/",REPT(" ",LEN($N3778))),(COLUMNS($V3778:W3778)-1)*LEN($N3778)+1,LEN($N3778)))</f>
        <v>musical</v>
      </c>
      <c r="S3778" s="11">
        <f t="shared" si="234"/>
        <v>41814.367800925924</v>
      </c>
      <c r="T3778" s="11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</f>
        <v>1.4319999999999999</v>
      </c>
      <c r="P3779" s="6">
        <f t="shared" ref="P3779:P3842" si="237">AVERAGE(E3779/L3779)</f>
        <v>48.542372881355931</v>
      </c>
      <c r="Q3779" t="str">
        <f>TRIM(MID(SUBSTITUTE($N3779,"/",REPT(" ",LEN($N3779))),(COLUMNS($V3779:V3779)-1)*LEN($N3779)+1,LEN($N3779)))</f>
        <v>theater</v>
      </c>
      <c r="R3779" t="str">
        <f>TRIM(MID(SUBSTITUTE($N3779,"/",REPT(" ",LEN($N3779))),(COLUMNS($V3779:W3779)-1)*LEN($N3779)+1,LEN($N3779)))</f>
        <v>musical</v>
      </c>
      <c r="S3779" s="11">
        <f t="shared" ref="S3779:S3842" si="238">(((J3779/60/60)/24)+DATE(1970,1,1))</f>
        <v>41887.111354166671</v>
      </c>
      <c r="T3779" s="11">
        <f t="shared" ref="T3779:T3842" si="239">(((I3779/60/60)/24)+DATE(1970,1,1))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1.0504166666666668</v>
      </c>
      <c r="P3780" s="6">
        <f t="shared" si="237"/>
        <v>70.027777777777771</v>
      </c>
      <c r="Q3780" t="str">
        <f>TRIM(MID(SUBSTITUTE($N3780,"/",REPT(" ",LEN($N3780))),(COLUMNS($V3780:V3780)-1)*LEN($N3780)+1,LEN($N3780)))</f>
        <v>theater</v>
      </c>
      <c r="R3780" t="str">
        <f>TRIM(MID(SUBSTITUTE($N3780,"/",REPT(" ",LEN($N3780))),(COLUMNS($V3780:W3780)-1)*LEN($N3780)+1,LEN($N3780)))</f>
        <v>musical</v>
      </c>
      <c r="S3780" s="11">
        <f t="shared" si="238"/>
        <v>41989.819212962961</v>
      </c>
      <c r="T3780" s="11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1.0398000000000001</v>
      </c>
      <c r="P3781" s="6">
        <f t="shared" si="237"/>
        <v>135.62608695652173</v>
      </c>
      <c r="Q3781" t="str">
        <f>TRIM(MID(SUBSTITUTE($N3781,"/",REPT(" ",LEN($N3781))),(COLUMNS($V3781:V3781)-1)*LEN($N3781)+1,LEN($N3781)))</f>
        <v>theater</v>
      </c>
      <c r="R3781" t="str">
        <f>TRIM(MID(SUBSTITUTE($N3781,"/",REPT(" ",LEN($N3781))),(COLUMNS($V3781:W3781)-1)*LEN($N3781)+1,LEN($N3781)))</f>
        <v>musical</v>
      </c>
      <c r="S3781" s="11">
        <f t="shared" si="238"/>
        <v>42425.735416666663</v>
      </c>
      <c r="T3781" s="11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1.2</v>
      </c>
      <c r="P3782" s="6">
        <f t="shared" si="237"/>
        <v>100</v>
      </c>
      <c r="Q3782" t="str">
        <f>TRIM(MID(SUBSTITUTE($N3782,"/",REPT(" ",LEN($N3782))),(COLUMNS($V3782:V3782)-1)*LEN($N3782)+1,LEN($N3782)))</f>
        <v>theater</v>
      </c>
      <c r="R3782" t="str">
        <f>TRIM(MID(SUBSTITUTE($N3782,"/",REPT(" ",LEN($N3782))),(COLUMNS($V3782:W3782)-1)*LEN($N3782)+1,LEN($N3782)))</f>
        <v>musical</v>
      </c>
      <c r="S3782" s="11">
        <f t="shared" si="238"/>
        <v>42166.219733796301</v>
      </c>
      <c r="T3782" s="11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1.0966666666666667</v>
      </c>
      <c r="P3783" s="6">
        <f t="shared" si="237"/>
        <v>94.90384615384616</v>
      </c>
      <c r="Q3783" t="str">
        <f>TRIM(MID(SUBSTITUTE($N3783,"/",REPT(" ",LEN($N3783))),(COLUMNS($V3783:V3783)-1)*LEN($N3783)+1,LEN($N3783)))</f>
        <v>theater</v>
      </c>
      <c r="R3783" t="str">
        <f>TRIM(MID(SUBSTITUTE($N3783,"/",REPT(" ",LEN($N3783))),(COLUMNS($V3783:W3783)-1)*LEN($N3783)+1,LEN($N3783)))</f>
        <v>musical</v>
      </c>
      <c r="S3783" s="11">
        <f t="shared" si="238"/>
        <v>41865.882928240739</v>
      </c>
      <c r="T3783" s="11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1.0175000000000001</v>
      </c>
      <c r="P3784" s="6">
        <f t="shared" si="237"/>
        <v>75.370370370370367</v>
      </c>
      <c r="Q3784" t="str">
        <f>TRIM(MID(SUBSTITUTE($N3784,"/",REPT(" ",LEN($N3784))),(COLUMNS($V3784:V3784)-1)*LEN($N3784)+1,LEN($N3784)))</f>
        <v>theater</v>
      </c>
      <c r="R3784" t="str">
        <f>TRIM(MID(SUBSTITUTE($N3784,"/",REPT(" ",LEN($N3784))),(COLUMNS($V3784:W3784)-1)*LEN($N3784)+1,LEN($N3784)))</f>
        <v>musical</v>
      </c>
      <c r="S3784" s="11">
        <f t="shared" si="238"/>
        <v>42546.862233796302</v>
      </c>
      <c r="T3784" s="11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1.2891666666666666</v>
      </c>
      <c r="P3785" s="6">
        <f t="shared" si="237"/>
        <v>64.458333333333329</v>
      </c>
      <c r="Q3785" t="str">
        <f>TRIM(MID(SUBSTITUTE($N3785,"/",REPT(" ",LEN($N3785))),(COLUMNS($V3785:V3785)-1)*LEN($N3785)+1,LEN($N3785)))</f>
        <v>theater</v>
      </c>
      <c r="R3785" t="str">
        <f>TRIM(MID(SUBSTITUTE($N3785,"/",REPT(" ",LEN($N3785))),(COLUMNS($V3785:W3785)-1)*LEN($N3785)+1,LEN($N3785)))</f>
        <v>musical</v>
      </c>
      <c r="S3785" s="11">
        <f t="shared" si="238"/>
        <v>42420.140277777777</v>
      </c>
      <c r="T3785" s="11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1.1499999999999999</v>
      </c>
      <c r="P3786" s="6">
        <f t="shared" si="237"/>
        <v>115</v>
      </c>
      <c r="Q3786" t="str">
        <f>TRIM(MID(SUBSTITUTE($N3786,"/",REPT(" ",LEN($N3786))),(COLUMNS($V3786:V3786)-1)*LEN($N3786)+1,LEN($N3786)))</f>
        <v>theater</v>
      </c>
      <c r="R3786" t="str">
        <f>TRIM(MID(SUBSTITUTE($N3786,"/",REPT(" ",LEN($N3786))),(COLUMNS($V3786:W3786)-1)*LEN($N3786)+1,LEN($N3786)))</f>
        <v>musical</v>
      </c>
      <c r="S3786" s="11">
        <f t="shared" si="238"/>
        <v>42531.980694444443</v>
      </c>
      <c r="T3786" s="11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1.5075000000000001</v>
      </c>
      <c r="P3787" s="6">
        <f t="shared" si="237"/>
        <v>100.5</v>
      </c>
      <c r="Q3787" t="str">
        <f>TRIM(MID(SUBSTITUTE($N3787,"/",REPT(" ",LEN($N3787))),(COLUMNS($V3787:V3787)-1)*LEN($N3787)+1,LEN($N3787)))</f>
        <v>theater</v>
      </c>
      <c r="R3787" t="str">
        <f>TRIM(MID(SUBSTITUTE($N3787,"/",REPT(" ",LEN($N3787))),(COLUMNS($V3787:W3787)-1)*LEN($N3787)+1,LEN($N3787)))</f>
        <v>musical</v>
      </c>
      <c r="S3787" s="11">
        <f t="shared" si="238"/>
        <v>42548.63853009259</v>
      </c>
      <c r="T3787" s="11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1.1096666666666666</v>
      </c>
      <c r="P3788" s="6">
        <f t="shared" si="237"/>
        <v>93.774647887323937</v>
      </c>
      <c r="Q3788" t="str">
        <f>TRIM(MID(SUBSTITUTE($N3788,"/",REPT(" ",LEN($N3788))),(COLUMNS($V3788:V3788)-1)*LEN($N3788)+1,LEN($N3788)))</f>
        <v>theater</v>
      </c>
      <c r="R3788" t="str">
        <f>TRIM(MID(SUBSTITUTE($N3788,"/",REPT(" ",LEN($N3788))),(COLUMNS($V3788:W3788)-1)*LEN($N3788)+1,LEN($N3788)))</f>
        <v>musical</v>
      </c>
      <c r="S3788" s="11">
        <f t="shared" si="238"/>
        <v>42487.037905092591</v>
      </c>
      <c r="T3788" s="11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1.0028571428571429</v>
      </c>
      <c r="P3789" s="6">
        <f t="shared" si="237"/>
        <v>35.1</v>
      </c>
      <c r="Q3789" t="str">
        <f>TRIM(MID(SUBSTITUTE($N3789,"/",REPT(" ",LEN($N3789))),(COLUMNS($V3789:V3789)-1)*LEN($N3789)+1,LEN($N3789)))</f>
        <v>theater</v>
      </c>
      <c r="R3789" t="str">
        <f>TRIM(MID(SUBSTITUTE($N3789,"/",REPT(" ",LEN($N3789))),(COLUMNS($V3789:W3789)-1)*LEN($N3789)+1,LEN($N3789)))</f>
        <v>musical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6.6666666666666671E-3</v>
      </c>
      <c r="P3790" s="6">
        <f t="shared" si="237"/>
        <v>500</v>
      </c>
      <c r="Q3790" t="str">
        <f>TRIM(MID(SUBSTITUTE($N3790,"/",REPT(" ",LEN($N3790))),(COLUMNS($V3790:V3790)-1)*LEN($N3790)+1,LEN($N3790)))</f>
        <v>theater</v>
      </c>
      <c r="R3790" t="str">
        <f>TRIM(MID(SUBSTITUTE($N3790,"/",REPT(" ",LEN($N3790))),(COLUMNS($V3790:W3790)-1)*LEN($N3790)+1,LEN($N3790)))</f>
        <v>musical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3.267605633802817E-2</v>
      </c>
      <c r="P3791" s="6">
        <f t="shared" si="237"/>
        <v>29</v>
      </c>
      <c r="Q3791" t="str">
        <f>TRIM(MID(SUBSTITUTE($N3791,"/",REPT(" ",LEN($N3791))),(COLUMNS($V3791:V3791)-1)*LEN($N3791)+1,LEN($N3791)))</f>
        <v>theater</v>
      </c>
      <c r="R3791" t="str">
        <f>TRIM(MID(SUBSTITUTE($N3791,"/",REPT(" ",LEN($N3791))),(COLUMNS($V3791:W3791)-1)*LEN($N3791)+1,LEN($N3791)))</f>
        <v>musical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6" t="e">
        <f t="shared" si="237"/>
        <v>#DIV/0!</v>
      </c>
      <c r="Q3792" t="str">
        <f>TRIM(MID(SUBSTITUTE($N3792,"/",REPT(" ",LEN($N3792))),(COLUMNS($V3792:V3792)-1)*LEN($N3792)+1,LEN($N3792)))</f>
        <v>theater</v>
      </c>
      <c r="R3792" t="str">
        <f>TRIM(MID(SUBSTITUTE($N3792,"/",REPT(" ",LEN($N3792))),(COLUMNS($V3792:W3792)-1)*LEN($N3792)+1,LEN($N3792)))</f>
        <v>musical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6" t="e">
        <f t="shared" si="237"/>
        <v>#DIV/0!</v>
      </c>
      <c r="Q3793" t="str">
        <f>TRIM(MID(SUBSTITUTE($N3793,"/",REPT(" ",LEN($N3793))),(COLUMNS($V3793:V3793)-1)*LEN($N3793)+1,LEN($N3793)))</f>
        <v>theater</v>
      </c>
      <c r="R3793" t="str">
        <f>TRIM(MID(SUBSTITUTE($N3793,"/",REPT(" ",LEN($N3793))),(COLUMNS($V3793:W3793)-1)*LEN($N3793)+1,LEN($N3793)))</f>
        <v>musical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2.8E-3</v>
      </c>
      <c r="P3794" s="6">
        <f t="shared" si="237"/>
        <v>17.5</v>
      </c>
      <c r="Q3794" t="str">
        <f>TRIM(MID(SUBSTITUTE($N3794,"/",REPT(" ",LEN($N3794))),(COLUMNS($V3794:V3794)-1)*LEN($N3794)+1,LEN($N3794)))</f>
        <v>theater</v>
      </c>
      <c r="R3794" t="str">
        <f>TRIM(MID(SUBSTITUTE($N3794,"/",REPT(" ",LEN($N3794))),(COLUMNS($V3794:W3794)-1)*LEN($N3794)+1,LEN($N3794)))</f>
        <v>musical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0.59657142857142853</v>
      </c>
      <c r="P3795" s="6">
        <f t="shared" si="237"/>
        <v>174</v>
      </c>
      <c r="Q3795" t="str">
        <f>TRIM(MID(SUBSTITUTE($N3795,"/",REPT(" ",LEN($N3795))),(COLUMNS($V3795:V3795)-1)*LEN($N3795)+1,LEN($N3795)))</f>
        <v>theater</v>
      </c>
      <c r="R3795" t="str">
        <f>TRIM(MID(SUBSTITUTE($N3795,"/",REPT(" ",LEN($N3795))),(COLUMNS($V3795:W3795)-1)*LEN($N3795)+1,LEN($N3795)))</f>
        <v>musical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0.01</v>
      </c>
      <c r="P3796" s="6">
        <f t="shared" si="237"/>
        <v>50</v>
      </c>
      <c r="Q3796" t="str">
        <f>TRIM(MID(SUBSTITUTE($N3796,"/",REPT(" ",LEN($N3796))),(COLUMNS($V3796:V3796)-1)*LEN($N3796)+1,LEN($N3796)))</f>
        <v>theater</v>
      </c>
      <c r="R3796" t="str">
        <f>TRIM(MID(SUBSTITUTE($N3796,"/",REPT(" ",LEN($N3796))),(COLUMNS($V3796:W3796)-1)*LEN($N3796)+1,LEN($N3796)))</f>
        <v>musical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1.6666666666666666E-2</v>
      </c>
      <c r="P3797" s="6">
        <f t="shared" si="237"/>
        <v>5</v>
      </c>
      <c r="Q3797" t="str">
        <f>TRIM(MID(SUBSTITUTE($N3797,"/",REPT(" ",LEN($N3797))),(COLUMNS($V3797:V3797)-1)*LEN($N3797)+1,LEN($N3797)))</f>
        <v>theater</v>
      </c>
      <c r="R3797" t="str">
        <f>TRIM(MID(SUBSTITUTE($N3797,"/",REPT(" ",LEN($N3797))),(COLUMNS($V3797:W3797)-1)*LEN($N3797)+1,LEN($N3797)))</f>
        <v>musical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4.4444444444444447E-5</v>
      </c>
      <c r="P3798" s="6">
        <f t="shared" si="237"/>
        <v>1</v>
      </c>
      <c r="Q3798" t="str">
        <f>TRIM(MID(SUBSTITUTE($N3798,"/",REPT(" ",LEN($N3798))),(COLUMNS($V3798:V3798)-1)*LEN($N3798)+1,LEN($N3798)))</f>
        <v>theater</v>
      </c>
      <c r="R3798" t="str">
        <f>TRIM(MID(SUBSTITUTE($N3798,"/",REPT(" ",LEN($N3798))),(COLUMNS($V3798:W3798)-1)*LEN($N3798)+1,LEN($N3798)))</f>
        <v>musical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0.89666666666666661</v>
      </c>
      <c r="P3799" s="6">
        <f t="shared" si="237"/>
        <v>145.40540540540542</v>
      </c>
      <c r="Q3799" t="str">
        <f>TRIM(MID(SUBSTITUTE($N3799,"/",REPT(" ",LEN($N3799))),(COLUMNS($V3799:V3799)-1)*LEN($N3799)+1,LEN($N3799)))</f>
        <v>theater</v>
      </c>
      <c r="R3799" t="str">
        <f>TRIM(MID(SUBSTITUTE($N3799,"/",REPT(" ",LEN($N3799))),(COLUMNS($V3799:W3799)-1)*LEN($N3799)+1,LEN($N3799)))</f>
        <v>musical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1.4642857142857143E-2</v>
      </c>
      <c r="P3800" s="6">
        <f t="shared" si="237"/>
        <v>205</v>
      </c>
      <c r="Q3800" t="str">
        <f>TRIM(MID(SUBSTITUTE($N3800,"/",REPT(" ",LEN($N3800))),(COLUMNS($V3800:V3800)-1)*LEN($N3800)+1,LEN($N3800)))</f>
        <v>theater</v>
      </c>
      <c r="R3800" t="str">
        <f>TRIM(MID(SUBSTITUTE($N3800,"/",REPT(" ",LEN($N3800))),(COLUMNS($V3800:W3800)-1)*LEN($N3800)+1,LEN($N3800)))</f>
        <v>musical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4.02E-2</v>
      </c>
      <c r="P3801" s="6">
        <f t="shared" si="237"/>
        <v>100.5</v>
      </c>
      <c r="Q3801" t="str">
        <f>TRIM(MID(SUBSTITUTE($N3801,"/",REPT(" ",LEN($N3801))),(COLUMNS($V3801:V3801)-1)*LEN($N3801)+1,LEN($N3801)))</f>
        <v>theater</v>
      </c>
      <c r="R3801" t="str">
        <f>TRIM(MID(SUBSTITUTE($N3801,"/",REPT(" ",LEN($N3801))),(COLUMNS($V3801:W3801)-1)*LEN($N3801)+1,LEN($N3801)))</f>
        <v>musical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4.0045454545454544E-2</v>
      </c>
      <c r="P3802" s="6">
        <f t="shared" si="237"/>
        <v>55.0625</v>
      </c>
      <c r="Q3802" t="str">
        <f>TRIM(MID(SUBSTITUTE($N3802,"/",REPT(" ",LEN($N3802))),(COLUMNS($V3802:V3802)-1)*LEN($N3802)+1,LEN($N3802)))</f>
        <v>theater</v>
      </c>
      <c r="R3802" t="str">
        <f>TRIM(MID(SUBSTITUTE($N3802,"/",REPT(" ",LEN($N3802))),(COLUMNS($V3802:W3802)-1)*LEN($N3802)+1,LEN($N3802)))</f>
        <v>musical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8.5199999999999998E-2</v>
      </c>
      <c r="P3803" s="6">
        <f t="shared" si="237"/>
        <v>47.333333333333336</v>
      </c>
      <c r="Q3803" t="str">
        <f>TRIM(MID(SUBSTITUTE($N3803,"/",REPT(" ",LEN($N3803))),(COLUMNS($V3803:V3803)-1)*LEN($N3803)+1,LEN($N3803)))</f>
        <v>theater</v>
      </c>
      <c r="R3803" t="str">
        <f>TRIM(MID(SUBSTITUTE($N3803,"/",REPT(" ",LEN($N3803))),(COLUMNS($V3803:W3803)-1)*LEN($N3803)+1,LEN($N3803)))</f>
        <v>musical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6" t="e">
        <f t="shared" si="237"/>
        <v>#DIV/0!</v>
      </c>
      <c r="Q3804" t="str">
        <f>TRIM(MID(SUBSTITUTE($N3804,"/",REPT(" ",LEN($N3804))),(COLUMNS($V3804:V3804)-1)*LEN($N3804)+1,LEN($N3804)))</f>
        <v>theater</v>
      </c>
      <c r="R3804" t="str">
        <f>TRIM(MID(SUBSTITUTE($N3804,"/",REPT(" ",LEN($N3804))),(COLUMNS($V3804:W3804)-1)*LEN($N3804)+1,LEN($N3804)))</f>
        <v>musical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0.19650000000000001</v>
      </c>
      <c r="P3805" s="6">
        <f t="shared" si="237"/>
        <v>58.95</v>
      </c>
      <c r="Q3805" t="str">
        <f>TRIM(MID(SUBSTITUTE($N3805,"/",REPT(" ",LEN($N3805))),(COLUMNS($V3805:V3805)-1)*LEN($N3805)+1,LEN($N3805)))</f>
        <v>theater</v>
      </c>
      <c r="R3805" t="str">
        <f>TRIM(MID(SUBSTITUTE($N3805,"/",REPT(" ",LEN($N3805))),(COLUMNS($V3805:W3805)-1)*LEN($N3805)+1,LEN($N3805)))</f>
        <v>musical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6" t="e">
        <f t="shared" si="237"/>
        <v>#DIV/0!</v>
      </c>
      <c r="Q3806" t="str">
        <f>TRIM(MID(SUBSTITUTE($N3806,"/",REPT(" ",LEN($N3806))),(COLUMNS($V3806:V3806)-1)*LEN($N3806)+1,LEN($N3806)))</f>
        <v>theater</v>
      </c>
      <c r="R3806" t="str">
        <f>TRIM(MID(SUBSTITUTE($N3806,"/",REPT(" ",LEN($N3806))),(COLUMNS($V3806:W3806)-1)*LEN($N3806)+1,LEN($N3806)))</f>
        <v>musical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2.0000000000000002E-5</v>
      </c>
      <c r="P3807" s="6">
        <f t="shared" si="237"/>
        <v>1.5</v>
      </c>
      <c r="Q3807" t="str">
        <f>TRIM(MID(SUBSTITUTE($N3807,"/",REPT(" ",LEN($N3807))),(COLUMNS($V3807:V3807)-1)*LEN($N3807)+1,LEN($N3807)))</f>
        <v>theater</v>
      </c>
      <c r="R3807" t="str">
        <f>TRIM(MID(SUBSTITUTE($N3807,"/",REPT(" ",LEN($N3807))),(COLUMNS($V3807:W3807)-1)*LEN($N3807)+1,LEN($N3807)))</f>
        <v>musical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6.6666666666666664E-4</v>
      </c>
      <c r="P3808" s="6">
        <f t="shared" si="237"/>
        <v>5</v>
      </c>
      <c r="Q3808" t="str">
        <f>TRIM(MID(SUBSTITUTE($N3808,"/",REPT(" ",LEN($N3808))),(COLUMNS($V3808:V3808)-1)*LEN($N3808)+1,LEN($N3808)))</f>
        <v>theater</v>
      </c>
      <c r="R3808" t="str">
        <f>TRIM(MID(SUBSTITUTE($N3808,"/",REPT(" ",LEN($N3808))),(COLUMNS($V3808:W3808)-1)*LEN($N3808)+1,LEN($N3808)))</f>
        <v>musical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0.30333333333333334</v>
      </c>
      <c r="P3809" s="6">
        <f t="shared" si="237"/>
        <v>50.555555555555557</v>
      </c>
      <c r="Q3809" t="str">
        <f>TRIM(MID(SUBSTITUTE($N3809,"/",REPT(" ",LEN($N3809))),(COLUMNS($V3809:V3809)-1)*LEN($N3809)+1,LEN($N3809)))</f>
        <v>theater</v>
      </c>
      <c r="R3809" t="str">
        <f>TRIM(MID(SUBSTITUTE($N3809,"/",REPT(" ",LEN($N3809))),(COLUMNS($V3809:W3809)-1)*LEN($N3809)+1,LEN($N3809)))</f>
        <v>musical</v>
      </c>
      <c r="S3809" s="11">
        <f t="shared" si="238"/>
        <v>42090.909016203703</v>
      </c>
      <c r="T3809" s="11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</v>
      </c>
      <c r="P3810" s="6">
        <f t="shared" si="237"/>
        <v>41.666666666666664</v>
      </c>
      <c r="Q3810" t="str">
        <f>TRIM(MID(SUBSTITUTE($N3810,"/",REPT(" ",LEN($N3810))),(COLUMNS($V3810:V3810)-1)*LEN($N3810)+1,LEN($N3810)))</f>
        <v>theater</v>
      </c>
      <c r="R3810" t="str">
        <f>TRIM(MID(SUBSTITUTE($N3810,"/",REPT(" ",LEN($N3810))),(COLUMNS($V3810:W3810)-1)*LEN($N3810)+1,LEN($N3810)))</f>
        <v>plays</v>
      </c>
      <c r="S3810" s="11">
        <f t="shared" si="238"/>
        <v>42059.453923611116</v>
      </c>
      <c r="T3810" s="11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1.0125</v>
      </c>
      <c r="P3811" s="6">
        <f t="shared" si="237"/>
        <v>53.289473684210527</v>
      </c>
      <c r="Q3811" t="str">
        <f>TRIM(MID(SUBSTITUTE($N3811,"/",REPT(" ",LEN($N3811))),(COLUMNS($V3811:V3811)-1)*LEN($N3811)+1,LEN($N3811)))</f>
        <v>theater</v>
      </c>
      <c r="R3811" t="str">
        <f>TRIM(MID(SUBSTITUTE($N3811,"/",REPT(" ",LEN($N3811))),(COLUMNS($V3811:W3811)-1)*LEN($N3811)+1,LEN($N3811)))</f>
        <v>plays</v>
      </c>
      <c r="S3811" s="11">
        <f t="shared" si="238"/>
        <v>41800.526701388888</v>
      </c>
      <c r="T3811" s="11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1.2173333333333334</v>
      </c>
      <c r="P3812" s="6">
        <f t="shared" si="237"/>
        <v>70.230769230769226</v>
      </c>
      <c r="Q3812" t="str">
        <f>TRIM(MID(SUBSTITUTE($N3812,"/",REPT(" ",LEN($N3812))),(COLUMNS($V3812:V3812)-1)*LEN($N3812)+1,LEN($N3812)))</f>
        <v>theater</v>
      </c>
      <c r="R3812" t="str">
        <f>TRIM(MID(SUBSTITUTE($N3812,"/",REPT(" ",LEN($N3812))),(COLUMNS($V3812:W3812)-1)*LEN($N3812)+1,LEN($N3812)))</f>
        <v>plays</v>
      </c>
      <c r="S3812" s="11">
        <f t="shared" si="238"/>
        <v>42054.849050925928</v>
      </c>
      <c r="T3812" s="11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3.3</v>
      </c>
      <c r="P3813" s="6">
        <f t="shared" si="237"/>
        <v>43.421052631578945</v>
      </c>
      <c r="Q3813" t="str">
        <f>TRIM(MID(SUBSTITUTE($N3813,"/",REPT(" ",LEN($N3813))),(COLUMNS($V3813:V3813)-1)*LEN($N3813)+1,LEN($N3813)))</f>
        <v>theater</v>
      </c>
      <c r="R3813" t="str">
        <f>TRIM(MID(SUBSTITUTE($N3813,"/",REPT(" ",LEN($N3813))),(COLUMNS($V3813:W3813)-1)*LEN($N3813)+1,LEN($N3813)))</f>
        <v>plays</v>
      </c>
      <c r="S3813" s="11">
        <f t="shared" si="238"/>
        <v>42487.62700231481</v>
      </c>
      <c r="T3813" s="11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1.0954999999999999</v>
      </c>
      <c r="P3814" s="6">
        <f t="shared" si="237"/>
        <v>199.18181818181819</v>
      </c>
      <c r="Q3814" t="str">
        <f>TRIM(MID(SUBSTITUTE($N3814,"/",REPT(" ",LEN($N3814))),(COLUMNS($V3814:V3814)-1)*LEN($N3814)+1,LEN($N3814)))</f>
        <v>theater</v>
      </c>
      <c r="R3814" t="str">
        <f>TRIM(MID(SUBSTITUTE($N3814,"/",REPT(" ",LEN($N3814))),(COLUMNS($V3814:W3814)-1)*LEN($N3814)+1,LEN($N3814)))</f>
        <v>plays</v>
      </c>
      <c r="S3814" s="11">
        <f t="shared" si="238"/>
        <v>42109.751250000001</v>
      </c>
      <c r="T3814" s="11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1.0095190476190474</v>
      </c>
      <c r="P3815" s="6">
        <f t="shared" si="237"/>
        <v>78.518148148148143</v>
      </c>
      <c r="Q3815" t="str">
        <f>TRIM(MID(SUBSTITUTE($N3815,"/",REPT(" ",LEN($N3815))),(COLUMNS($V3815:V3815)-1)*LEN($N3815)+1,LEN($N3815)))</f>
        <v>theater</v>
      </c>
      <c r="R3815" t="str">
        <f>TRIM(MID(SUBSTITUTE($N3815,"/",REPT(" ",LEN($N3815))),(COLUMNS($V3815:W3815)-1)*LEN($N3815)+1,LEN($N3815)))</f>
        <v>plays</v>
      </c>
      <c r="S3815" s="11">
        <f t="shared" si="238"/>
        <v>42497.275706018518</v>
      </c>
      <c r="T3815" s="11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1.4013333333333333</v>
      </c>
      <c r="P3816" s="6">
        <f t="shared" si="237"/>
        <v>61.823529411764703</v>
      </c>
      <c r="Q3816" t="str">
        <f>TRIM(MID(SUBSTITUTE($N3816,"/",REPT(" ",LEN($N3816))),(COLUMNS($V3816:V3816)-1)*LEN($N3816)+1,LEN($N3816)))</f>
        <v>theater</v>
      </c>
      <c r="R3816" t="str">
        <f>TRIM(MID(SUBSTITUTE($N3816,"/",REPT(" ",LEN($N3816))),(COLUMNS($V3816:W3816)-1)*LEN($N3816)+1,LEN($N3816)))</f>
        <v>plays</v>
      </c>
      <c r="S3816" s="11">
        <f t="shared" si="238"/>
        <v>42058.904074074075</v>
      </c>
      <c r="T3816" s="11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1.0000100000000001</v>
      </c>
      <c r="P3817" s="6">
        <f t="shared" si="237"/>
        <v>50.000500000000002</v>
      </c>
      <c r="Q3817" t="str">
        <f>TRIM(MID(SUBSTITUTE($N3817,"/",REPT(" ",LEN($N3817))),(COLUMNS($V3817:V3817)-1)*LEN($N3817)+1,LEN($N3817)))</f>
        <v>theater</v>
      </c>
      <c r="R3817" t="str">
        <f>TRIM(MID(SUBSTITUTE($N3817,"/",REPT(" ",LEN($N3817))),(COLUMNS($V3817:W3817)-1)*LEN($N3817)+1,LEN($N3817)))</f>
        <v>plays</v>
      </c>
      <c r="S3817" s="11">
        <f t="shared" si="238"/>
        <v>42207.259918981479</v>
      </c>
      <c r="T3817" s="11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1.19238</v>
      </c>
      <c r="P3818" s="6">
        <f t="shared" si="237"/>
        <v>48.339729729729726</v>
      </c>
      <c r="Q3818" t="str">
        <f>TRIM(MID(SUBSTITUTE($N3818,"/",REPT(" ",LEN($N3818))),(COLUMNS($V3818:V3818)-1)*LEN($N3818)+1,LEN($N3818)))</f>
        <v>theater</v>
      </c>
      <c r="R3818" t="str">
        <f>TRIM(MID(SUBSTITUTE($N3818,"/",REPT(" ",LEN($N3818))),(COLUMNS($V3818:W3818)-1)*LEN($N3818)+1,LEN($N3818)))</f>
        <v>plays</v>
      </c>
      <c r="S3818" s="11">
        <f t="shared" si="238"/>
        <v>41807.690081018518</v>
      </c>
      <c r="T3818" s="11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1.0725</v>
      </c>
      <c r="P3819" s="6">
        <f t="shared" si="237"/>
        <v>107.25</v>
      </c>
      <c r="Q3819" t="str">
        <f>TRIM(MID(SUBSTITUTE($N3819,"/",REPT(" ",LEN($N3819))),(COLUMNS($V3819:V3819)-1)*LEN($N3819)+1,LEN($N3819)))</f>
        <v>theater</v>
      </c>
      <c r="R3819" t="str">
        <f>TRIM(MID(SUBSTITUTE($N3819,"/",REPT(" ",LEN($N3819))),(COLUMNS($V3819:W3819)-1)*LEN($N3819)+1,LEN($N3819)))</f>
        <v>plays</v>
      </c>
      <c r="S3819" s="11">
        <f t="shared" si="238"/>
        <v>42284.69694444444</v>
      </c>
      <c r="T3819" s="11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2.2799999999999998</v>
      </c>
      <c r="P3820" s="6">
        <f t="shared" si="237"/>
        <v>57</v>
      </c>
      <c r="Q3820" t="str">
        <f>TRIM(MID(SUBSTITUTE($N3820,"/",REPT(" ",LEN($N3820))),(COLUMNS($V3820:V3820)-1)*LEN($N3820)+1,LEN($N3820)))</f>
        <v>theater</v>
      </c>
      <c r="R3820" t="str">
        <f>TRIM(MID(SUBSTITUTE($N3820,"/",REPT(" ",LEN($N3820))),(COLUMNS($V3820:W3820)-1)*LEN($N3820)+1,LEN($N3820)))</f>
        <v>plays</v>
      </c>
      <c r="S3820" s="11">
        <f t="shared" si="238"/>
        <v>42045.84238425926</v>
      </c>
      <c r="T3820" s="11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1.0640000000000001</v>
      </c>
      <c r="P3821" s="6">
        <f t="shared" si="237"/>
        <v>40.92307692307692</v>
      </c>
      <c r="Q3821" t="str">
        <f>TRIM(MID(SUBSTITUTE($N3821,"/",REPT(" ",LEN($N3821))),(COLUMNS($V3821:V3821)-1)*LEN($N3821)+1,LEN($N3821)))</f>
        <v>theater</v>
      </c>
      <c r="R3821" t="str">
        <f>TRIM(MID(SUBSTITUTE($N3821,"/",REPT(" ",LEN($N3821))),(COLUMNS($V3821:W3821)-1)*LEN($N3821)+1,LEN($N3821)))</f>
        <v>plays</v>
      </c>
      <c r="S3821" s="11">
        <f t="shared" si="238"/>
        <v>42184.209537037037</v>
      </c>
      <c r="T3821" s="11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1.4333333333333333</v>
      </c>
      <c r="P3822" s="6">
        <f t="shared" si="237"/>
        <v>21.5</v>
      </c>
      <c r="Q3822" t="str">
        <f>TRIM(MID(SUBSTITUTE($N3822,"/",REPT(" ",LEN($N3822))),(COLUMNS($V3822:V3822)-1)*LEN($N3822)+1,LEN($N3822)))</f>
        <v>theater</v>
      </c>
      <c r="R3822" t="str">
        <f>TRIM(MID(SUBSTITUTE($N3822,"/",REPT(" ",LEN($N3822))),(COLUMNS($V3822:W3822)-1)*LEN($N3822)+1,LEN($N3822)))</f>
        <v>plays</v>
      </c>
      <c r="S3822" s="11">
        <f t="shared" si="238"/>
        <v>42160.651817129634</v>
      </c>
      <c r="T3822" s="11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1.0454285714285714</v>
      </c>
      <c r="P3823" s="6">
        <f t="shared" si="237"/>
        <v>79.543478260869563</v>
      </c>
      <c r="Q3823" t="str">
        <f>TRIM(MID(SUBSTITUTE($N3823,"/",REPT(" ",LEN($N3823))),(COLUMNS($V3823:V3823)-1)*LEN($N3823)+1,LEN($N3823)))</f>
        <v>theater</v>
      </c>
      <c r="R3823" t="str">
        <f>TRIM(MID(SUBSTITUTE($N3823,"/",REPT(" ",LEN($N3823))),(COLUMNS($V3823:W3823)-1)*LEN($N3823)+1,LEN($N3823)))</f>
        <v>plays</v>
      </c>
      <c r="S3823" s="11">
        <f t="shared" si="238"/>
        <v>42341.180636574078</v>
      </c>
      <c r="T3823" s="11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1.1002000000000001</v>
      </c>
      <c r="P3824" s="6">
        <f t="shared" si="237"/>
        <v>72.381578947368425</v>
      </c>
      <c r="Q3824" t="str">
        <f>TRIM(MID(SUBSTITUTE($N3824,"/",REPT(" ",LEN($N3824))),(COLUMNS($V3824:V3824)-1)*LEN($N3824)+1,LEN($N3824)))</f>
        <v>theater</v>
      </c>
      <c r="R3824" t="str">
        <f>TRIM(MID(SUBSTITUTE($N3824,"/",REPT(" ",LEN($N3824))),(COLUMNS($V3824:W3824)-1)*LEN($N3824)+1,LEN($N3824)))</f>
        <v>plays</v>
      </c>
      <c r="S3824" s="11">
        <f t="shared" si="238"/>
        <v>42329.838159722218</v>
      </c>
      <c r="T3824" s="11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1.06</v>
      </c>
      <c r="P3825" s="6">
        <f t="shared" si="237"/>
        <v>64.634146341463421</v>
      </c>
      <c r="Q3825" t="str">
        <f>TRIM(MID(SUBSTITUTE($N3825,"/",REPT(" ",LEN($N3825))),(COLUMNS($V3825:V3825)-1)*LEN($N3825)+1,LEN($N3825)))</f>
        <v>theater</v>
      </c>
      <c r="R3825" t="str">
        <f>TRIM(MID(SUBSTITUTE($N3825,"/",REPT(" ",LEN($N3825))),(COLUMNS($V3825:W3825)-1)*LEN($N3825)+1,LEN($N3825)))</f>
        <v>plays</v>
      </c>
      <c r="S3825" s="11">
        <f t="shared" si="238"/>
        <v>42170.910231481481</v>
      </c>
      <c r="T3825" s="11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1.08</v>
      </c>
      <c r="P3826" s="6">
        <f t="shared" si="237"/>
        <v>38.571428571428569</v>
      </c>
      <c r="Q3826" t="str">
        <f>TRIM(MID(SUBSTITUTE($N3826,"/",REPT(" ",LEN($N3826))),(COLUMNS($V3826:V3826)-1)*LEN($N3826)+1,LEN($N3826)))</f>
        <v>theater</v>
      </c>
      <c r="R3826" t="str">
        <f>TRIM(MID(SUBSTITUTE($N3826,"/",REPT(" ",LEN($N3826))),(COLUMNS($V3826:W3826)-1)*LEN($N3826)+1,LEN($N3826)))</f>
        <v>plays</v>
      </c>
      <c r="S3826" s="11">
        <f t="shared" si="238"/>
        <v>42571.626192129625</v>
      </c>
      <c r="T3826" s="11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1.0542</v>
      </c>
      <c r="P3827" s="6">
        <f t="shared" si="237"/>
        <v>107.57142857142857</v>
      </c>
      <c r="Q3827" t="str">
        <f>TRIM(MID(SUBSTITUTE($N3827,"/",REPT(" ",LEN($N3827))),(COLUMNS($V3827:V3827)-1)*LEN($N3827)+1,LEN($N3827)))</f>
        <v>theater</v>
      </c>
      <c r="R3827" t="str">
        <f>TRIM(MID(SUBSTITUTE($N3827,"/",REPT(" ",LEN($N3827))),(COLUMNS($V3827:W3827)-1)*LEN($N3827)+1,LEN($N3827)))</f>
        <v>plays</v>
      </c>
      <c r="S3827" s="11">
        <f t="shared" si="238"/>
        <v>42151.069606481484</v>
      </c>
      <c r="T3827" s="11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1.1916666666666667</v>
      </c>
      <c r="P3828" s="6">
        <f t="shared" si="237"/>
        <v>27.5</v>
      </c>
      <c r="Q3828" t="str">
        <f>TRIM(MID(SUBSTITUTE($N3828,"/",REPT(" ",LEN($N3828))),(COLUMNS($V3828:V3828)-1)*LEN($N3828)+1,LEN($N3828)))</f>
        <v>theater</v>
      </c>
      <c r="R3828" t="str">
        <f>TRIM(MID(SUBSTITUTE($N3828,"/",REPT(" ",LEN($N3828))),(COLUMNS($V3828:W3828)-1)*LEN($N3828)+1,LEN($N3828)))</f>
        <v>plays</v>
      </c>
      <c r="S3828" s="11">
        <f t="shared" si="238"/>
        <v>42101.423541666663</v>
      </c>
      <c r="T3828" s="11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1.5266666666666666</v>
      </c>
      <c r="P3829" s="6">
        <f t="shared" si="237"/>
        <v>70.461538461538467</v>
      </c>
      <c r="Q3829" t="str">
        <f>TRIM(MID(SUBSTITUTE($N3829,"/",REPT(" ",LEN($N3829))),(COLUMNS($V3829:V3829)-1)*LEN($N3829)+1,LEN($N3829)))</f>
        <v>theater</v>
      </c>
      <c r="R3829" t="str">
        <f>TRIM(MID(SUBSTITUTE($N3829,"/",REPT(" ",LEN($N3829))),(COLUMNS($V3829:W3829)-1)*LEN($N3829)+1,LEN($N3829)))</f>
        <v>plays</v>
      </c>
      <c r="S3829" s="11">
        <f t="shared" si="238"/>
        <v>42034.928252314814</v>
      </c>
      <c r="T3829" s="11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</v>
      </c>
      <c r="P3830" s="6">
        <f t="shared" si="237"/>
        <v>178.57142857142858</v>
      </c>
      <c r="Q3830" t="str">
        <f>TRIM(MID(SUBSTITUTE($N3830,"/",REPT(" ",LEN($N3830))),(COLUMNS($V3830:V3830)-1)*LEN($N3830)+1,LEN($N3830)))</f>
        <v>theater</v>
      </c>
      <c r="R3830" t="str">
        <f>TRIM(MID(SUBSTITUTE($N3830,"/",REPT(" ",LEN($N3830))),(COLUMNS($V3830:W3830)-1)*LEN($N3830)+1,LEN($N3830)))</f>
        <v>plays</v>
      </c>
      <c r="S3830" s="11">
        <f t="shared" si="238"/>
        <v>41944.527627314819</v>
      </c>
      <c r="T3830" s="11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1.002</v>
      </c>
      <c r="P3831" s="6">
        <f t="shared" si="237"/>
        <v>62.625</v>
      </c>
      <c r="Q3831" t="str">
        <f>TRIM(MID(SUBSTITUTE($N3831,"/",REPT(" ",LEN($N3831))),(COLUMNS($V3831:V3831)-1)*LEN($N3831)+1,LEN($N3831)))</f>
        <v>theater</v>
      </c>
      <c r="R3831" t="str">
        <f>TRIM(MID(SUBSTITUTE($N3831,"/",REPT(" ",LEN($N3831))),(COLUMNS($V3831:W3831)-1)*LEN($N3831)+1,LEN($N3831)))</f>
        <v>plays</v>
      </c>
      <c r="S3831" s="11">
        <f t="shared" si="238"/>
        <v>42593.865405092598</v>
      </c>
      <c r="T3831" s="11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2.25</v>
      </c>
      <c r="P3832" s="6">
        <f t="shared" si="237"/>
        <v>75</v>
      </c>
      <c r="Q3832" t="str">
        <f>TRIM(MID(SUBSTITUTE($N3832,"/",REPT(" ",LEN($N3832))),(COLUMNS($V3832:V3832)-1)*LEN($N3832)+1,LEN($N3832)))</f>
        <v>theater</v>
      </c>
      <c r="R3832" t="str">
        <f>TRIM(MID(SUBSTITUTE($N3832,"/",REPT(" ",LEN($N3832))),(COLUMNS($V3832:W3832)-1)*LEN($N3832)+1,LEN($N3832)))</f>
        <v>plays</v>
      </c>
      <c r="S3832" s="11">
        <f t="shared" si="238"/>
        <v>42503.740868055553</v>
      </c>
      <c r="T3832" s="11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1.0602199999999999</v>
      </c>
      <c r="P3833" s="6">
        <f t="shared" si="237"/>
        <v>58.901111111111113</v>
      </c>
      <c r="Q3833" t="str">
        <f>TRIM(MID(SUBSTITUTE($N3833,"/",REPT(" ",LEN($N3833))),(COLUMNS($V3833:V3833)-1)*LEN($N3833)+1,LEN($N3833)))</f>
        <v>theater</v>
      </c>
      <c r="R3833" t="str">
        <f>TRIM(MID(SUBSTITUTE($N3833,"/",REPT(" ",LEN($N3833))),(COLUMNS($V3833:W3833)-1)*LEN($N3833)+1,LEN($N3833)))</f>
        <v>plays</v>
      </c>
      <c r="S3833" s="11">
        <f t="shared" si="238"/>
        <v>41927.848900462966</v>
      </c>
      <c r="T3833" s="11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1.0466666666666666</v>
      </c>
      <c r="P3834" s="6">
        <f t="shared" si="237"/>
        <v>139.55555555555554</v>
      </c>
      <c r="Q3834" t="str">
        <f>TRIM(MID(SUBSTITUTE($N3834,"/",REPT(" ",LEN($N3834))),(COLUMNS($V3834:V3834)-1)*LEN($N3834)+1,LEN($N3834)))</f>
        <v>theater</v>
      </c>
      <c r="R3834" t="str">
        <f>TRIM(MID(SUBSTITUTE($N3834,"/",REPT(" ",LEN($N3834))),(COLUMNS($V3834:W3834)-1)*LEN($N3834)+1,LEN($N3834)))</f>
        <v>plays</v>
      </c>
      <c r="S3834" s="11">
        <f t="shared" si="238"/>
        <v>42375.114988425921</v>
      </c>
      <c r="T3834" s="11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1.1666666666666667</v>
      </c>
      <c r="P3835" s="6">
        <f t="shared" si="237"/>
        <v>70</v>
      </c>
      <c r="Q3835" t="str">
        <f>TRIM(MID(SUBSTITUTE($N3835,"/",REPT(" ",LEN($N3835))),(COLUMNS($V3835:V3835)-1)*LEN($N3835)+1,LEN($N3835)))</f>
        <v>theater</v>
      </c>
      <c r="R3835" t="str">
        <f>TRIM(MID(SUBSTITUTE($N3835,"/",REPT(" ",LEN($N3835))),(COLUMNS($V3835:W3835)-1)*LEN($N3835)+1,LEN($N3835)))</f>
        <v>plays</v>
      </c>
      <c r="S3835" s="11">
        <f t="shared" si="238"/>
        <v>41963.872361111105</v>
      </c>
      <c r="T3835" s="11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1.0903333333333334</v>
      </c>
      <c r="P3836" s="6">
        <f t="shared" si="237"/>
        <v>57.385964912280699</v>
      </c>
      <c r="Q3836" t="str">
        <f>TRIM(MID(SUBSTITUTE($N3836,"/",REPT(" ",LEN($N3836))),(COLUMNS($V3836:V3836)-1)*LEN($N3836)+1,LEN($N3836)))</f>
        <v>theater</v>
      </c>
      <c r="R3836" t="str">
        <f>TRIM(MID(SUBSTITUTE($N3836,"/",REPT(" ",LEN($N3836))),(COLUMNS($V3836:W3836)-1)*LEN($N3836)+1,LEN($N3836)))</f>
        <v>plays</v>
      </c>
      <c r="S3836" s="11">
        <f t="shared" si="238"/>
        <v>42143.445219907408</v>
      </c>
      <c r="T3836" s="11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1.6</v>
      </c>
      <c r="P3837" s="6">
        <f t="shared" si="237"/>
        <v>40</v>
      </c>
      <c r="Q3837" t="str">
        <f>TRIM(MID(SUBSTITUTE($N3837,"/",REPT(" ",LEN($N3837))),(COLUMNS($V3837:V3837)-1)*LEN($N3837)+1,LEN($N3837)))</f>
        <v>theater</v>
      </c>
      <c r="R3837" t="str">
        <f>TRIM(MID(SUBSTITUTE($N3837,"/",REPT(" ",LEN($N3837))),(COLUMNS($V3837:W3837)-1)*LEN($N3837)+1,LEN($N3837)))</f>
        <v>plays</v>
      </c>
      <c r="S3837" s="11">
        <f t="shared" si="238"/>
        <v>42460.94222222222</v>
      </c>
      <c r="T3837" s="11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1.125</v>
      </c>
      <c r="P3838" s="6">
        <f t="shared" si="237"/>
        <v>64.285714285714292</v>
      </c>
      <c r="Q3838" t="str">
        <f>TRIM(MID(SUBSTITUTE($N3838,"/",REPT(" ",LEN($N3838))),(COLUMNS($V3838:V3838)-1)*LEN($N3838)+1,LEN($N3838)))</f>
        <v>theater</v>
      </c>
      <c r="R3838" t="str">
        <f>TRIM(MID(SUBSTITUTE($N3838,"/",REPT(" ",LEN($N3838))),(COLUMNS($V3838:W3838)-1)*LEN($N3838)+1,LEN($N3838)))</f>
        <v>plays</v>
      </c>
      <c r="S3838" s="11">
        <f t="shared" si="238"/>
        <v>42553.926527777774</v>
      </c>
      <c r="T3838" s="11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1.0209999999999999</v>
      </c>
      <c r="P3839" s="6">
        <f t="shared" si="237"/>
        <v>120.11764705882354</v>
      </c>
      <c r="Q3839" t="str">
        <f>TRIM(MID(SUBSTITUTE($N3839,"/",REPT(" ",LEN($N3839))),(COLUMNS($V3839:V3839)-1)*LEN($N3839)+1,LEN($N3839)))</f>
        <v>theater</v>
      </c>
      <c r="R3839" t="str">
        <f>TRIM(MID(SUBSTITUTE($N3839,"/",REPT(" ",LEN($N3839))),(COLUMNS($V3839:W3839)-1)*LEN($N3839)+1,LEN($N3839)))</f>
        <v>plays</v>
      </c>
      <c r="S3839" s="11">
        <f t="shared" si="238"/>
        <v>42152.765717592592</v>
      </c>
      <c r="T3839" s="11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1.00824</v>
      </c>
      <c r="P3840" s="6">
        <f t="shared" si="237"/>
        <v>1008.24</v>
      </c>
      <c r="Q3840" t="str">
        <f>TRIM(MID(SUBSTITUTE($N3840,"/",REPT(" ",LEN($N3840))),(COLUMNS($V3840:V3840)-1)*LEN($N3840)+1,LEN($N3840)))</f>
        <v>theater</v>
      </c>
      <c r="R3840" t="str">
        <f>TRIM(MID(SUBSTITUTE($N3840,"/",REPT(" ",LEN($N3840))),(COLUMNS($V3840:W3840)-1)*LEN($N3840)+1,LEN($N3840)))</f>
        <v>plays</v>
      </c>
      <c r="S3840" s="11">
        <f t="shared" si="238"/>
        <v>42116.710752314815</v>
      </c>
      <c r="T3840" s="11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1.0125</v>
      </c>
      <c r="P3841" s="6">
        <f t="shared" si="237"/>
        <v>63.28125</v>
      </c>
      <c r="Q3841" t="str">
        <f>TRIM(MID(SUBSTITUTE($N3841,"/",REPT(" ",LEN($N3841))),(COLUMNS($V3841:V3841)-1)*LEN($N3841)+1,LEN($N3841)))</f>
        <v>theater</v>
      </c>
      <c r="R3841" t="str">
        <f>TRIM(MID(SUBSTITUTE($N3841,"/",REPT(" ",LEN($N3841))),(COLUMNS($V3841:W3841)-1)*LEN($N3841)+1,LEN($N3841)))</f>
        <v>plays</v>
      </c>
      <c r="S3841" s="11">
        <f t="shared" si="238"/>
        <v>42155.142638888887</v>
      </c>
      <c r="T3841" s="11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</v>
      </c>
      <c r="P3842" s="6">
        <f t="shared" si="237"/>
        <v>21.666666666666668</v>
      </c>
      <c r="Q3842" t="str">
        <f>TRIM(MID(SUBSTITUTE($N3842,"/",REPT(" ",LEN($N3842))),(COLUMNS($V3842:V3842)-1)*LEN($N3842)+1,LEN($N3842)))</f>
        <v>theater</v>
      </c>
      <c r="R3842" t="str">
        <f>TRIM(MID(SUBSTITUTE($N3842,"/",REPT(" ",LEN($N3842))),(COLUMNS($V3842:W3842)-1)*LEN($N3842)+1,LEN($N3842)))</f>
        <v>plays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</f>
        <v>8.72E-2</v>
      </c>
      <c r="P3843" s="6">
        <f t="shared" ref="P3843:P3906" si="241">AVERAGE(E3843/L3843)</f>
        <v>25.647058823529413</v>
      </c>
      <c r="Q3843" t="str">
        <f>TRIM(MID(SUBSTITUTE($N3843,"/",REPT(" ",LEN($N3843))),(COLUMNS($V3843:V3843)-1)*LEN($N3843)+1,LEN($N3843)))</f>
        <v>theater</v>
      </c>
      <c r="R3843" t="str">
        <f>TRIM(MID(SUBSTITUTE($N3843,"/",REPT(" ",LEN($N3843))),(COLUMNS($V3843:W3843)-1)*LEN($N3843)+1,LEN($N3843)))</f>
        <v>plays</v>
      </c>
      <c r="S3843" s="11">
        <f t="shared" ref="S3843:S3906" si="242">(((J3843/60/60)/24)+DATE(1970,1,1))</f>
        <v>41780.785729166666</v>
      </c>
      <c r="T3843" s="11">
        <f t="shared" ref="T3843:T3906" si="243">(((I3843/60/60)/24)+DATE(1970,1,1))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0.21940000000000001</v>
      </c>
      <c r="P3844" s="6">
        <f t="shared" si="241"/>
        <v>47.695652173913047</v>
      </c>
      <c r="Q3844" t="str">
        <f>TRIM(MID(SUBSTITUTE($N3844,"/",REPT(" ",LEN($N3844))),(COLUMNS($V3844:V3844)-1)*LEN($N3844)+1,LEN($N3844)))</f>
        <v>theater</v>
      </c>
      <c r="R3844" t="str">
        <f>TRIM(MID(SUBSTITUTE($N3844,"/",REPT(" ",LEN($N3844))),(COLUMNS($V3844:W3844)-1)*LEN($N3844)+1,LEN($N3844)))</f>
        <v>plays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0.21299999999999999</v>
      </c>
      <c r="P3845" s="6">
        <f t="shared" si="241"/>
        <v>56.05263157894737</v>
      </c>
      <c r="Q3845" t="str">
        <f>TRIM(MID(SUBSTITUTE($N3845,"/",REPT(" ",LEN($N3845))),(COLUMNS($V3845:V3845)-1)*LEN($N3845)+1,LEN($N3845)))</f>
        <v>theater</v>
      </c>
      <c r="R3845" t="str">
        <f>TRIM(MID(SUBSTITUTE($N3845,"/",REPT(" ",LEN($N3845))),(COLUMNS($V3845:W3845)-1)*LEN($N3845)+1,LEN($N3845)))</f>
        <v>plays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0.41489795918367345</v>
      </c>
      <c r="P3846" s="6">
        <f t="shared" si="241"/>
        <v>81.319999999999993</v>
      </c>
      <c r="Q3846" t="str">
        <f>TRIM(MID(SUBSTITUTE($N3846,"/",REPT(" ",LEN($N3846))),(COLUMNS($V3846:V3846)-1)*LEN($N3846)+1,LEN($N3846)))</f>
        <v>theater</v>
      </c>
      <c r="R3846" t="str">
        <f>TRIM(MID(SUBSTITUTE($N3846,"/",REPT(" ",LEN($N3846))),(COLUMNS($V3846:W3846)-1)*LEN($N3846)+1,LEN($N3846)))</f>
        <v>plays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2.1049999999999999E-2</v>
      </c>
      <c r="P3847" s="6">
        <f t="shared" si="241"/>
        <v>70.166666666666671</v>
      </c>
      <c r="Q3847" t="str">
        <f>TRIM(MID(SUBSTITUTE($N3847,"/",REPT(" ",LEN($N3847))),(COLUMNS($V3847:V3847)-1)*LEN($N3847)+1,LEN($N3847)))</f>
        <v>theater</v>
      </c>
      <c r="R3847" t="str">
        <f>TRIM(MID(SUBSTITUTE($N3847,"/",REPT(" ",LEN($N3847))),(COLUMNS($V3847:W3847)-1)*LEN($N3847)+1,LEN($N3847)))</f>
        <v>plays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2.7E-2</v>
      </c>
      <c r="P3848" s="6">
        <f t="shared" si="241"/>
        <v>23.625</v>
      </c>
      <c r="Q3848" t="str">
        <f>TRIM(MID(SUBSTITUTE($N3848,"/",REPT(" ",LEN($N3848))),(COLUMNS($V3848:V3848)-1)*LEN($N3848)+1,LEN($N3848)))</f>
        <v>theater</v>
      </c>
      <c r="R3848" t="str">
        <f>TRIM(MID(SUBSTITUTE($N3848,"/",REPT(" ",LEN($N3848))),(COLUMNS($V3848:W3848)-1)*LEN($N3848)+1,LEN($N3848)))</f>
        <v>plays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0.16161904761904761</v>
      </c>
      <c r="P3849" s="6">
        <f t="shared" si="241"/>
        <v>188.55555555555554</v>
      </c>
      <c r="Q3849" t="str">
        <f>TRIM(MID(SUBSTITUTE($N3849,"/",REPT(" ",LEN($N3849))),(COLUMNS($V3849:V3849)-1)*LEN($N3849)+1,LEN($N3849)))</f>
        <v>theater</v>
      </c>
      <c r="R3849" t="str">
        <f>TRIM(MID(SUBSTITUTE($N3849,"/",REPT(" ",LEN($N3849))),(COLUMNS($V3849:W3849)-1)*LEN($N3849)+1,LEN($N3849)))</f>
        <v>plays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0.16376923076923078</v>
      </c>
      <c r="P3850" s="6">
        <f t="shared" si="241"/>
        <v>49.511627906976742</v>
      </c>
      <c r="Q3850" t="str">
        <f>TRIM(MID(SUBSTITUTE($N3850,"/",REPT(" ",LEN($N3850))),(COLUMNS($V3850:V3850)-1)*LEN($N3850)+1,LEN($N3850)))</f>
        <v>theater</v>
      </c>
      <c r="R3850" t="str">
        <f>TRIM(MID(SUBSTITUTE($N3850,"/",REPT(" ",LEN($N3850))),(COLUMNS($V3850:W3850)-1)*LEN($N3850)+1,LEN($N3850)))</f>
        <v>plays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7.0433333333333334E-2</v>
      </c>
      <c r="P3851" s="6">
        <f t="shared" si="241"/>
        <v>75.464285714285708</v>
      </c>
      <c r="Q3851" t="str">
        <f>TRIM(MID(SUBSTITUTE($N3851,"/",REPT(" ",LEN($N3851))),(COLUMNS($V3851:V3851)-1)*LEN($N3851)+1,LEN($N3851)))</f>
        <v>theater</v>
      </c>
      <c r="R3851" t="str">
        <f>TRIM(MID(SUBSTITUTE($N3851,"/",REPT(" ",LEN($N3851))),(COLUMNS($V3851:W3851)-1)*LEN($N3851)+1,LEN($N3851)))</f>
        <v>plays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3.7999999999999999E-2</v>
      </c>
      <c r="P3852" s="6">
        <f t="shared" si="241"/>
        <v>9.5</v>
      </c>
      <c r="Q3852" t="str">
        <f>TRIM(MID(SUBSTITUTE($N3852,"/",REPT(" ",LEN($N3852))),(COLUMNS($V3852:V3852)-1)*LEN($N3852)+1,LEN($N3852)))</f>
        <v>theater</v>
      </c>
      <c r="R3852" t="str">
        <f>TRIM(MID(SUBSTITUTE($N3852,"/",REPT(" ",LEN($N3852))),(COLUMNS($V3852:W3852)-1)*LEN($N3852)+1,LEN($N3852)))</f>
        <v>plays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0.34079999999999999</v>
      </c>
      <c r="P3853" s="6">
        <f t="shared" si="241"/>
        <v>35.5</v>
      </c>
      <c r="Q3853" t="str">
        <f>TRIM(MID(SUBSTITUTE($N3853,"/",REPT(" ",LEN($N3853))),(COLUMNS($V3853:V3853)-1)*LEN($N3853)+1,LEN($N3853)))</f>
        <v>theater</v>
      </c>
      <c r="R3853" t="str">
        <f>TRIM(MID(SUBSTITUTE($N3853,"/",REPT(" ",LEN($N3853))),(COLUMNS($V3853:W3853)-1)*LEN($N3853)+1,LEN($N3853)))</f>
        <v>plays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2E-3</v>
      </c>
      <c r="P3854" s="6">
        <f t="shared" si="241"/>
        <v>10</v>
      </c>
      <c r="Q3854" t="str">
        <f>TRIM(MID(SUBSTITUTE($N3854,"/",REPT(" ",LEN($N3854))),(COLUMNS($V3854:V3854)-1)*LEN($N3854)+1,LEN($N3854)))</f>
        <v>theater</v>
      </c>
      <c r="R3854" t="str">
        <f>TRIM(MID(SUBSTITUTE($N3854,"/",REPT(" ",LEN($N3854))),(COLUMNS($V3854:W3854)-1)*LEN($N3854)+1,LEN($N3854)))</f>
        <v>plays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2.5999999999999998E-4</v>
      </c>
      <c r="P3855" s="6">
        <f t="shared" si="241"/>
        <v>13</v>
      </c>
      <c r="Q3855" t="str">
        <f>TRIM(MID(SUBSTITUTE($N3855,"/",REPT(" ",LEN($N3855))),(COLUMNS($V3855:V3855)-1)*LEN($N3855)+1,LEN($N3855)))</f>
        <v>theater</v>
      </c>
      <c r="R3855" t="str">
        <f>TRIM(MID(SUBSTITUTE($N3855,"/",REPT(" ",LEN($N3855))),(COLUMNS($V3855:W3855)-1)*LEN($N3855)+1,LEN($N3855)))</f>
        <v>plays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0.16254545454545455</v>
      </c>
      <c r="P3856" s="6">
        <f t="shared" si="241"/>
        <v>89.4</v>
      </c>
      <c r="Q3856" t="str">
        <f>TRIM(MID(SUBSTITUTE($N3856,"/",REPT(" ",LEN($N3856))),(COLUMNS($V3856:V3856)-1)*LEN($N3856)+1,LEN($N3856)))</f>
        <v>theater</v>
      </c>
      <c r="R3856" t="str">
        <f>TRIM(MID(SUBSTITUTE($N3856,"/",REPT(" ",LEN($N3856))),(COLUMNS($V3856:W3856)-1)*LEN($N3856)+1,LEN($N3856)))</f>
        <v>plays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2.5000000000000001E-2</v>
      </c>
      <c r="P3857" s="6">
        <f t="shared" si="241"/>
        <v>25</v>
      </c>
      <c r="Q3857" t="str">
        <f>TRIM(MID(SUBSTITUTE($N3857,"/",REPT(" ",LEN($N3857))),(COLUMNS($V3857:V3857)-1)*LEN($N3857)+1,LEN($N3857)))</f>
        <v>theater</v>
      </c>
      <c r="R3857" t="str">
        <f>TRIM(MID(SUBSTITUTE($N3857,"/",REPT(" ",LEN($N3857))),(COLUMNS($V3857:W3857)-1)*LEN($N3857)+1,LEN($N3857)))</f>
        <v>plays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2.0000000000000001E-4</v>
      </c>
      <c r="P3858" s="6">
        <f t="shared" si="241"/>
        <v>1</v>
      </c>
      <c r="Q3858" t="str">
        <f>TRIM(MID(SUBSTITUTE($N3858,"/",REPT(" ",LEN($N3858))),(COLUMNS($V3858:V3858)-1)*LEN($N3858)+1,LEN($N3858)))</f>
        <v>theater</v>
      </c>
      <c r="R3858" t="str">
        <f>TRIM(MID(SUBSTITUTE($N3858,"/",REPT(" ",LEN($N3858))),(COLUMNS($V3858:W3858)-1)*LEN($N3858)+1,LEN($N3858)))</f>
        <v>plays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5.1999999999999998E-2</v>
      </c>
      <c r="P3859" s="6">
        <f t="shared" si="241"/>
        <v>65</v>
      </c>
      <c r="Q3859" t="str">
        <f>TRIM(MID(SUBSTITUTE($N3859,"/",REPT(" ",LEN($N3859))),(COLUMNS($V3859:V3859)-1)*LEN($N3859)+1,LEN($N3859)))</f>
        <v>theater</v>
      </c>
      <c r="R3859" t="str">
        <f>TRIM(MID(SUBSTITUTE($N3859,"/",REPT(" ",LEN($N3859))),(COLUMNS($V3859:W3859)-1)*LEN($N3859)+1,LEN($N3859)))</f>
        <v>plays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0.02</v>
      </c>
      <c r="P3860" s="6">
        <f t="shared" si="241"/>
        <v>10</v>
      </c>
      <c r="Q3860" t="str">
        <f>TRIM(MID(SUBSTITUTE($N3860,"/",REPT(" ",LEN($N3860))),(COLUMNS($V3860:V3860)-1)*LEN($N3860)+1,LEN($N3860)))</f>
        <v>theater</v>
      </c>
      <c r="R3860" t="str">
        <f>TRIM(MID(SUBSTITUTE($N3860,"/",REPT(" ",LEN($N3860))),(COLUMNS($V3860:W3860)-1)*LEN($N3860)+1,LEN($N3860)))</f>
        <v>plays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4.0000000000000002E-4</v>
      </c>
      <c r="P3861" s="6">
        <f t="shared" si="241"/>
        <v>1</v>
      </c>
      <c r="Q3861" t="str">
        <f>TRIM(MID(SUBSTITUTE($N3861,"/",REPT(" ",LEN($N3861))),(COLUMNS($V3861:V3861)-1)*LEN($N3861)+1,LEN($N3861)))</f>
        <v>theater</v>
      </c>
      <c r="R3861" t="str">
        <f>TRIM(MID(SUBSTITUTE($N3861,"/",REPT(" ",LEN($N3861))),(COLUMNS($V3861:W3861)-1)*LEN($N3861)+1,LEN($N3861)))</f>
        <v>plays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0.17666666666666667</v>
      </c>
      <c r="P3862" s="6">
        <f t="shared" si="241"/>
        <v>81.538461538461533</v>
      </c>
      <c r="Q3862" t="str">
        <f>TRIM(MID(SUBSTITUTE($N3862,"/",REPT(" ",LEN($N3862))),(COLUMNS($V3862:V3862)-1)*LEN($N3862)+1,LEN($N3862)))</f>
        <v>theater</v>
      </c>
      <c r="R3862" t="str">
        <f>TRIM(MID(SUBSTITUTE($N3862,"/",REPT(" ",LEN($N3862))),(COLUMNS($V3862:W3862)-1)*LEN($N3862)+1,LEN($N3862)))</f>
        <v>plays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0.05</v>
      </c>
      <c r="P3863" s="6">
        <f t="shared" si="241"/>
        <v>100</v>
      </c>
      <c r="Q3863" t="str">
        <f>TRIM(MID(SUBSTITUTE($N3863,"/",REPT(" ",LEN($N3863))),(COLUMNS($V3863:V3863)-1)*LEN($N3863)+1,LEN($N3863)))</f>
        <v>theater</v>
      </c>
      <c r="R3863" t="str">
        <f>TRIM(MID(SUBSTITUTE($N3863,"/",REPT(" ",LEN($N3863))),(COLUMNS($V3863:W3863)-1)*LEN($N3863)+1,LEN($N3863)))</f>
        <v>plays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1.3333333333333334E-4</v>
      </c>
      <c r="P3864" s="6">
        <f t="shared" si="241"/>
        <v>1</v>
      </c>
      <c r="Q3864" t="str">
        <f>TRIM(MID(SUBSTITUTE($N3864,"/",REPT(" ",LEN($N3864))),(COLUMNS($V3864:V3864)-1)*LEN($N3864)+1,LEN($N3864)))</f>
        <v>theater</v>
      </c>
      <c r="R3864" t="str">
        <f>TRIM(MID(SUBSTITUTE($N3864,"/",REPT(" ",LEN($N3864))),(COLUMNS($V3864:W3864)-1)*LEN($N3864)+1,LEN($N3864)))</f>
        <v>plays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6" t="e">
        <f t="shared" si="241"/>
        <v>#DIV/0!</v>
      </c>
      <c r="Q3865" t="str">
        <f>TRIM(MID(SUBSTITUTE($N3865,"/",REPT(" ",LEN($N3865))),(COLUMNS($V3865:V3865)-1)*LEN($N3865)+1,LEN($N3865)))</f>
        <v>theater</v>
      </c>
      <c r="R3865" t="str">
        <f>TRIM(MID(SUBSTITUTE($N3865,"/",REPT(" ",LEN($N3865))),(COLUMNS($V3865:W3865)-1)*LEN($N3865)+1,LEN($N3865)))</f>
        <v>plays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1.2E-2</v>
      </c>
      <c r="P3866" s="6">
        <f t="shared" si="241"/>
        <v>20</v>
      </c>
      <c r="Q3866" t="str">
        <f>TRIM(MID(SUBSTITUTE($N3866,"/",REPT(" ",LEN($N3866))),(COLUMNS($V3866:V3866)-1)*LEN($N3866)+1,LEN($N3866)))</f>
        <v>theater</v>
      </c>
      <c r="R3866" t="str">
        <f>TRIM(MID(SUBSTITUTE($N3866,"/",REPT(" ",LEN($N3866))),(COLUMNS($V3866:W3866)-1)*LEN($N3866)+1,LEN($N3866)))</f>
        <v>plays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0.26937422295897223</v>
      </c>
      <c r="P3867" s="6">
        <f t="shared" si="241"/>
        <v>46.428571428571431</v>
      </c>
      <c r="Q3867" t="str">
        <f>TRIM(MID(SUBSTITUTE($N3867,"/",REPT(" ",LEN($N3867))),(COLUMNS($V3867:V3867)-1)*LEN($N3867)+1,LEN($N3867)))</f>
        <v>theater</v>
      </c>
      <c r="R3867" t="str">
        <f>TRIM(MID(SUBSTITUTE($N3867,"/",REPT(" ",LEN($N3867))),(COLUMNS($V3867:W3867)-1)*LEN($N3867)+1,LEN($N3867)))</f>
        <v>plays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5.4999999999999997E-3</v>
      </c>
      <c r="P3868" s="6">
        <f t="shared" si="241"/>
        <v>5.5</v>
      </c>
      <c r="Q3868" t="str">
        <f>TRIM(MID(SUBSTITUTE($N3868,"/",REPT(" ",LEN($N3868))),(COLUMNS($V3868:V3868)-1)*LEN($N3868)+1,LEN($N3868)))</f>
        <v>theater</v>
      </c>
      <c r="R3868" t="str">
        <f>TRIM(MID(SUBSTITUTE($N3868,"/",REPT(" ",LEN($N3868))),(COLUMNS($V3868:W3868)-1)*LEN($N3868)+1,LEN($N3868)))</f>
        <v>plays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0.1255</v>
      </c>
      <c r="P3869" s="6">
        <f t="shared" si="241"/>
        <v>50.2</v>
      </c>
      <c r="Q3869" t="str">
        <f>TRIM(MID(SUBSTITUTE($N3869,"/",REPT(" ",LEN($N3869))),(COLUMNS($V3869:V3869)-1)*LEN($N3869)+1,LEN($N3869)))</f>
        <v>theater</v>
      </c>
      <c r="R3869" t="str">
        <f>TRIM(MID(SUBSTITUTE($N3869,"/",REPT(" ",LEN($N3869))),(COLUMNS($V3869:W3869)-1)*LEN($N3869)+1,LEN($N3869)))</f>
        <v>plays</v>
      </c>
      <c r="S3869" s="11">
        <f t="shared" si="242"/>
        <v>42509.814108796301</v>
      </c>
      <c r="T3869" s="11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2E-3</v>
      </c>
      <c r="P3870" s="6">
        <f t="shared" si="241"/>
        <v>10</v>
      </c>
      <c r="Q3870" t="str">
        <f>TRIM(MID(SUBSTITUTE($N3870,"/",REPT(" ",LEN($N3870))),(COLUMNS($V3870:V3870)-1)*LEN($N3870)+1,LEN($N3870)))</f>
        <v>theater</v>
      </c>
      <c r="R3870" t="str">
        <f>TRIM(MID(SUBSTITUTE($N3870,"/",REPT(" ",LEN($N3870))),(COLUMNS($V3870:W3870)-1)*LEN($N3870)+1,LEN($N3870)))</f>
        <v>musical</v>
      </c>
      <c r="S3870" s="11">
        <f t="shared" si="242"/>
        <v>41865.659780092588</v>
      </c>
      <c r="T3870" s="11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3.44748684310884E-2</v>
      </c>
      <c r="P3871" s="6">
        <f t="shared" si="241"/>
        <v>30.133333333333333</v>
      </c>
      <c r="Q3871" t="str">
        <f>TRIM(MID(SUBSTITUTE($N3871,"/",REPT(" ",LEN($N3871))),(COLUMNS($V3871:V3871)-1)*LEN($N3871)+1,LEN($N3871)))</f>
        <v>theater</v>
      </c>
      <c r="R3871" t="str">
        <f>TRIM(MID(SUBSTITUTE($N3871,"/",REPT(" ",LEN($N3871))),(COLUMNS($V3871:W3871)-1)*LEN($N3871)+1,LEN($N3871)))</f>
        <v>musical</v>
      </c>
      <c r="S3871" s="11">
        <f t="shared" si="242"/>
        <v>42047.724444444444</v>
      </c>
      <c r="T3871" s="11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0.15</v>
      </c>
      <c r="P3872" s="6">
        <f t="shared" si="241"/>
        <v>150</v>
      </c>
      <c r="Q3872" t="str">
        <f>TRIM(MID(SUBSTITUTE($N3872,"/",REPT(" ",LEN($N3872))),(COLUMNS($V3872:V3872)-1)*LEN($N3872)+1,LEN($N3872)))</f>
        <v>theater</v>
      </c>
      <c r="R3872" t="str">
        <f>TRIM(MID(SUBSTITUTE($N3872,"/",REPT(" ",LEN($N3872))),(COLUMNS($V3872:W3872)-1)*LEN($N3872)+1,LEN($N3872)))</f>
        <v>musical</v>
      </c>
      <c r="S3872" s="11">
        <f t="shared" si="242"/>
        <v>41793.17219907407</v>
      </c>
      <c r="T3872" s="11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2.6666666666666668E-2</v>
      </c>
      <c r="P3873" s="6">
        <f t="shared" si="241"/>
        <v>13.333333333333334</v>
      </c>
      <c r="Q3873" t="str">
        <f>TRIM(MID(SUBSTITUTE($N3873,"/",REPT(" ",LEN($N3873))),(COLUMNS($V3873:V3873)-1)*LEN($N3873)+1,LEN($N3873)))</f>
        <v>theater</v>
      </c>
      <c r="R3873" t="str">
        <f>TRIM(MID(SUBSTITUTE($N3873,"/",REPT(" ",LEN($N3873))),(COLUMNS($V3873:W3873)-1)*LEN($N3873)+1,LEN($N3873)))</f>
        <v>musical</v>
      </c>
      <c r="S3873" s="11">
        <f t="shared" si="242"/>
        <v>42763.780671296292</v>
      </c>
      <c r="T3873" s="11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6" t="e">
        <f t="shared" si="241"/>
        <v>#DIV/0!</v>
      </c>
      <c r="Q3874" t="str">
        <f>TRIM(MID(SUBSTITUTE($N3874,"/",REPT(" ",LEN($N3874))),(COLUMNS($V3874:V3874)-1)*LEN($N3874)+1,LEN($N3874)))</f>
        <v>theater</v>
      </c>
      <c r="R3874" t="str">
        <f>TRIM(MID(SUBSTITUTE($N3874,"/",REPT(" ",LEN($N3874))),(COLUMNS($V3874:W3874)-1)*LEN($N3874)+1,LEN($N3874)))</f>
        <v>musical</v>
      </c>
      <c r="S3874" s="11">
        <f t="shared" si="242"/>
        <v>42180.145787037036</v>
      </c>
      <c r="T3874" s="11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6" t="e">
        <f t="shared" si="241"/>
        <v>#DIV/0!</v>
      </c>
      <c r="Q3875" t="str">
        <f>TRIM(MID(SUBSTITUTE($N3875,"/",REPT(" ",LEN($N3875))),(COLUMNS($V3875:V3875)-1)*LEN($N3875)+1,LEN($N3875)))</f>
        <v>theater</v>
      </c>
      <c r="R3875" t="str">
        <f>TRIM(MID(SUBSTITUTE($N3875,"/",REPT(" ",LEN($N3875))),(COLUMNS($V3875:W3875)-1)*LEN($N3875)+1,LEN($N3875)))</f>
        <v>musical</v>
      </c>
      <c r="S3875" s="11">
        <f t="shared" si="242"/>
        <v>42255.696006944447</v>
      </c>
      <c r="T3875" s="11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6" t="e">
        <f t="shared" si="241"/>
        <v>#DIV/0!</v>
      </c>
      <c r="Q3876" t="str">
        <f>TRIM(MID(SUBSTITUTE($N3876,"/",REPT(" ",LEN($N3876))),(COLUMNS($V3876:V3876)-1)*LEN($N3876)+1,LEN($N3876)))</f>
        <v>theater</v>
      </c>
      <c r="R3876" t="str">
        <f>TRIM(MID(SUBSTITUTE($N3876,"/",REPT(" ",LEN($N3876))),(COLUMNS($V3876:W3876)-1)*LEN($N3876)+1,LEN($N3876)))</f>
        <v>musical</v>
      </c>
      <c r="S3876" s="11">
        <f t="shared" si="242"/>
        <v>42007.016458333332</v>
      </c>
      <c r="T3876" s="11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6" t="e">
        <f t="shared" si="241"/>
        <v>#DIV/0!</v>
      </c>
      <c r="Q3877" t="str">
        <f>TRIM(MID(SUBSTITUTE($N3877,"/",REPT(" ",LEN($N3877))),(COLUMNS($V3877:V3877)-1)*LEN($N3877)+1,LEN($N3877)))</f>
        <v>theater</v>
      </c>
      <c r="R3877" t="str">
        <f>TRIM(MID(SUBSTITUTE($N3877,"/",REPT(" ",LEN($N3877))),(COLUMNS($V3877:W3877)-1)*LEN($N3877)+1,LEN($N3877)))</f>
        <v>musical</v>
      </c>
      <c r="S3877" s="11">
        <f t="shared" si="242"/>
        <v>42615.346817129626</v>
      </c>
      <c r="T3877" s="11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0.52794871794871789</v>
      </c>
      <c r="P3878" s="6">
        <f t="shared" si="241"/>
        <v>44.760869565217391</v>
      </c>
      <c r="Q3878" t="str">
        <f>TRIM(MID(SUBSTITUTE($N3878,"/",REPT(" ",LEN($N3878))),(COLUMNS($V3878:V3878)-1)*LEN($N3878)+1,LEN($N3878)))</f>
        <v>theater</v>
      </c>
      <c r="R3878" t="str">
        <f>TRIM(MID(SUBSTITUTE($N3878,"/",REPT(" ",LEN($N3878))),(COLUMNS($V3878:W3878)-1)*LEN($N3878)+1,LEN($N3878)))</f>
        <v>musical</v>
      </c>
      <c r="S3878" s="11">
        <f t="shared" si="242"/>
        <v>42372.624166666668</v>
      </c>
      <c r="T3878" s="11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4.9639999999999997E-2</v>
      </c>
      <c r="P3879" s="6">
        <f t="shared" si="241"/>
        <v>88.642857142857139</v>
      </c>
      <c r="Q3879" t="str">
        <f>TRIM(MID(SUBSTITUTE($N3879,"/",REPT(" ",LEN($N3879))),(COLUMNS($V3879:V3879)-1)*LEN($N3879)+1,LEN($N3879)))</f>
        <v>theater</v>
      </c>
      <c r="R3879" t="str">
        <f>TRIM(MID(SUBSTITUTE($N3879,"/",REPT(" ",LEN($N3879))),(COLUMNS($V3879:W3879)-1)*LEN($N3879)+1,LEN($N3879)))</f>
        <v>musical</v>
      </c>
      <c r="S3879" s="11">
        <f t="shared" si="242"/>
        <v>42682.67768518519</v>
      </c>
      <c r="T3879" s="11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5.5555555555555556E-4</v>
      </c>
      <c r="P3880" s="6">
        <f t="shared" si="241"/>
        <v>10</v>
      </c>
      <c r="Q3880" t="str">
        <f>TRIM(MID(SUBSTITUTE($N3880,"/",REPT(" ",LEN($N3880))),(COLUMNS($V3880:V3880)-1)*LEN($N3880)+1,LEN($N3880)))</f>
        <v>theater</v>
      </c>
      <c r="R3880" t="str">
        <f>TRIM(MID(SUBSTITUTE($N3880,"/",REPT(" ",LEN($N3880))),(COLUMNS($V3880:W3880)-1)*LEN($N3880)+1,LEN($N3880)))</f>
        <v>musical</v>
      </c>
      <c r="S3880" s="11">
        <f t="shared" si="242"/>
        <v>42154.818819444445</v>
      </c>
      <c r="T3880" s="11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6" t="e">
        <f t="shared" si="241"/>
        <v>#DIV/0!</v>
      </c>
      <c r="Q3881" t="str">
        <f>TRIM(MID(SUBSTITUTE($N3881,"/",REPT(" ",LEN($N3881))),(COLUMNS($V3881:V3881)-1)*LEN($N3881)+1,LEN($N3881)))</f>
        <v>theater</v>
      </c>
      <c r="R3881" t="str">
        <f>TRIM(MID(SUBSTITUTE($N3881,"/",REPT(" ",LEN($N3881))),(COLUMNS($V3881:W3881)-1)*LEN($N3881)+1,LEN($N3881)))</f>
        <v>musical</v>
      </c>
      <c r="S3881" s="11">
        <f t="shared" si="242"/>
        <v>41999.861064814817</v>
      </c>
      <c r="T3881" s="11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0.13066666666666665</v>
      </c>
      <c r="P3882" s="6">
        <f t="shared" si="241"/>
        <v>57.647058823529413</v>
      </c>
      <c r="Q3882" t="str">
        <f>TRIM(MID(SUBSTITUTE($N3882,"/",REPT(" ",LEN($N3882))),(COLUMNS($V3882:V3882)-1)*LEN($N3882)+1,LEN($N3882)))</f>
        <v>theater</v>
      </c>
      <c r="R3882" t="str">
        <f>TRIM(MID(SUBSTITUTE($N3882,"/",REPT(" ",LEN($N3882))),(COLUMNS($V3882:W3882)-1)*LEN($N3882)+1,LEN($N3882)))</f>
        <v>musical</v>
      </c>
      <c r="S3882" s="11">
        <f t="shared" si="242"/>
        <v>41815.815046296295</v>
      </c>
      <c r="T3882" s="11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0.05</v>
      </c>
      <c r="P3883" s="6">
        <f t="shared" si="241"/>
        <v>25</v>
      </c>
      <c r="Q3883" t="str">
        <f>TRIM(MID(SUBSTITUTE($N3883,"/",REPT(" ",LEN($N3883))),(COLUMNS($V3883:V3883)-1)*LEN($N3883)+1,LEN($N3883)))</f>
        <v>theater</v>
      </c>
      <c r="R3883" t="str">
        <f>TRIM(MID(SUBSTITUTE($N3883,"/",REPT(" ",LEN($N3883))),(COLUMNS($V3883:W3883)-1)*LEN($N3883)+1,LEN($N3883)))</f>
        <v>musical</v>
      </c>
      <c r="S3883" s="11">
        <f t="shared" si="242"/>
        <v>42756.018506944441</v>
      </c>
      <c r="T3883" s="11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6" t="e">
        <f t="shared" si="241"/>
        <v>#DIV/0!</v>
      </c>
      <c r="Q3884" t="str">
        <f>TRIM(MID(SUBSTITUTE($N3884,"/",REPT(" ",LEN($N3884))),(COLUMNS($V3884:V3884)-1)*LEN($N3884)+1,LEN($N3884)))</f>
        <v>theater</v>
      </c>
      <c r="R3884" t="str">
        <f>TRIM(MID(SUBSTITUTE($N3884,"/",REPT(" ",LEN($N3884))),(COLUMNS($V3884:W3884)-1)*LEN($N3884)+1,LEN($N3884)))</f>
        <v>musical</v>
      </c>
      <c r="S3884" s="11">
        <f t="shared" si="242"/>
        <v>42373.983449074076</v>
      </c>
      <c r="T3884" s="11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6" t="e">
        <f t="shared" si="241"/>
        <v>#DIV/0!</v>
      </c>
      <c r="Q3885" t="str">
        <f>TRIM(MID(SUBSTITUTE($N3885,"/",REPT(" ",LEN($N3885))),(COLUMNS($V3885:V3885)-1)*LEN($N3885)+1,LEN($N3885)))</f>
        <v>theater</v>
      </c>
      <c r="R3885" t="str">
        <f>TRIM(MID(SUBSTITUTE($N3885,"/",REPT(" ",LEN($N3885))),(COLUMNS($V3885:W3885)-1)*LEN($N3885)+1,LEN($N3885)))</f>
        <v>musical</v>
      </c>
      <c r="S3885" s="11">
        <f t="shared" si="242"/>
        <v>41854.602650462963</v>
      </c>
      <c r="T3885" s="11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6" t="e">
        <f t="shared" si="241"/>
        <v>#DIV/0!</v>
      </c>
      <c r="Q3886" t="str">
        <f>TRIM(MID(SUBSTITUTE($N3886,"/",REPT(" ",LEN($N3886))),(COLUMNS($V3886:V3886)-1)*LEN($N3886)+1,LEN($N3886)))</f>
        <v>theater</v>
      </c>
      <c r="R3886" t="str">
        <f>TRIM(MID(SUBSTITUTE($N3886,"/",REPT(" ",LEN($N3886))),(COLUMNS($V3886:W3886)-1)*LEN($N3886)+1,LEN($N3886)))</f>
        <v>musical</v>
      </c>
      <c r="S3886" s="11">
        <f t="shared" si="242"/>
        <v>42065.791574074072</v>
      </c>
      <c r="T3886" s="11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6" t="e">
        <f t="shared" si="241"/>
        <v>#DIV/0!</v>
      </c>
      <c r="Q3887" t="str">
        <f>TRIM(MID(SUBSTITUTE($N3887,"/",REPT(" ",LEN($N3887))),(COLUMNS($V3887:V3887)-1)*LEN($N3887)+1,LEN($N3887)))</f>
        <v>theater</v>
      </c>
      <c r="R3887" t="str">
        <f>TRIM(MID(SUBSTITUTE($N3887,"/",REPT(" ",LEN($N3887))),(COLUMNS($V3887:W3887)-1)*LEN($N3887)+1,LEN($N3887)))</f>
        <v>musical</v>
      </c>
      <c r="S3887" s="11">
        <f t="shared" si="242"/>
        <v>42469.951284722221</v>
      </c>
      <c r="T3887" s="11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6" t="e">
        <f t="shared" si="241"/>
        <v>#DIV/0!</v>
      </c>
      <c r="Q3888" t="str">
        <f>TRIM(MID(SUBSTITUTE($N3888,"/",REPT(" ",LEN($N3888))),(COLUMNS($V3888:V3888)-1)*LEN($N3888)+1,LEN($N3888)))</f>
        <v>theater</v>
      </c>
      <c r="R3888" t="str">
        <f>TRIM(MID(SUBSTITUTE($N3888,"/",REPT(" ",LEN($N3888))),(COLUMNS($V3888:W3888)-1)*LEN($N3888)+1,LEN($N3888)))</f>
        <v>musical</v>
      </c>
      <c r="S3888" s="11">
        <f t="shared" si="242"/>
        <v>41954.228032407409</v>
      </c>
      <c r="T3888" s="11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1.7500000000000002E-2</v>
      </c>
      <c r="P3889" s="6">
        <f t="shared" si="241"/>
        <v>17.5</v>
      </c>
      <c r="Q3889" t="str">
        <f>TRIM(MID(SUBSTITUTE($N3889,"/",REPT(" ",LEN($N3889))),(COLUMNS($V3889:V3889)-1)*LEN($N3889)+1,LEN($N3889)))</f>
        <v>theater</v>
      </c>
      <c r="R3889" t="str">
        <f>TRIM(MID(SUBSTITUTE($N3889,"/",REPT(" ",LEN($N3889))),(COLUMNS($V3889:W3889)-1)*LEN($N3889)+1,LEN($N3889)))</f>
        <v>musical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0.27100000000000002</v>
      </c>
      <c r="P3890" s="6">
        <f t="shared" si="241"/>
        <v>38.714285714285715</v>
      </c>
      <c r="Q3890" t="str">
        <f>TRIM(MID(SUBSTITUTE($N3890,"/",REPT(" ",LEN($N3890))),(COLUMNS($V3890:V3890)-1)*LEN($N3890)+1,LEN($N3890)))</f>
        <v>theater</v>
      </c>
      <c r="R3890" t="str">
        <f>TRIM(MID(SUBSTITUTE($N3890,"/",REPT(" ",LEN($N3890))),(COLUMNS($V3890:W3890)-1)*LEN($N3890)+1,LEN($N3890)))</f>
        <v>plays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1.4749999999999999E-2</v>
      </c>
      <c r="P3891" s="6">
        <f t="shared" si="241"/>
        <v>13.111111111111111</v>
      </c>
      <c r="Q3891" t="str">
        <f>TRIM(MID(SUBSTITUTE($N3891,"/",REPT(" ",LEN($N3891))),(COLUMNS($V3891:V3891)-1)*LEN($N3891)+1,LEN($N3891)))</f>
        <v>theater</v>
      </c>
      <c r="R3891" t="str">
        <f>TRIM(MID(SUBSTITUTE($N3891,"/",REPT(" ",LEN($N3891))),(COLUMNS($V3891:W3891)-1)*LEN($N3891)+1,LEN($N3891)))</f>
        <v>plays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0.16826666666666668</v>
      </c>
      <c r="P3892" s="6">
        <f t="shared" si="241"/>
        <v>315.5</v>
      </c>
      <c r="Q3892" t="str">
        <f>TRIM(MID(SUBSTITUTE($N3892,"/",REPT(" ",LEN($N3892))),(COLUMNS($V3892:V3892)-1)*LEN($N3892)+1,LEN($N3892)))</f>
        <v>theater</v>
      </c>
      <c r="R3892" t="str">
        <f>TRIM(MID(SUBSTITUTE($N3892,"/",REPT(" ",LEN($N3892))),(COLUMNS($V3892:W3892)-1)*LEN($N3892)+1,LEN($N3892)))</f>
        <v>plays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0.32500000000000001</v>
      </c>
      <c r="P3893" s="6">
        <f t="shared" si="241"/>
        <v>37.142857142857146</v>
      </c>
      <c r="Q3893" t="str">
        <f>TRIM(MID(SUBSTITUTE($N3893,"/",REPT(" ",LEN($N3893))),(COLUMNS($V3893:V3893)-1)*LEN($N3893)+1,LEN($N3893)))</f>
        <v>theater</v>
      </c>
      <c r="R3893" t="str">
        <f>TRIM(MID(SUBSTITUTE($N3893,"/",REPT(" ",LEN($N3893))),(COLUMNS($V3893:W3893)-1)*LEN($N3893)+1,LEN($N3893)))</f>
        <v>plays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6" t="e">
        <f t="shared" si="241"/>
        <v>#DIV/0!</v>
      </c>
      <c r="Q3894" t="str">
        <f>TRIM(MID(SUBSTITUTE($N3894,"/",REPT(" ",LEN($N3894))),(COLUMNS($V3894:V3894)-1)*LEN($N3894)+1,LEN($N3894)))</f>
        <v>theater</v>
      </c>
      <c r="R3894" t="str">
        <f>TRIM(MID(SUBSTITUTE($N3894,"/",REPT(" ",LEN($N3894))),(COLUMNS($V3894:W3894)-1)*LEN($N3894)+1,LEN($N3894)))</f>
        <v>plays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0.2155</v>
      </c>
      <c r="P3895" s="6">
        <f t="shared" si="241"/>
        <v>128.27380952380952</v>
      </c>
      <c r="Q3895" t="str">
        <f>TRIM(MID(SUBSTITUTE($N3895,"/",REPT(" ",LEN($N3895))),(COLUMNS($V3895:V3895)-1)*LEN($N3895)+1,LEN($N3895)))</f>
        <v>theater</v>
      </c>
      <c r="R3895" t="str">
        <f>TRIM(MID(SUBSTITUTE($N3895,"/",REPT(" ",LEN($N3895))),(COLUMNS($V3895:W3895)-1)*LEN($N3895)+1,LEN($N3895)))</f>
        <v>plays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3.4666666666666665E-2</v>
      </c>
      <c r="P3896" s="6">
        <f t="shared" si="241"/>
        <v>47.272727272727273</v>
      </c>
      <c r="Q3896" t="str">
        <f>TRIM(MID(SUBSTITUTE($N3896,"/",REPT(" ",LEN($N3896))),(COLUMNS($V3896:V3896)-1)*LEN($N3896)+1,LEN($N3896)))</f>
        <v>theater</v>
      </c>
      <c r="R3896" t="str">
        <f>TRIM(MID(SUBSTITUTE($N3896,"/",REPT(" ",LEN($N3896))),(COLUMNS($V3896:W3896)-1)*LEN($N3896)+1,LEN($N3896)))</f>
        <v>plays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0.05</v>
      </c>
      <c r="P3897" s="6">
        <f t="shared" si="241"/>
        <v>50</v>
      </c>
      <c r="Q3897" t="str">
        <f>TRIM(MID(SUBSTITUTE($N3897,"/",REPT(" ",LEN($N3897))),(COLUMNS($V3897:V3897)-1)*LEN($N3897)+1,LEN($N3897)))</f>
        <v>theater</v>
      </c>
      <c r="R3897" t="str">
        <f>TRIM(MID(SUBSTITUTE($N3897,"/",REPT(" ",LEN($N3897))),(COLUMNS($V3897:W3897)-1)*LEN($N3897)+1,LEN($N3897)))</f>
        <v>plays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0.10625</v>
      </c>
      <c r="P3898" s="6">
        <f t="shared" si="241"/>
        <v>42.5</v>
      </c>
      <c r="Q3898" t="str">
        <f>TRIM(MID(SUBSTITUTE($N3898,"/",REPT(" ",LEN($N3898))),(COLUMNS($V3898:V3898)-1)*LEN($N3898)+1,LEN($N3898)))</f>
        <v>theater</v>
      </c>
      <c r="R3898" t="str">
        <f>TRIM(MID(SUBSTITUTE($N3898,"/",REPT(" ",LEN($N3898))),(COLUMNS($V3898:W3898)-1)*LEN($N3898)+1,LEN($N3898)))</f>
        <v>plays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0.17599999999999999</v>
      </c>
      <c r="P3899" s="6">
        <f t="shared" si="241"/>
        <v>44</v>
      </c>
      <c r="Q3899" t="str">
        <f>TRIM(MID(SUBSTITUTE($N3899,"/",REPT(" ",LEN($N3899))),(COLUMNS($V3899:V3899)-1)*LEN($N3899)+1,LEN($N3899)))</f>
        <v>theater</v>
      </c>
      <c r="R3899" t="str">
        <f>TRIM(MID(SUBSTITUTE($N3899,"/",REPT(" ",LEN($N3899))),(COLUMNS($V3899:W3899)-1)*LEN($N3899)+1,LEN($N3899)))</f>
        <v>plays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0.3256</v>
      </c>
      <c r="P3900" s="6">
        <f t="shared" si="241"/>
        <v>50.875</v>
      </c>
      <c r="Q3900" t="str">
        <f>TRIM(MID(SUBSTITUTE($N3900,"/",REPT(" ",LEN($N3900))),(COLUMNS($V3900:V3900)-1)*LEN($N3900)+1,LEN($N3900)))</f>
        <v>theater</v>
      </c>
      <c r="R3900" t="str">
        <f>TRIM(MID(SUBSTITUTE($N3900,"/",REPT(" ",LEN($N3900))),(COLUMNS($V3900:W3900)-1)*LEN($N3900)+1,LEN($N3900)))</f>
        <v>plays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1.2500000000000001E-2</v>
      </c>
      <c r="P3901" s="6">
        <f t="shared" si="241"/>
        <v>62.5</v>
      </c>
      <c r="Q3901" t="str">
        <f>TRIM(MID(SUBSTITUTE($N3901,"/",REPT(" ",LEN($N3901))),(COLUMNS($V3901:V3901)-1)*LEN($N3901)+1,LEN($N3901)))</f>
        <v>theater</v>
      </c>
      <c r="R3901" t="str">
        <f>TRIM(MID(SUBSTITUTE($N3901,"/",REPT(" ",LEN($N3901))),(COLUMNS($V3901:W3901)-1)*LEN($N3901)+1,LEN($N3901)))</f>
        <v>plays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5.3999999999999999E-2</v>
      </c>
      <c r="P3902" s="6">
        <f t="shared" si="241"/>
        <v>27</v>
      </c>
      <c r="Q3902" t="str">
        <f>TRIM(MID(SUBSTITUTE($N3902,"/",REPT(" ",LEN($N3902))),(COLUMNS($V3902:V3902)-1)*LEN($N3902)+1,LEN($N3902)))</f>
        <v>theater</v>
      </c>
      <c r="R3902" t="str">
        <f>TRIM(MID(SUBSTITUTE($N3902,"/",REPT(" ",LEN($N3902))),(COLUMNS($V3902:W3902)-1)*LEN($N3902)+1,LEN($N3902)))</f>
        <v>plays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8.3333333333333332E-3</v>
      </c>
      <c r="P3903" s="6">
        <f t="shared" si="241"/>
        <v>25</v>
      </c>
      <c r="Q3903" t="str">
        <f>TRIM(MID(SUBSTITUTE($N3903,"/",REPT(" ",LEN($N3903))),(COLUMNS($V3903:V3903)-1)*LEN($N3903)+1,LEN($N3903)))</f>
        <v>theater</v>
      </c>
      <c r="R3903" t="str">
        <f>TRIM(MID(SUBSTITUTE($N3903,"/",REPT(" ",LEN($N3903))),(COLUMNS($V3903:W3903)-1)*LEN($N3903)+1,LEN($N3903)))</f>
        <v>plays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0.48833333333333334</v>
      </c>
      <c r="P3904" s="6">
        <f t="shared" si="241"/>
        <v>47.258064516129032</v>
      </c>
      <c r="Q3904" t="str">
        <f>TRIM(MID(SUBSTITUTE($N3904,"/",REPT(" ",LEN($N3904))),(COLUMNS($V3904:V3904)-1)*LEN($N3904)+1,LEN($N3904)))</f>
        <v>theater</v>
      </c>
      <c r="R3904" t="str">
        <f>TRIM(MID(SUBSTITUTE($N3904,"/",REPT(" ",LEN($N3904))),(COLUMNS($V3904:W3904)-1)*LEN($N3904)+1,LEN($N3904)))</f>
        <v>plays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6" t="e">
        <f t="shared" si="241"/>
        <v>#DIV/0!</v>
      </c>
      <c r="Q3905" t="str">
        <f>TRIM(MID(SUBSTITUTE($N3905,"/",REPT(" ",LEN($N3905))),(COLUMNS($V3905:V3905)-1)*LEN($N3905)+1,LEN($N3905)))</f>
        <v>theater</v>
      </c>
      <c r="R3905" t="str">
        <f>TRIM(MID(SUBSTITUTE($N3905,"/",REPT(" ",LEN($N3905))),(COLUMNS($V3905:W3905)-1)*LEN($N3905)+1,LEN($N3905)))</f>
        <v>plays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2.9999999999999997E-4</v>
      </c>
      <c r="P3906" s="6">
        <f t="shared" si="241"/>
        <v>1.5</v>
      </c>
      <c r="Q3906" t="str">
        <f>TRIM(MID(SUBSTITUTE($N3906,"/",REPT(" ",LEN($N3906))),(COLUMNS($V3906:V3906)-1)*LEN($N3906)+1,LEN($N3906)))</f>
        <v>theater</v>
      </c>
      <c r="R3906" t="str">
        <f>TRIM(MID(SUBSTITUTE($N3906,"/",REPT(" ",LEN($N3906))),(COLUMNS($V3906:W3906)-1)*LEN($N3906)+1,LEN($N3906)))</f>
        <v>plays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</f>
        <v>0.11533333333333333</v>
      </c>
      <c r="P3907" s="6">
        <f t="shared" ref="P3907:P3970" si="245">AVERAGE(E3907/L3907)</f>
        <v>24.714285714285715</v>
      </c>
      <c r="Q3907" t="str">
        <f>TRIM(MID(SUBSTITUTE($N3907,"/",REPT(" ",LEN($N3907))),(COLUMNS($V3907:V3907)-1)*LEN($N3907)+1,LEN($N3907)))</f>
        <v>theater</v>
      </c>
      <c r="R3907" t="str">
        <f>TRIM(MID(SUBSTITUTE($N3907,"/",REPT(" ",LEN($N3907))),(COLUMNS($V3907:W3907)-1)*LEN($N3907)+1,LEN($N3907)))</f>
        <v>plays</v>
      </c>
      <c r="S3907" s="11">
        <f t="shared" ref="S3907:S3970" si="246">(((J3907/60/60)/24)+DATE(1970,1,1))</f>
        <v>42124.623877314814</v>
      </c>
      <c r="T3907" s="11">
        <f t="shared" ref="T3907:T3970" si="247">(((I3907/60/60)/24)+DATE(1970,1,1))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0.67333333333333334</v>
      </c>
      <c r="P3908" s="6">
        <f t="shared" si="245"/>
        <v>63.125</v>
      </c>
      <c r="Q3908" t="str">
        <f>TRIM(MID(SUBSTITUTE($N3908,"/",REPT(" ",LEN($N3908))),(COLUMNS($V3908:V3908)-1)*LEN($N3908)+1,LEN($N3908)))</f>
        <v>theater</v>
      </c>
      <c r="R3908" t="str">
        <f>TRIM(MID(SUBSTITUTE($N3908,"/",REPT(" ",LEN($N3908))),(COLUMNS($V3908:W3908)-1)*LEN($N3908)+1,LEN($N3908)))</f>
        <v>plays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0.153</v>
      </c>
      <c r="P3909" s="6">
        <f t="shared" si="245"/>
        <v>38.25</v>
      </c>
      <c r="Q3909" t="str">
        <f>TRIM(MID(SUBSTITUTE($N3909,"/",REPT(" ",LEN($N3909))),(COLUMNS($V3909:V3909)-1)*LEN($N3909)+1,LEN($N3909)))</f>
        <v>theater</v>
      </c>
      <c r="R3909" t="str">
        <f>TRIM(MID(SUBSTITUTE($N3909,"/",REPT(" ",LEN($N3909))),(COLUMNS($V3909:W3909)-1)*LEN($N3909)+1,LEN($N3909)))</f>
        <v>plays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8.666666666666667E-2</v>
      </c>
      <c r="P3910" s="6">
        <f t="shared" si="245"/>
        <v>16.25</v>
      </c>
      <c r="Q3910" t="str">
        <f>TRIM(MID(SUBSTITUTE($N3910,"/",REPT(" ",LEN($N3910))),(COLUMNS($V3910:V3910)-1)*LEN($N3910)+1,LEN($N3910)))</f>
        <v>theater</v>
      </c>
      <c r="R3910" t="str">
        <f>TRIM(MID(SUBSTITUTE($N3910,"/",REPT(" ",LEN($N3910))),(COLUMNS($V3910:W3910)-1)*LEN($N3910)+1,LEN($N3910)))</f>
        <v>plays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2.2499999999999998E-3</v>
      </c>
      <c r="P3911" s="6">
        <f t="shared" si="245"/>
        <v>33.75</v>
      </c>
      <c r="Q3911" t="str">
        <f>TRIM(MID(SUBSTITUTE($N3911,"/",REPT(" ",LEN($N3911))),(COLUMNS($V3911:V3911)-1)*LEN($N3911)+1,LEN($N3911)))</f>
        <v>theater</v>
      </c>
      <c r="R3911" t="str">
        <f>TRIM(MID(SUBSTITUTE($N3911,"/",REPT(" ",LEN($N3911))),(COLUMNS($V3911:W3911)-1)*LEN($N3911)+1,LEN($N3911)))</f>
        <v>plays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3.0833333333333334E-2</v>
      </c>
      <c r="P3912" s="6">
        <f t="shared" si="245"/>
        <v>61.666666666666664</v>
      </c>
      <c r="Q3912" t="str">
        <f>TRIM(MID(SUBSTITUTE($N3912,"/",REPT(" ",LEN($N3912))),(COLUMNS($V3912:V3912)-1)*LEN($N3912)+1,LEN($N3912)))</f>
        <v>theater</v>
      </c>
      <c r="R3912" t="str">
        <f>TRIM(MID(SUBSTITUTE($N3912,"/",REPT(" ",LEN($N3912))),(COLUMNS($V3912:W3912)-1)*LEN($N3912)+1,LEN($N3912)))</f>
        <v>plays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0.37412499999999999</v>
      </c>
      <c r="P3913" s="6">
        <f t="shared" si="245"/>
        <v>83.138888888888886</v>
      </c>
      <c r="Q3913" t="str">
        <f>TRIM(MID(SUBSTITUTE($N3913,"/",REPT(" ",LEN($N3913))),(COLUMNS($V3913:V3913)-1)*LEN($N3913)+1,LEN($N3913)))</f>
        <v>theater</v>
      </c>
      <c r="R3913" t="str">
        <f>TRIM(MID(SUBSTITUTE($N3913,"/",REPT(" ",LEN($N3913))),(COLUMNS($V3913:W3913)-1)*LEN($N3913)+1,LEN($N3913)))</f>
        <v>plays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6.666666666666667E-5</v>
      </c>
      <c r="P3914" s="6">
        <f t="shared" si="245"/>
        <v>1</v>
      </c>
      <c r="Q3914" t="str">
        <f>TRIM(MID(SUBSTITUTE($N3914,"/",REPT(" ",LEN($N3914))),(COLUMNS($V3914:V3914)-1)*LEN($N3914)+1,LEN($N3914)))</f>
        <v>theater</v>
      </c>
      <c r="R3914" t="str">
        <f>TRIM(MID(SUBSTITUTE($N3914,"/",REPT(" ",LEN($N3914))),(COLUMNS($V3914:W3914)-1)*LEN($N3914)+1,LEN($N3914)))</f>
        <v>plays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0.1</v>
      </c>
      <c r="P3915" s="6">
        <f t="shared" si="245"/>
        <v>142.85714285714286</v>
      </c>
      <c r="Q3915" t="str">
        <f>TRIM(MID(SUBSTITUTE($N3915,"/",REPT(" ",LEN($N3915))),(COLUMNS($V3915:V3915)-1)*LEN($N3915)+1,LEN($N3915)))</f>
        <v>theater</v>
      </c>
      <c r="R3915" t="str">
        <f>TRIM(MID(SUBSTITUTE($N3915,"/",REPT(" ",LEN($N3915))),(COLUMNS($V3915:W3915)-1)*LEN($N3915)+1,LEN($N3915)))</f>
        <v>plays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0.36359999999999998</v>
      </c>
      <c r="P3916" s="6">
        <f t="shared" si="245"/>
        <v>33.666666666666664</v>
      </c>
      <c r="Q3916" t="str">
        <f>TRIM(MID(SUBSTITUTE($N3916,"/",REPT(" ",LEN($N3916))),(COLUMNS($V3916:V3916)-1)*LEN($N3916)+1,LEN($N3916)))</f>
        <v>theater</v>
      </c>
      <c r="R3916" t="str">
        <f>TRIM(MID(SUBSTITUTE($N3916,"/",REPT(" ",LEN($N3916))),(COLUMNS($V3916:W3916)-1)*LEN($N3916)+1,LEN($N3916)))</f>
        <v>plays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3.3333333333333335E-3</v>
      </c>
      <c r="P3917" s="6">
        <f t="shared" si="245"/>
        <v>5</v>
      </c>
      <c r="Q3917" t="str">
        <f>TRIM(MID(SUBSTITUTE($N3917,"/",REPT(" ",LEN($N3917))),(COLUMNS($V3917:V3917)-1)*LEN($N3917)+1,LEN($N3917)))</f>
        <v>theater</v>
      </c>
      <c r="R3917" t="str">
        <f>TRIM(MID(SUBSTITUTE($N3917,"/",REPT(" ",LEN($N3917))),(COLUMNS($V3917:W3917)-1)*LEN($N3917)+1,LEN($N3917)))</f>
        <v>plays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6" t="e">
        <f t="shared" si="245"/>
        <v>#DIV/0!</v>
      </c>
      <c r="Q3918" t="str">
        <f>TRIM(MID(SUBSTITUTE($N3918,"/",REPT(" ",LEN($N3918))),(COLUMNS($V3918:V3918)-1)*LEN($N3918)+1,LEN($N3918)))</f>
        <v>theater</v>
      </c>
      <c r="R3918" t="str">
        <f>TRIM(MID(SUBSTITUTE($N3918,"/",REPT(" ",LEN($N3918))),(COLUMNS($V3918:W3918)-1)*LEN($N3918)+1,LEN($N3918)))</f>
        <v>plays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2.8571428571428571E-3</v>
      </c>
      <c r="P3919" s="6">
        <f t="shared" si="245"/>
        <v>10</v>
      </c>
      <c r="Q3919" t="str">
        <f>TRIM(MID(SUBSTITUTE($N3919,"/",REPT(" ",LEN($N3919))),(COLUMNS($V3919:V3919)-1)*LEN($N3919)+1,LEN($N3919)))</f>
        <v>theater</v>
      </c>
      <c r="R3919" t="str">
        <f>TRIM(MID(SUBSTITUTE($N3919,"/",REPT(" ",LEN($N3919))),(COLUMNS($V3919:W3919)-1)*LEN($N3919)+1,LEN($N3919)))</f>
        <v>plays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2E-3</v>
      </c>
      <c r="P3920" s="6">
        <f t="shared" si="245"/>
        <v>40</v>
      </c>
      <c r="Q3920" t="str">
        <f>TRIM(MID(SUBSTITUTE($N3920,"/",REPT(" ",LEN($N3920))),(COLUMNS($V3920:V3920)-1)*LEN($N3920)+1,LEN($N3920)))</f>
        <v>theater</v>
      </c>
      <c r="R3920" t="str">
        <f>TRIM(MID(SUBSTITUTE($N3920,"/",REPT(" ",LEN($N3920))),(COLUMNS($V3920:W3920)-1)*LEN($N3920)+1,LEN($N3920)))</f>
        <v>plays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1.7999999999999999E-2</v>
      </c>
      <c r="P3921" s="6">
        <f t="shared" si="245"/>
        <v>30</v>
      </c>
      <c r="Q3921" t="str">
        <f>TRIM(MID(SUBSTITUTE($N3921,"/",REPT(" ",LEN($N3921))),(COLUMNS($V3921:V3921)-1)*LEN($N3921)+1,LEN($N3921)))</f>
        <v>theater</v>
      </c>
      <c r="R3921" t="str">
        <f>TRIM(MID(SUBSTITUTE($N3921,"/",REPT(" ",LEN($N3921))),(COLUMNS($V3921:W3921)-1)*LEN($N3921)+1,LEN($N3921)))</f>
        <v>plays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5.3999999999999999E-2</v>
      </c>
      <c r="P3922" s="6">
        <f t="shared" si="245"/>
        <v>45</v>
      </c>
      <c r="Q3922" t="str">
        <f>TRIM(MID(SUBSTITUTE($N3922,"/",REPT(" ",LEN($N3922))),(COLUMNS($V3922:V3922)-1)*LEN($N3922)+1,LEN($N3922)))</f>
        <v>theater</v>
      </c>
      <c r="R3922" t="str">
        <f>TRIM(MID(SUBSTITUTE($N3922,"/",REPT(" ",LEN($N3922))),(COLUMNS($V3922:W3922)-1)*LEN($N3922)+1,LEN($N3922)))</f>
        <v>plays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6" t="e">
        <f t="shared" si="245"/>
        <v>#DIV/0!</v>
      </c>
      <c r="Q3923" t="str">
        <f>TRIM(MID(SUBSTITUTE($N3923,"/",REPT(" ",LEN($N3923))),(COLUMNS($V3923:V3923)-1)*LEN($N3923)+1,LEN($N3923)))</f>
        <v>theater</v>
      </c>
      <c r="R3923" t="str">
        <f>TRIM(MID(SUBSTITUTE($N3923,"/",REPT(" ",LEN($N3923))),(COLUMNS($V3923:W3923)-1)*LEN($N3923)+1,LEN($N3923)))</f>
        <v>plays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8.1333333333333327E-2</v>
      </c>
      <c r="P3924" s="6">
        <f t="shared" si="245"/>
        <v>10.166666666666666</v>
      </c>
      <c r="Q3924" t="str">
        <f>TRIM(MID(SUBSTITUTE($N3924,"/",REPT(" ",LEN($N3924))),(COLUMNS($V3924:V3924)-1)*LEN($N3924)+1,LEN($N3924)))</f>
        <v>theater</v>
      </c>
      <c r="R3924" t="str">
        <f>TRIM(MID(SUBSTITUTE($N3924,"/",REPT(" ",LEN($N3924))),(COLUMNS($V3924:W3924)-1)*LEN($N3924)+1,LEN($N3924)))</f>
        <v>plays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0.12034782608695652</v>
      </c>
      <c r="P3925" s="6">
        <f t="shared" si="245"/>
        <v>81.411764705882348</v>
      </c>
      <c r="Q3925" t="str">
        <f>TRIM(MID(SUBSTITUTE($N3925,"/",REPT(" ",LEN($N3925))),(COLUMNS($V3925:V3925)-1)*LEN($N3925)+1,LEN($N3925)))</f>
        <v>theater</v>
      </c>
      <c r="R3925" t="str">
        <f>TRIM(MID(SUBSTITUTE($N3925,"/",REPT(" ",LEN($N3925))),(COLUMNS($V3925:W3925)-1)*LEN($N3925)+1,LEN($N3925)))</f>
        <v>plays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0.15266666666666667</v>
      </c>
      <c r="P3926" s="6">
        <f t="shared" si="245"/>
        <v>57.25</v>
      </c>
      <c r="Q3926" t="str">
        <f>TRIM(MID(SUBSTITUTE($N3926,"/",REPT(" ",LEN($N3926))),(COLUMNS($V3926:V3926)-1)*LEN($N3926)+1,LEN($N3926)))</f>
        <v>theater</v>
      </c>
      <c r="R3926" t="str">
        <f>TRIM(MID(SUBSTITUTE($N3926,"/",REPT(" ",LEN($N3926))),(COLUMNS($V3926:W3926)-1)*LEN($N3926)+1,LEN($N3926)))</f>
        <v>plays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0.1</v>
      </c>
      <c r="P3927" s="6">
        <f t="shared" si="245"/>
        <v>5</v>
      </c>
      <c r="Q3927" t="str">
        <f>TRIM(MID(SUBSTITUTE($N3927,"/",REPT(" ",LEN($N3927))),(COLUMNS($V3927:V3927)-1)*LEN($N3927)+1,LEN($N3927)))</f>
        <v>theater</v>
      </c>
      <c r="R3927" t="str">
        <f>TRIM(MID(SUBSTITUTE($N3927,"/",REPT(" ",LEN($N3927))),(COLUMNS($V3927:W3927)-1)*LEN($N3927)+1,LEN($N3927)))</f>
        <v>plays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3.0000000000000001E-3</v>
      </c>
      <c r="P3928" s="6">
        <f t="shared" si="245"/>
        <v>15</v>
      </c>
      <c r="Q3928" t="str">
        <f>TRIM(MID(SUBSTITUTE($N3928,"/",REPT(" ",LEN($N3928))),(COLUMNS($V3928:V3928)-1)*LEN($N3928)+1,LEN($N3928)))</f>
        <v>theater</v>
      </c>
      <c r="R3928" t="str">
        <f>TRIM(MID(SUBSTITUTE($N3928,"/",REPT(" ",LEN($N3928))),(COLUMNS($V3928:W3928)-1)*LEN($N3928)+1,LEN($N3928)))</f>
        <v>plays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0.01</v>
      </c>
      <c r="P3929" s="6">
        <f t="shared" si="245"/>
        <v>12.5</v>
      </c>
      <c r="Q3929" t="str">
        <f>TRIM(MID(SUBSTITUTE($N3929,"/",REPT(" ",LEN($N3929))),(COLUMNS($V3929:V3929)-1)*LEN($N3929)+1,LEN($N3929)))</f>
        <v>theater</v>
      </c>
      <c r="R3929" t="str">
        <f>TRIM(MID(SUBSTITUTE($N3929,"/",REPT(" ",LEN($N3929))),(COLUMNS($V3929:W3929)-1)*LEN($N3929)+1,LEN($N3929)))</f>
        <v>plays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0.13020000000000001</v>
      </c>
      <c r="P3930" s="6">
        <f t="shared" si="245"/>
        <v>93</v>
      </c>
      <c r="Q3930" t="str">
        <f>TRIM(MID(SUBSTITUTE($N3930,"/",REPT(" ",LEN($N3930))),(COLUMNS($V3930:V3930)-1)*LEN($N3930)+1,LEN($N3930)))</f>
        <v>theater</v>
      </c>
      <c r="R3930" t="str">
        <f>TRIM(MID(SUBSTITUTE($N3930,"/",REPT(" ",LEN($N3930))),(COLUMNS($V3930:W3930)-1)*LEN($N3930)+1,LEN($N3930)))</f>
        <v>plays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2.265E-2</v>
      </c>
      <c r="P3931" s="6">
        <f t="shared" si="245"/>
        <v>32.357142857142854</v>
      </c>
      <c r="Q3931" t="str">
        <f>TRIM(MID(SUBSTITUTE($N3931,"/",REPT(" ",LEN($N3931))),(COLUMNS($V3931:V3931)-1)*LEN($N3931)+1,LEN($N3931)))</f>
        <v>theater</v>
      </c>
      <c r="R3931" t="str">
        <f>TRIM(MID(SUBSTITUTE($N3931,"/",REPT(" ",LEN($N3931))),(COLUMNS($V3931:W3931)-1)*LEN($N3931)+1,LEN($N3931)))</f>
        <v>plays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6" t="e">
        <f t="shared" si="245"/>
        <v>#DIV/0!</v>
      </c>
      <c r="Q3932" t="str">
        <f>TRIM(MID(SUBSTITUTE($N3932,"/",REPT(" ",LEN($N3932))),(COLUMNS($V3932:V3932)-1)*LEN($N3932)+1,LEN($N3932)))</f>
        <v>theater</v>
      </c>
      <c r="R3932" t="str">
        <f>TRIM(MID(SUBSTITUTE($N3932,"/",REPT(" ",LEN($N3932))),(COLUMNS($V3932:W3932)-1)*LEN($N3932)+1,LEN($N3932)))</f>
        <v>plays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6" t="e">
        <f t="shared" si="245"/>
        <v>#DIV/0!</v>
      </c>
      <c r="Q3933" t="str">
        <f>TRIM(MID(SUBSTITUTE($N3933,"/",REPT(" ",LEN($N3933))),(COLUMNS($V3933:V3933)-1)*LEN($N3933)+1,LEN($N3933)))</f>
        <v>theater</v>
      </c>
      <c r="R3933" t="str">
        <f>TRIM(MID(SUBSTITUTE($N3933,"/",REPT(" ",LEN($N3933))),(COLUMNS($V3933:W3933)-1)*LEN($N3933)+1,LEN($N3933)))</f>
        <v>plays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8.3333333333333331E-5</v>
      </c>
      <c r="P3934" s="6">
        <f t="shared" si="245"/>
        <v>1</v>
      </c>
      <c r="Q3934" t="str">
        <f>TRIM(MID(SUBSTITUTE($N3934,"/",REPT(" ",LEN($N3934))),(COLUMNS($V3934:V3934)-1)*LEN($N3934)+1,LEN($N3934)))</f>
        <v>theater</v>
      </c>
      <c r="R3934" t="str">
        <f>TRIM(MID(SUBSTITUTE($N3934,"/",REPT(" ",LEN($N3934))),(COLUMNS($V3934:W3934)-1)*LEN($N3934)+1,LEN($N3934)))</f>
        <v>plays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0.15742857142857142</v>
      </c>
      <c r="P3935" s="6">
        <f t="shared" si="245"/>
        <v>91.833333333333329</v>
      </c>
      <c r="Q3935" t="str">
        <f>TRIM(MID(SUBSTITUTE($N3935,"/",REPT(" ",LEN($N3935))),(COLUMNS($V3935:V3935)-1)*LEN($N3935)+1,LEN($N3935)))</f>
        <v>theater</v>
      </c>
      <c r="R3935" t="str">
        <f>TRIM(MID(SUBSTITUTE($N3935,"/",REPT(" ",LEN($N3935))),(COLUMNS($V3935:W3935)-1)*LEN($N3935)+1,LEN($N3935)))</f>
        <v>plays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0.11</v>
      </c>
      <c r="P3936" s="6">
        <f t="shared" si="245"/>
        <v>45.833333333333336</v>
      </c>
      <c r="Q3936" t="str">
        <f>TRIM(MID(SUBSTITUTE($N3936,"/",REPT(" ",LEN($N3936))),(COLUMNS($V3936:V3936)-1)*LEN($N3936)+1,LEN($N3936)))</f>
        <v>theater</v>
      </c>
      <c r="R3936" t="str">
        <f>TRIM(MID(SUBSTITUTE($N3936,"/",REPT(" ",LEN($N3936))),(COLUMNS($V3936:W3936)-1)*LEN($N3936)+1,LEN($N3936)))</f>
        <v>plays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0.43833333333333335</v>
      </c>
      <c r="P3937" s="6">
        <f t="shared" si="245"/>
        <v>57.173913043478258</v>
      </c>
      <c r="Q3937" t="str">
        <f>TRIM(MID(SUBSTITUTE($N3937,"/",REPT(" ",LEN($N3937))),(COLUMNS($V3937:V3937)-1)*LEN($N3937)+1,LEN($N3937)))</f>
        <v>theater</v>
      </c>
      <c r="R3937" t="str">
        <f>TRIM(MID(SUBSTITUTE($N3937,"/",REPT(" ",LEN($N3937))),(COLUMNS($V3937:W3937)-1)*LEN($N3937)+1,LEN($N3937)))</f>
        <v>plays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6" t="e">
        <f t="shared" si="245"/>
        <v>#DIV/0!</v>
      </c>
      <c r="Q3938" t="str">
        <f>TRIM(MID(SUBSTITUTE($N3938,"/",REPT(" ",LEN($N3938))),(COLUMNS($V3938:V3938)-1)*LEN($N3938)+1,LEN($N3938)))</f>
        <v>theater</v>
      </c>
      <c r="R3938" t="str">
        <f>TRIM(MID(SUBSTITUTE($N3938,"/",REPT(" ",LEN($N3938))),(COLUMNS($V3938:W3938)-1)*LEN($N3938)+1,LEN($N3938)))</f>
        <v>plays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0.86135181975736563</v>
      </c>
      <c r="P3939" s="6">
        <f t="shared" si="245"/>
        <v>248.5</v>
      </c>
      <c r="Q3939" t="str">
        <f>TRIM(MID(SUBSTITUTE($N3939,"/",REPT(" ",LEN($N3939))),(COLUMNS($V3939:V3939)-1)*LEN($N3939)+1,LEN($N3939)))</f>
        <v>theater</v>
      </c>
      <c r="R3939" t="str">
        <f>TRIM(MID(SUBSTITUTE($N3939,"/",REPT(" ",LEN($N3939))),(COLUMNS($V3939:W3939)-1)*LEN($N3939)+1,LEN($N3939)))</f>
        <v>plays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0.12196620583717357</v>
      </c>
      <c r="P3940" s="6">
        <f t="shared" si="245"/>
        <v>79.400000000000006</v>
      </c>
      <c r="Q3940" t="str">
        <f>TRIM(MID(SUBSTITUTE($N3940,"/",REPT(" ",LEN($N3940))),(COLUMNS($V3940:V3940)-1)*LEN($N3940)+1,LEN($N3940)))</f>
        <v>theater</v>
      </c>
      <c r="R3940" t="str">
        <f>TRIM(MID(SUBSTITUTE($N3940,"/",REPT(" ",LEN($N3940))),(COLUMNS($V3940:W3940)-1)*LEN($N3940)+1,LEN($N3940)))</f>
        <v>plays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1E-3</v>
      </c>
      <c r="P3941" s="6">
        <f t="shared" si="245"/>
        <v>5</v>
      </c>
      <c r="Q3941" t="str">
        <f>TRIM(MID(SUBSTITUTE($N3941,"/",REPT(" ",LEN($N3941))),(COLUMNS($V3941:V3941)-1)*LEN($N3941)+1,LEN($N3941)))</f>
        <v>theater</v>
      </c>
      <c r="R3941" t="str">
        <f>TRIM(MID(SUBSTITUTE($N3941,"/",REPT(" ",LEN($N3941))),(COLUMNS($V3941:W3941)-1)*LEN($N3941)+1,LEN($N3941)))</f>
        <v>plays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2.2000000000000001E-3</v>
      </c>
      <c r="P3942" s="6">
        <f t="shared" si="245"/>
        <v>5.5</v>
      </c>
      <c r="Q3942" t="str">
        <f>TRIM(MID(SUBSTITUTE($N3942,"/",REPT(" ",LEN($N3942))),(COLUMNS($V3942:V3942)-1)*LEN($N3942)+1,LEN($N3942)))</f>
        <v>theater</v>
      </c>
      <c r="R3942" t="str">
        <f>TRIM(MID(SUBSTITUTE($N3942,"/",REPT(" ",LEN($N3942))),(COLUMNS($V3942:W3942)-1)*LEN($N3942)+1,LEN($N3942)))</f>
        <v>plays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9.0909090909090905E-3</v>
      </c>
      <c r="P3943" s="6">
        <f t="shared" si="245"/>
        <v>25</v>
      </c>
      <c r="Q3943" t="str">
        <f>TRIM(MID(SUBSTITUTE($N3943,"/",REPT(" ",LEN($N3943))),(COLUMNS($V3943:V3943)-1)*LEN($N3943)+1,LEN($N3943)))</f>
        <v>theater</v>
      </c>
      <c r="R3943" t="str">
        <f>TRIM(MID(SUBSTITUTE($N3943,"/",REPT(" ",LEN($N3943))),(COLUMNS($V3943:W3943)-1)*LEN($N3943)+1,LEN($N3943)))</f>
        <v>plays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6" t="e">
        <f t="shared" si="245"/>
        <v>#DIV/0!</v>
      </c>
      <c r="Q3944" t="str">
        <f>TRIM(MID(SUBSTITUTE($N3944,"/",REPT(" ",LEN($N3944))),(COLUMNS($V3944:V3944)-1)*LEN($N3944)+1,LEN($N3944)))</f>
        <v>theater</v>
      </c>
      <c r="R3944" t="str">
        <f>TRIM(MID(SUBSTITUTE($N3944,"/",REPT(" ",LEN($N3944))),(COLUMNS($V3944:W3944)-1)*LEN($N3944)+1,LEN($N3944)))</f>
        <v>plays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0.35639999999999999</v>
      </c>
      <c r="P3945" s="6">
        <f t="shared" si="245"/>
        <v>137.07692307692307</v>
      </c>
      <c r="Q3945" t="str">
        <f>TRIM(MID(SUBSTITUTE($N3945,"/",REPT(" ",LEN($N3945))),(COLUMNS($V3945:V3945)-1)*LEN($N3945)+1,LEN($N3945)))</f>
        <v>theater</v>
      </c>
      <c r="R3945" t="str">
        <f>TRIM(MID(SUBSTITUTE($N3945,"/",REPT(" ",LEN($N3945))),(COLUMNS($V3945:W3945)-1)*LEN($N3945)+1,LEN($N3945)))</f>
        <v>plays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6" t="e">
        <f t="shared" si="245"/>
        <v>#DIV/0!</v>
      </c>
      <c r="Q3946" t="str">
        <f>TRIM(MID(SUBSTITUTE($N3946,"/",REPT(" ",LEN($N3946))),(COLUMNS($V3946:V3946)-1)*LEN($N3946)+1,LEN($N3946)))</f>
        <v>theater</v>
      </c>
      <c r="R3946" t="str">
        <f>TRIM(MID(SUBSTITUTE($N3946,"/",REPT(" ",LEN($N3946))),(COLUMNS($V3946:W3946)-1)*LEN($N3946)+1,LEN($N3946)))</f>
        <v>plays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2.5000000000000001E-3</v>
      </c>
      <c r="P3947" s="6">
        <f t="shared" si="245"/>
        <v>5</v>
      </c>
      <c r="Q3947" t="str">
        <f>TRIM(MID(SUBSTITUTE($N3947,"/",REPT(" ",LEN($N3947))),(COLUMNS($V3947:V3947)-1)*LEN($N3947)+1,LEN($N3947)))</f>
        <v>theater</v>
      </c>
      <c r="R3947" t="str">
        <f>TRIM(MID(SUBSTITUTE($N3947,"/",REPT(" ",LEN($N3947))),(COLUMNS($V3947:W3947)-1)*LEN($N3947)+1,LEN($N3947)))</f>
        <v>plays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3.2500000000000001E-2</v>
      </c>
      <c r="P3948" s="6">
        <f t="shared" si="245"/>
        <v>39</v>
      </c>
      <c r="Q3948" t="str">
        <f>TRIM(MID(SUBSTITUTE($N3948,"/",REPT(" ",LEN($N3948))),(COLUMNS($V3948:V3948)-1)*LEN($N3948)+1,LEN($N3948)))</f>
        <v>theater</v>
      </c>
      <c r="R3948" t="str">
        <f>TRIM(MID(SUBSTITUTE($N3948,"/",REPT(" ",LEN($N3948))),(COLUMNS($V3948:W3948)-1)*LEN($N3948)+1,LEN($N3948)))</f>
        <v>plays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3.3666666666666664E-2</v>
      </c>
      <c r="P3949" s="6">
        <f t="shared" si="245"/>
        <v>50.5</v>
      </c>
      <c r="Q3949" t="str">
        <f>TRIM(MID(SUBSTITUTE($N3949,"/",REPT(" ",LEN($N3949))),(COLUMNS($V3949:V3949)-1)*LEN($N3949)+1,LEN($N3949)))</f>
        <v>theater</v>
      </c>
      <c r="R3949" t="str">
        <f>TRIM(MID(SUBSTITUTE($N3949,"/",REPT(" ",LEN($N3949))),(COLUMNS($V3949:W3949)-1)*LEN($N3949)+1,LEN($N3949)))</f>
        <v>plays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6" t="e">
        <f t="shared" si="245"/>
        <v>#DIV/0!</v>
      </c>
      <c r="Q3950" t="str">
        <f>TRIM(MID(SUBSTITUTE($N3950,"/",REPT(" ",LEN($N3950))),(COLUMNS($V3950:V3950)-1)*LEN($N3950)+1,LEN($N3950)))</f>
        <v>theater</v>
      </c>
      <c r="R3950" t="str">
        <f>TRIM(MID(SUBSTITUTE($N3950,"/",REPT(" ",LEN($N3950))),(COLUMNS($V3950:W3950)-1)*LEN($N3950)+1,LEN($N3950)))</f>
        <v>plays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0.15770000000000001</v>
      </c>
      <c r="P3951" s="6">
        <f t="shared" si="245"/>
        <v>49.28125</v>
      </c>
      <c r="Q3951" t="str">
        <f>TRIM(MID(SUBSTITUTE($N3951,"/",REPT(" ",LEN($N3951))),(COLUMNS($V3951:V3951)-1)*LEN($N3951)+1,LEN($N3951)))</f>
        <v>theater</v>
      </c>
      <c r="R3951" t="str">
        <f>TRIM(MID(SUBSTITUTE($N3951,"/",REPT(" ",LEN($N3951))),(COLUMNS($V3951:W3951)-1)*LEN($N3951)+1,LEN($N3951)))</f>
        <v>plays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6.2500000000000003E-3</v>
      </c>
      <c r="P3952" s="6">
        <f t="shared" si="245"/>
        <v>25</v>
      </c>
      <c r="Q3952" t="str">
        <f>TRIM(MID(SUBSTITUTE($N3952,"/",REPT(" ",LEN($N3952))),(COLUMNS($V3952:V3952)-1)*LEN($N3952)+1,LEN($N3952)))</f>
        <v>theater</v>
      </c>
      <c r="R3952" t="str">
        <f>TRIM(MID(SUBSTITUTE($N3952,"/",REPT(" ",LEN($N3952))),(COLUMNS($V3952:W3952)-1)*LEN($N3952)+1,LEN($N3952)))</f>
        <v>plays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5.0000000000000004E-6</v>
      </c>
      <c r="P3953" s="6">
        <f t="shared" si="245"/>
        <v>1</v>
      </c>
      <c r="Q3953" t="str">
        <f>TRIM(MID(SUBSTITUTE($N3953,"/",REPT(" ",LEN($N3953))),(COLUMNS($V3953:V3953)-1)*LEN($N3953)+1,LEN($N3953)))</f>
        <v>theater</v>
      </c>
      <c r="R3953" t="str">
        <f>TRIM(MID(SUBSTITUTE($N3953,"/",REPT(" ",LEN($N3953))),(COLUMNS($V3953:W3953)-1)*LEN($N3953)+1,LEN($N3953)))</f>
        <v>plays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9.6153846153846159E-4</v>
      </c>
      <c r="P3954" s="6">
        <f t="shared" si="245"/>
        <v>25</v>
      </c>
      <c r="Q3954" t="str">
        <f>TRIM(MID(SUBSTITUTE($N3954,"/",REPT(" ",LEN($N3954))),(COLUMNS($V3954:V3954)-1)*LEN($N3954)+1,LEN($N3954)))</f>
        <v>theater</v>
      </c>
      <c r="R3954" t="str">
        <f>TRIM(MID(SUBSTITUTE($N3954,"/",REPT(" ",LEN($N3954))),(COLUMNS($V3954:W3954)-1)*LEN($N3954)+1,LEN($N3954)))</f>
        <v>plays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6" t="e">
        <f t="shared" si="245"/>
        <v>#DIV/0!</v>
      </c>
      <c r="Q3955" t="str">
        <f>TRIM(MID(SUBSTITUTE($N3955,"/",REPT(" ",LEN($N3955))),(COLUMNS($V3955:V3955)-1)*LEN($N3955)+1,LEN($N3955)))</f>
        <v>theater</v>
      </c>
      <c r="R3955" t="str">
        <f>TRIM(MID(SUBSTITUTE($N3955,"/",REPT(" ",LEN($N3955))),(COLUMNS($V3955:W3955)-1)*LEN($N3955)+1,LEN($N3955)))</f>
        <v>plays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6" t="e">
        <f t="shared" si="245"/>
        <v>#DIV/0!</v>
      </c>
      <c r="Q3956" t="str">
        <f>TRIM(MID(SUBSTITUTE($N3956,"/",REPT(" ",LEN($N3956))),(COLUMNS($V3956:V3956)-1)*LEN($N3956)+1,LEN($N3956)))</f>
        <v>theater</v>
      </c>
      <c r="R3956" t="str">
        <f>TRIM(MID(SUBSTITUTE($N3956,"/",REPT(" ",LEN($N3956))),(COLUMNS($V3956:W3956)-1)*LEN($N3956)+1,LEN($N3956)))</f>
        <v>plays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0.24285714285714285</v>
      </c>
      <c r="P3957" s="6">
        <f t="shared" si="245"/>
        <v>53.125</v>
      </c>
      <c r="Q3957" t="str">
        <f>TRIM(MID(SUBSTITUTE($N3957,"/",REPT(" ",LEN($N3957))),(COLUMNS($V3957:V3957)-1)*LEN($N3957)+1,LEN($N3957)))</f>
        <v>theater</v>
      </c>
      <c r="R3957" t="str">
        <f>TRIM(MID(SUBSTITUTE($N3957,"/",REPT(" ",LEN($N3957))),(COLUMNS($V3957:W3957)-1)*LEN($N3957)+1,LEN($N3957)))</f>
        <v>plays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6" t="e">
        <f t="shared" si="245"/>
        <v>#DIV/0!</v>
      </c>
      <c r="Q3958" t="str">
        <f>TRIM(MID(SUBSTITUTE($N3958,"/",REPT(" ",LEN($N3958))),(COLUMNS($V3958:V3958)-1)*LEN($N3958)+1,LEN($N3958)))</f>
        <v>theater</v>
      </c>
      <c r="R3958" t="str">
        <f>TRIM(MID(SUBSTITUTE($N3958,"/",REPT(" ",LEN($N3958))),(COLUMNS($V3958:W3958)-1)*LEN($N3958)+1,LEN($N3958)))</f>
        <v>plays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2.5000000000000001E-4</v>
      </c>
      <c r="P3959" s="6">
        <f t="shared" si="245"/>
        <v>7</v>
      </c>
      <c r="Q3959" t="str">
        <f>TRIM(MID(SUBSTITUTE($N3959,"/",REPT(" ",LEN($N3959))),(COLUMNS($V3959:V3959)-1)*LEN($N3959)+1,LEN($N3959)))</f>
        <v>theater</v>
      </c>
      <c r="R3959" t="str">
        <f>TRIM(MID(SUBSTITUTE($N3959,"/",REPT(" ",LEN($N3959))),(COLUMNS($V3959:W3959)-1)*LEN($N3959)+1,LEN($N3959)))</f>
        <v>plays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0.32050000000000001</v>
      </c>
      <c r="P3960" s="6">
        <f t="shared" si="245"/>
        <v>40.0625</v>
      </c>
      <c r="Q3960" t="str">
        <f>TRIM(MID(SUBSTITUTE($N3960,"/",REPT(" ",LEN($N3960))),(COLUMNS($V3960:V3960)-1)*LEN($N3960)+1,LEN($N3960)))</f>
        <v>theater</v>
      </c>
      <c r="R3960" t="str">
        <f>TRIM(MID(SUBSTITUTE($N3960,"/",REPT(" ",LEN($N3960))),(COLUMNS($V3960:W3960)-1)*LEN($N3960)+1,LEN($N3960)))</f>
        <v>plays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0.24333333333333335</v>
      </c>
      <c r="P3961" s="6">
        <f t="shared" si="245"/>
        <v>24.333333333333332</v>
      </c>
      <c r="Q3961" t="str">
        <f>TRIM(MID(SUBSTITUTE($N3961,"/",REPT(" ",LEN($N3961))),(COLUMNS($V3961:V3961)-1)*LEN($N3961)+1,LEN($N3961)))</f>
        <v>theater</v>
      </c>
      <c r="R3961" t="str">
        <f>TRIM(MID(SUBSTITUTE($N3961,"/",REPT(" ",LEN($N3961))),(COLUMNS($V3961:W3961)-1)*LEN($N3961)+1,LEN($N3961)))</f>
        <v>plays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1.4999999999999999E-2</v>
      </c>
      <c r="P3962" s="6">
        <f t="shared" si="245"/>
        <v>11.25</v>
      </c>
      <c r="Q3962" t="str">
        <f>TRIM(MID(SUBSTITUTE($N3962,"/",REPT(" ",LEN($N3962))),(COLUMNS($V3962:V3962)-1)*LEN($N3962)+1,LEN($N3962)))</f>
        <v>theater</v>
      </c>
      <c r="R3962" t="str">
        <f>TRIM(MID(SUBSTITUTE($N3962,"/",REPT(" ",LEN($N3962))),(COLUMNS($V3962:W3962)-1)*LEN($N3962)+1,LEN($N3962)))</f>
        <v>plays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4.1999999999999997E-3</v>
      </c>
      <c r="P3963" s="6">
        <f t="shared" si="245"/>
        <v>10.5</v>
      </c>
      <c r="Q3963" t="str">
        <f>TRIM(MID(SUBSTITUTE($N3963,"/",REPT(" ",LEN($N3963))),(COLUMNS($V3963:V3963)-1)*LEN($N3963)+1,LEN($N3963)))</f>
        <v>theater</v>
      </c>
      <c r="R3963" t="str">
        <f>TRIM(MID(SUBSTITUTE($N3963,"/",REPT(" ",LEN($N3963))),(COLUMNS($V3963:W3963)-1)*LEN($N3963)+1,LEN($N3963)))</f>
        <v>plays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3.214285714285714E-2</v>
      </c>
      <c r="P3964" s="6">
        <f t="shared" si="245"/>
        <v>15</v>
      </c>
      <c r="Q3964" t="str">
        <f>TRIM(MID(SUBSTITUTE($N3964,"/",REPT(" ",LEN($N3964))),(COLUMNS($V3964:V3964)-1)*LEN($N3964)+1,LEN($N3964)))</f>
        <v>theater</v>
      </c>
      <c r="R3964" t="str">
        <f>TRIM(MID(SUBSTITUTE($N3964,"/",REPT(" ",LEN($N3964))),(COLUMNS($V3964:W3964)-1)*LEN($N3964)+1,LEN($N3964)))</f>
        <v>plays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6" t="e">
        <f t="shared" si="245"/>
        <v>#DIV/0!</v>
      </c>
      <c r="Q3965" t="str">
        <f>TRIM(MID(SUBSTITUTE($N3965,"/",REPT(" ",LEN($N3965))),(COLUMNS($V3965:V3965)-1)*LEN($N3965)+1,LEN($N3965)))</f>
        <v>theater</v>
      </c>
      <c r="R3965" t="str">
        <f>TRIM(MID(SUBSTITUTE($N3965,"/",REPT(" ",LEN($N3965))),(COLUMNS($V3965:W3965)-1)*LEN($N3965)+1,LEN($N3965)))</f>
        <v>plays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6.3E-2</v>
      </c>
      <c r="P3966" s="6">
        <f t="shared" si="245"/>
        <v>42</v>
      </c>
      <c r="Q3966" t="str">
        <f>TRIM(MID(SUBSTITUTE($N3966,"/",REPT(" ",LEN($N3966))),(COLUMNS($V3966:V3966)-1)*LEN($N3966)+1,LEN($N3966)))</f>
        <v>theater</v>
      </c>
      <c r="R3966" t="str">
        <f>TRIM(MID(SUBSTITUTE($N3966,"/",REPT(" ",LEN($N3966))),(COLUMNS($V3966:W3966)-1)*LEN($N3966)+1,LEN($N3966)))</f>
        <v>plays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0.14249999999999999</v>
      </c>
      <c r="P3967" s="6">
        <f t="shared" si="245"/>
        <v>71.25</v>
      </c>
      <c r="Q3967" t="str">
        <f>TRIM(MID(SUBSTITUTE($N3967,"/",REPT(" ",LEN($N3967))),(COLUMNS($V3967:V3967)-1)*LEN($N3967)+1,LEN($N3967)))</f>
        <v>theater</v>
      </c>
      <c r="R3967" t="str">
        <f>TRIM(MID(SUBSTITUTE($N3967,"/",REPT(" ",LEN($N3967))),(COLUMNS($V3967:W3967)-1)*LEN($N3967)+1,LEN($N3967)))</f>
        <v>plays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6.0000000000000001E-3</v>
      </c>
      <c r="P3968" s="6">
        <f t="shared" si="245"/>
        <v>22.5</v>
      </c>
      <c r="Q3968" t="str">
        <f>TRIM(MID(SUBSTITUTE($N3968,"/",REPT(" ",LEN($N3968))),(COLUMNS($V3968:V3968)-1)*LEN($N3968)+1,LEN($N3968)))</f>
        <v>theater</v>
      </c>
      <c r="R3968" t="str">
        <f>TRIM(MID(SUBSTITUTE($N3968,"/",REPT(" ",LEN($N3968))),(COLUMNS($V3968:W3968)-1)*LEN($N3968)+1,LEN($N3968)))</f>
        <v>plays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0.2411764705882353</v>
      </c>
      <c r="P3969" s="6">
        <f t="shared" si="245"/>
        <v>41</v>
      </c>
      <c r="Q3969" t="str">
        <f>TRIM(MID(SUBSTITUTE($N3969,"/",REPT(" ",LEN($N3969))),(COLUMNS($V3969:V3969)-1)*LEN($N3969)+1,LEN($N3969)))</f>
        <v>theater</v>
      </c>
      <c r="R3969" t="str">
        <f>TRIM(MID(SUBSTITUTE($N3969,"/",REPT(" ",LEN($N3969))),(COLUMNS($V3969:W3969)-1)*LEN($N3969)+1,LEN($N3969)))</f>
        <v>plays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0.10539999999999999</v>
      </c>
      <c r="P3970" s="6">
        <f t="shared" si="245"/>
        <v>47.909090909090907</v>
      </c>
      <c r="Q3970" t="str">
        <f>TRIM(MID(SUBSTITUTE($N3970,"/",REPT(" ",LEN($N3970))),(COLUMNS($V3970:V3970)-1)*LEN($N3970)+1,LEN($N3970)))</f>
        <v>theater</v>
      </c>
      <c r="R3970" t="str">
        <f>TRIM(MID(SUBSTITUTE($N3970,"/",REPT(" ",LEN($N3970))),(COLUMNS($V3970:W3970)-1)*LEN($N3970)+1,LEN($N3970)))</f>
        <v>plays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</f>
        <v>7.4690265486725665E-2</v>
      </c>
      <c r="P3971" s="6">
        <f t="shared" ref="P3971:P4034" si="249">AVERAGE(E3971/L3971)</f>
        <v>35.166666666666664</v>
      </c>
      <c r="Q3971" t="str">
        <f>TRIM(MID(SUBSTITUTE($N3971,"/",REPT(" ",LEN($N3971))),(COLUMNS($V3971:V3971)-1)*LEN($N3971)+1,LEN($N3971)))</f>
        <v>theater</v>
      </c>
      <c r="R3971" t="str">
        <f>TRIM(MID(SUBSTITUTE($N3971,"/",REPT(" ",LEN($N3971))),(COLUMNS($V3971:W3971)-1)*LEN($N3971)+1,LEN($N3971)))</f>
        <v>plays</v>
      </c>
      <c r="S3971" s="11">
        <f t="shared" ref="S3971:S4034" si="250">(((J3971/60/60)/24)+DATE(1970,1,1))</f>
        <v>42601.854699074072</v>
      </c>
      <c r="T3971" s="11">
        <f t="shared" ref="T3971:T4034" si="251">(((I3971/60/60)/24)+DATE(1970,1,1))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7.3333333333333334E-4</v>
      </c>
      <c r="P3972" s="6">
        <f t="shared" si="249"/>
        <v>5.5</v>
      </c>
      <c r="Q3972" t="str">
        <f>TRIM(MID(SUBSTITUTE($N3972,"/",REPT(" ",LEN($N3972))),(COLUMNS($V3972:V3972)-1)*LEN($N3972)+1,LEN($N3972)))</f>
        <v>theater</v>
      </c>
      <c r="R3972" t="str">
        <f>TRIM(MID(SUBSTITUTE($N3972,"/",REPT(" ",LEN($N3972))),(COLUMNS($V3972:W3972)-1)*LEN($N3972)+1,LEN($N3972)))</f>
        <v>plays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9.7142857142857135E-3</v>
      </c>
      <c r="P3973" s="6">
        <f t="shared" si="249"/>
        <v>22.666666666666668</v>
      </c>
      <c r="Q3973" t="str">
        <f>TRIM(MID(SUBSTITUTE($N3973,"/",REPT(" ",LEN($N3973))),(COLUMNS($V3973:V3973)-1)*LEN($N3973)+1,LEN($N3973)))</f>
        <v>theater</v>
      </c>
      <c r="R3973" t="str">
        <f>TRIM(MID(SUBSTITUTE($N3973,"/",REPT(" ",LEN($N3973))),(COLUMNS($V3973:W3973)-1)*LEN($N3973)+1,LEN($N3973)))</f>
        <v>plays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0.21099999999999999</v>
      </c>
      <c r="P3974" s="6">
        <f t="shared" si="249"/>
        <v>26.375</v>
      </c>
      <c r="Q3974" t="str">
        <f>TRIM(MID(SUBSTITUTE($N3974,"/",REPT(" ",LEN($N3974))),(COLUMNS($V3974:V3974)-1)*LEN($N3974)+1,LEN($N3974)))</f>
        <v>theater</v>
      </c>
      <c r="R3974" t="str">
        <f>TRIM(MID(SUBSTITUTE($N3974,"/",REPT(" ",LEN($N3974))),(COLUMNS($V3974:W3974)-1)*LEN($N3974)+1,LEN($N3974)))</f>
        <v>plays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0.78100000000000003</v>
      </c>
      <c r="P3975" s="6">
        <f t="shared" si="249"/>
        <v>105.54054054054055</v>
      </c>
      <c r="Q3975" t="str">
        <f>TRIM(MID(SUBSTITUTE($N3975,"/",REPT(" ",LEN($N3975))),(COLUMNS($V3975:V3975)-1)*LEN($N3975)+1,LEN($N3975)))</f>
        <v>theater</v>
      </c>
      <c r="R3975" t="str">
        <f>TRIM(MID(SUBSTITUTE($N3975,"/",REPT(" ",LEN($N3975))),(COLUMNS($V3975:W3975)-1)*LEN($N3975)+1,LEN($N3975)))</f>
        <v>plays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0.32</v>
      </c>
      <c r="P3976" s="6">
        <f t="shared" si="249"/>
        <v>29.09090909090909</v>
      </c>
      <c r="Q3976" t="str">
        <f>TRIM(MID(SUBSTITUTE($N3976,"/",REPT(" ",LEN($N3976))),(COLUMNS($V3976:V3976)-1)*LEN($N3976)+1,LEN($N3976)))</f>
        <v>theater</v>
      </c>
      <c r="R3976" t="str">
        <f>TRIM(MID(SUBSTITUTE($N3976,"/",REPT(" ",LEN($N3976))),(COLUMNS($V3976:W3976)-1)*LEN($N3976)+1,LEN($N3976)))</f>
        <v>plays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6" t="e">
        <f t="shared" si="249"/>
        <v>#DIV/0!</v>
      </c>
      <c r="Q3977" t="str">
        <f>TRIM(MID(SUBSTITUTE($N3977,"/",REPT(" ",LEN($N3977))),(COLUMNS($V3977:V3977)-1)*LEN($N3977)+1,LEN($N3977)))</f>
        <v>theater</v>
      </c>
      <c r="R3977" t="str">
        <f>TRIM(MID(SUBSTITUTE($N3977,"/",REPT(" ",LEN($N3977))),(COLUMNS($V3977:W3977)-1)*LEN($N3977)+1,LEN($N3977)))</f>
        <v>plays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0.47692307692307695</v>
      </c>
      <c r="P3978" s="6">
        <f t="shared" si="249"/>
        <v>62</v>
      </c>
      <c r="Q3978" t="str">
        <f>TRIM(MID(SUBSTITUTE($N3978,"/",REPT(" ",LEN($N3978))),(COLUMNS($V3978:V3978)-1)*LEN($N3978)+1,LEN($N3978)))</f>
        <v>theater</v>
      </c>
      <c r="R3978" t="str">
        <f>TRIM(MID(SUBSTITUTE($N3978,"/",REPT(" ",LEN($N3978))),(COLUMNS($V3978:W3978)-1)*LEN($N3978)+1,LEN($N3978)))</f>
        <v>plays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1.4500000000000001E-2</v>
      </c>
      <c r="P3979" s="6">
        <f t="shared" si="249"/>
        <v>217.5</v>
      </c>
      <c r="Q3979" t="str">
        <f>TRIM(MID(SUBSTITUTE($N3979,"/",REPT(" ",LEN($N3979))),(COLUMNS($V3979:V3979)-1)*LEN($N3979)+1,LEN($N3979)))</f>
        <v>theater</v>
      </c>
      <c r="R3979" t="str">
        <f>TRIM(MID(SUBSTITUTE($N3979,"/",REPT(" ",LEN($N3979))),(COLUMNS($V3979:W3979)-1)*LEN($N3979)+1,LEN($N3979)))</f>
        <v>plays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0.107</v>
      </c>
      <c r="P3980" s="6">
        <f t="shared" si="249"/>
        <v>26.75</v>
      </c>
      <c r="Q3980" t="str">
        <f>TRIM(MID(SUBSTITUTE($N3980,"/",REPT(" ",LEN($N3980))),(COLUMNS($V3980:V3980)-1)*LEN($N3980)+1,LEN($N3980)))</f>
        <v>theater</v>
      </c>
      <c r="R3980" t="str">
        <f>TRIM(MID(SUBSTITUTE($N3980,"/",REPT(" ",LEN($N3980))),(COLUMNS($V3980:W3980)-1)*LEN($N3980)+1,LEN($N3980)))</f>
        <v>plays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1.8333333333333333E-2</v>
      </c>
      <c r="P3981" s="6">
        <f t="shared" si="249"/>
        <v>18.333333333333332</v>
      </c>
      <c r="Q3981" t="str">
        <f>TRIM(MID(SUBSTITUTE($N3981,"/",REPT(" ",LEN($N3981))),(COLUMNS($V3981:V3981)-1)*LEN($N3981)+1,LEN($N3981)))</f>
        <v>theater</v>
      </c>
      <c r="R3981" t="str">
        <f>TRIM(MID(SUBSTITUTE($N3981,"/",REPT(" ",LEN($N3981))),(COLUMNS($V3981:W3981)-1)*LEN($N3981)+1,LEN($N3981)))</f>
        <v>plays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0.18</v>
      </c>
      <c r="P3982" s="6">
        <f t="shared" si="249"/>
        <v>64.285714285714292</v>
      </c>
      <c r="Q3982" t="str">
        <f>TRIM(MID(SUBSTITUTE($N3982,"/",REPT(" ",LEN($N3982))),(COLUMNS($V3982:V3982)-1)*LEN($N3982)+1,LEN($N3982)))</f>
        <v>theater</v>
      </c>
      <c r="R3982" t="str">
        <f>TRIM(MID(SUBSTITUTE($N3982,"/",REPT(" ",LEN($N3982))),(COLUMNS($V3982:W3982)-1)*LEN($N3982)+1,LEN($N3982)))</f>
        <v>plays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4.0833333333333333E-2</v>
      </c>
      <c r="P3983" s="6">
        <f t="shared" si="249"/>
        <v>175</v>
      </c>
      <c r="Q3983" t="str">
        <f>TRIM(MID(SUBSTITUTE($N3983,"/",REPT(" ",LEN($N3983))),(COLUMNS($V3983:V3983)-1)*LEN($N3983)+1,LEN($N3983)))</f>
        <v>theater</v>
      </c>
      <c r="R3983" t="str">
        <f>TRIM(MID(SUBSTITUTE($N3983,"/",REPT(" ",LEN($N3983))),(COLUMNS($V3983:W3983)-1)*LEN($N3983)+1,LEN($N3983)))</f>
        <v>plays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0.2</v>
      </c>
      <c r="P3984" s="6">
        <f t="shared" si="249"/>
        <v>34</v>
      </c>
      <c r="Q3984" t="str">
        <f>TRIM(MID(SUBSTITUTE($N3984,"/",REPT(" ",LEN($N3984))),(COLUMNS($V3984:V3984)-1)*LEN($N3984)+1,LEN($N3984)))</f>
        <v>theater</v>
      </c>
      <c r="R3984" t="str">
        <f>TRIM(MID(SUBSTITUTE($N3984,"/",REPT(" ",LEN($N3984))),(COLUMNS($V3984:W3984)-1)*LEN($N3984)+1,LEN($N3984)))</f>
        <v>plays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0.34802513464991025</v>
      </c>
      <c r="P3985" s="6">
        <f t="shared" si="249"/>
        <v>84.282608695652172</v>
      </c>
      <c r="Q3985" t="str">
        <f>TRIM(MID(SUBSTITUTE($N3985,"/",REPT(" ",LEN($N3985))),(COLUMNS($V3985:V3985)-1)*LEN($N3985)+1,LEN($N3985)))</f>
        <v>theater</v>
      </c>
      <c r="R3985" t="str">
        <f>TRIM(MID(SUBSTITUTE($N3985,"/",REPT(" ",LEN($N3985))),(COLUMNS($V3985:W3985)-1)*LEN($N3985)+1,LEN($N3985)))</f>
        <v>plays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6.3333333333333339E-2</v>
      </c>
      <c r="P3986" s="6">
        <f t="shared" si="249"/>
        <v>9.5</v>
      </c>
      <c r="Q3986" t="str">
        <f>TRIM(MID(SUBSTITUTE($N3986,"/",REPT(" ",LEN($N3986))),(COLUMNS($V3986:V3986)-1)*LEN($N3986)+1,LEN($N3986)))</f>
        <v>theater</v>
      </c>
      <c r="R3986" t="str">
        <f>TRIM(MID(SUBSTITUTE($N3986,"/",REPT(" ",LEN($N3986))),(COLUMNS($V3986:W3986)-1)*LEN($N3986)+1,LEN($N3986)))</f>
        <v>plays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0.32050000000000001</v>
      </c>
      <c r="P3987" s="6">
        <f t="shared" si="249"/>
        <v>33.736842105263158</v>
      </c>
      <c r="Q3987" t="str">
        <f>TRIM(MID(SUBSTITUTE($N3987,"/",REPT(" ",LEN($N3987))),(COLUMNS($V3987:V3987)-1)*LEN($N3987)+1,LEN($N3987)))</f>
        <v>theater</v>
      </c>
      <c r="R3987" t="str">
        <f>TRIM(MID(SUBSTITUTE($N3987,"/",REPT(" ",LEN($N3987))),(COLUMNS($V3987:W3987)-1)*LEN($N3987)+1,LEN($N3987)))</f>
        <v>plays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9.7600000000000006E-2</v>
      </c>
      <c r="P3988" s="6">
        <f t="shared" si="249"/>
        <v>37.53846153846154</v>
      </c>
      <c r="Q3988" t="str">
        <f>TRIM(MID(SUBSTITUTE($N3988,"/",REPT(" ",LEN($N3988))),(COLUMNS($V3988:V3988)-1)*LEN($N3988)+1,LEN($N3988)))</f>
        <v>theater</v>
      </c>
      <c r="R3988" t="str">
        <f>TRIM(MID(SUBSTITUTE($N3988,"/",REPT(" ",LEN($N3988))),(COLUMNS($V3988:W3988)-1)*LEN($N3988)+1,LEN($N3988)))</f>
        <v>plays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0.3775</v>
      </c>
      <c r="P3989" s="6">
        <f t="shared" si="249"/>
        <v>11.615384615384615</v>
      </c>
      <c r="Q3989" t="str">
        <f>TRIM(MID(SUBSTITUTE($N3989,"/",REPT(" ",LEN($N3989))),(COLUMNS($V3989:V3989)-1)*LEN($N3989)+1,LEN($N3989)))</f>
        <v>theater</v>
      </c>
      <c r="R3989" t="str">
        <f>TRIM(MID(SUBSTITUTE($N3989,"/",REPT(" ",LEN($N3989))),(COLUMNS($V3989:W3989)-1)*LEN($N3989)+1,LEN($N3989)))</f>
        <v>plays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2.1333333333333333E-2</v>
      </c>
      <c r="P3990" s="6">
        <f t="shared" si="249"/>
        <v>8</v>
      </c>
      <c r="Q3990" t="str">
        <f>TRIM(MID(SUBSTITUTE($N3990,"/",REPT(" ",LEN($N3990))),(COLUMNS($V3990:V3990)-1)*LEN($N3990)+1,LEN($N3990)))</f>
        <v>theater</v>
      </c>
      <c r="R3990" t="str">
        <f>TRIM(MID(SUBSTITUTE($N3990,"/",REPT(" ",LEN($N3990))),(COLUMNS($V3990:W3990)-1)*LEN($N3990)+1,LEN($N3990)))</f>
        <v>plays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6" t="e">
        <f t="shared" si="249"/>
        <v>#DIV/0!</v>
      </c>
      <c r="Q3991" t="str">
        <f>TRIM(MID(SUBSTITUTE($N3991,"/",REPT(" ",LEN($N3991))),(COLUMNS($V3991:V3991)-1)*LEN($N3991)+1,LEN($N3991)))</f>
        <v>theater</v>
      </c>
      <c r="R3991" t="str">
        <f>TRIM(MID(SUBSTITUTE($N3991,"/",REPT(" ",LEN($N3991))),(COLUMNS($V3991:W3991)-1)*LEN($N3991)+1,LEN($N3991)))</f>
        <v>plays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4.1818181818181817E-2</v>
      </c>
      <c r="P3992" s="6">
        <f t="shared" si="249"/>
        <v>23</v>
      </c>
      <c r="Q3992" t="str">
        <f>TRIM(MID(SUBSTITUTE($N3992,"/",REPT(" ",LEN($N3992))),(COLUMNS($V3992:V3992)-1)*LEN($N3992)+1,LEN($N3992)))</f>
        <v>theater</v>
      </c>
      <c r="R3992" t="str">
        <f>TRIM(MID(SUBSTITUTE($N3992,"/",REPT(" ",LEN($N3992))),(COLUMNS($V3992:W3992)-1)*LEN($N3992)+1,LEN($N3992)))</f>
        <v>plays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0.2</v>
      </c>
      <c r="P3993" s="6">
        <f t="shared" si="249"/>
        <v>100</v>
      </c>
      <c r="Q3993" t="str">
        <f>TRIM(MID(SUBSTITUTE($N3993,"/",REPT(" ",LEN($N3993))),(COLUMNS($V3993:V3993)-1)*LEN($N3993)+1,LEN($N3993)))</f>
        <v>theater</v>
      </c>
      <c r="R3993" t="str">
        <f>TRIM(MID(SUBSTITUTE($N3993,"/",REPT(" ",LEN($N3993))),(COLUMNS($V3993:W3993)-1)*LEN($N3993)+1,LEN($N3993)))</f>
        <v>plays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5.4100000000000002E-2</v>
      </c>
      <c r="P3994" s="6">
        <f t="shared" si="249"/>
        <v>60.111111111111114</v>
      </c>
      <c r="Q3994" t="str">
        <f>TRIM(MID(SUBSTITUTE($N3994,"/",REPT(" ",LEN($N3994))),(COLUMNS($V3994:V3994)-1)*LEN($N3994)+1,LEN($N3994)))</f>
        <v>theater</v>
      </c>
      <c r="R3994" t="str">
        <f>TRIM(MID(SUBSTITUTE($N3994,"/",REPT(" ",LEN($N3994))),(COLUMNS($V3994:W3994)-1)*LEN($N3994)+1,LEN($N3994)))</f>
        <v>plays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6.0000000000000002E-5</v>
      </c>
      <c r="P3995" s="6">
        <f t="shared" si="249"/>
        <v>3</v>
      </c>
      <c r="Q3995" t="str">
        <f>TRIM(MID(SUBSTITUTE($N3995,"/",REPT(" ",LEN($N3995))),(COLUMNS($V3995:V3995)-1)*LEN($N3995)+1,LEN($N3995)))</f>
        <v>theater</v>
      </c>
      <c r="R3995" t="str">
        <f>TRIM(MID(SUBSTITUTE($N3995,"/",REPT(" ",LEN($N3995))),(COLUMNS($V3995:W3995)-1)*LEN($N3995)+1,LEN($N3995)))</f>
        <v>plays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2.5000000000000001E-3</v>
      </c>
      <c r="P3996" s="6">
        <f t="shared" si="249"/>
        <v>5</v>
      </c>
      <c r="Q3996" t="str">
        <f>TRIM(MID(SUBSTITUTE($N3996,"/",REPT(" ",LEN($N3996))),(COLUMNS($V3996:V3996)-1)*LEN($N3996)+1,LEN($N3996)))</f>
        <v>theater</v>
      </c>
      <c r="R3996" t="str">
        <f>TRIM(MID(SUBSTITUTE($N3996,"/",REPT(" ",LEN($N3996))),(COLUMNS($V3996:W3996)-1)*LEN($N3996)+1,LEN($N3996)))</f>
        <v>plays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0.35</v>
      </c>
      <c r="P3997" s="6">
        <f t="shared" si="249"/>
        <v>17.5</v>
      </c>
      <c r="Q3997" t="str">
        <f>TRIM(MID(SUBSTITUTE($N3997,"/",REPT(" ",LEN($N3997))),(COLUMNS($V3997:V3997)-1)*LEN($N3997)+1,LEN($N3997)))</f>
        <v>theater</v>
      </c>
      <c r="R3997" t="str">
        <f>TRIM(MID(SUBSTITUTE($N3997,"/",REPT(" ",LEN($N3997))),(COLUMNS($V3997:W3997)-1)*LEN($N3997)+1,LEN($N3997)))</f>
        <v>plays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0.16566666666666666</v>
      </c>
      <c r="P3998" s="6">
        <f t="shared" si="249"/>
        <v>29.235294117647058</v>
      </c>
      <c r="Q3998" t="str">
        <f>TRIM(MID(SUBSTITUTE($N3998,"/",REPT(" ",LEN($N3998))),(COLUMNS($V3998:V3998)-1)*LEN($N3998)+1,LEN($N3998)))</f>
        <v>theater</v>
      </c>
      <c r="R3998" t="str">
        <f>TRIM(MID(SUBSTITUTE($N3998,"/",REPT(" ",LEN($N3998))),(COLUMNS($V3998:W3998)-1)*LEN($N3998)+1,LEN($N3998)))</f>
        <v>plays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6" t="e">
        <f t="shared" si="249"/>
        <v>#DIV/0!</v>
      </c>
      <c r="Q3999" t="str">
        <f>TRIM(MID(SUBSTITUTE($N3999,"/",REPT(" ",LEN($N3999))),(COLUMNS($V3999:V3999)-1)*LEN($N3999)+1,LEN($N3999)))</f>
        <v>theater</v>
      </c>
      <c r="R3999" t="str">
        <f>TRIM(MID(SUBSTITUTE($N3999,"/",REPT(" ",LEN($N3999))),(COLUMNS($V3999:W3999)-1)*LEN($N3999)+1,LEN($N3999)))</f>
        <v>plays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0.57199999999999995</v>
      </c>
      <c r="P4000" s="6">
        <f t="shared" si="249"/>
        <v>59.583333333333336</v>
      </c>
      <c r="Q4000" t="str">
        <f>TRIM(MID(SUBSTITUTE($N4000,"/",REPT(" ",LEN($N4000))),(COLUMNS($V4000:V4000)-1)*LEN($N4000)+1,LEN($N4000)))</f>
        <v>theater</v>
      </c>
      <c r="R4000" t="str">
        <f>TRIM(MID(SUBSTITUTE($N4000,"/",REPT(" ",LEN($N4000))),(COLUMNS($V4000:W4000)-1)*LEN($N4000)+1,LEN($N4000)))</f>
        <v>plays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0.16514285714285715</v>
      </c>
      <c r="P4001" s="6">
        <f t="shared" si="249"/>
        <v>82.571428571428569</v>
      </c>
      <c r="Q4001" t="str">
        <f>TRIM(MID(SUBSTITUTE($N4001,"/",REPT(" ",LEN($N4001))),(COLUMNS($V4001:V4001)-1)*LEN($N4001)+1,LEN($N4001)))</f>
        <v>theater</v>
      </c>
      <c r="R4001" t="str">
        <f>TRIM(MID(SUBSTITUTE($N4001,"/",REPT(" ",LEN($N4001))),(COLUMNS($V4001:W4001)-1)*LEN($N4001)+1,LEN($N4001)))</f>
        <v>plays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1.25E-3</v>
      </c>
      <c r="P4002" s="6">
        <f t="shared" si="249"/>
        <v>10</v>
      </c>
      <c r="Q4002" t="str">
        <f>TRIM(MID(SUBSTITUTE($N4002,"/",REPT(" ",LEN($N4002))),(COLUMNS($V4002:V4002)-1)*LEN($N4002)+1,LEN($N4002)))</f>
        <v>theater</v>
      </c>
      <c r="R4002" t="str">
        <f>TRIM(MID(SUBSTITUTE($N4002,"/",REPT(" ",LEN($N4002))),(COLUMNS($V4002:W4002)-1)*LEN($N4002)+1,LEN($N4002)))</f>
        <v>plays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0.3775</v>
      </c>
      <c r="P4003" s="6">
        <f t="shared" si="249"/>
        <v>32.357142857142854</v>
      </c>
      <c r="Q4003" t="str">
        <f>TRIM(MID(SUBSTITUTE($N4003,"/",REPT(" ",LEN($N4003))),(COLUMNS($V4003:V4003)-1)*LEN($N4003)+1,LEN($N4003)))</f>
        <v>theater</v>
      </c>
      <c r="R4003" t="str">
        <f>TRIM(MID(SUBSTITUTE($N4003,"/",REPT(" ",LEN($N4003))),(COLUMNS($V4003:W4003)-1)*LEN($N4003)+1,LEN($N4003)))</f>
        <v>plays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1.84E-2</v>
      </c>
      <c r="P4004" s="6">
        <f t="shared" si="249"/>
        <v>5.75</v>
      </c>
      <c r="Q4004" t="str">
        <f>TRIM(MID(SUBSTITUTE($N4004,"/",REPT(" ",LEN($N4004))),(COLUMNS($V4004:V4004)-1)*LEN($N4004)+1,LEN($N4004)))</f>
        <v>theater</v>
      </c>
      <c r="R4004" t="str">
        <f>TRIM(MID(SUBSTITUTE($N4004,"/",REPT(" ",LEN($N4004))),(COLUMNS($V4004:W4004)-1)*LEN($N4004)+1,LEN($N4004)))</f>
        <v>plays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0.10050000000000001</v>
      </c>
      <c r="P4005" s="6">
        <f t="shared" si="249"/>
        <v>100.5</v>
      </c>
      <c r="Q4005" t="str">
        <f>TRIM(MID(SUBSTITUTE($N4005,"/",REPT(" ",LEN($N4005))),(COLUMNS($V4005:V4005)-1)*LEN($N4005)+1,LEN($N4005)))</f>
        <v>theater</v>
      </c>
      <c r="R4005" t="str">
        <f>TRIM(MID(SUBSTITUTE($N4005,"/",REPT(" ",LEN($N4005))),(COLUMNS($V4005:W4005)-1)*LEN($N4005)+1,LEN($N4005)))</f>
        <v>plays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2E-3</v>
      </c>
      <c r="P4006" s="6">
        <f t="shared" si="249"/>
        <v>1</v>
      </c>
      <c r="Q4006" t="str">
        <f>TRIM(MID(SUBSTITUTE($N4006,"/",REPT(" ",LEN($N4006))),(COLUMNS($V4006:V4006)-1)*LEN($N4006)+1,LEN($N4006)))</f>
        <v>theater</v>
      </c>
      <c r="R4006" t="str">
        <f>TRIM(MID(SUBSTITUTE($N4006,"/",REPT(" ",LEN($N4006))),(COLUMNS($V4006:W4006)-1)*LEN($N4006)+1,LEN($N4006)))</f>
        <v>plays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1.3333333333333334E-2</v>
      </c>
      <c r="P4007" s="6">
        <f t="shared" si="249"/>
        <v>20</v>
      </c>
      <c r="Q4007" t="str">
        <f>TRIM(MID(SUBSTITUTE($N4007,"/",REPT(" ",LEN($N4007))),(COLUMNS($V4007:V4007)-1)*LEN($N4007)+1,LEN($N4007)))</f>
        <v>theater</v>
      </c>
      <c r="R4007" t="str">
        <f>TRIM(MID(SUBSTITUTE($N4007,"/",REPT(" ",LEN($N4007))),(COLUMNS($V4007:W4007)-1)*LEN($N4007)+1,LEN($N4007)))</f>
        <v>plays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6.666666666666667E-5</v>
      </c>
      <c r="P4008" s="6">
        <f t="shared" si="249"/>
        <v>2</v>
      </c>
      <c r="Q4008" t="str">
        <f>TRIM(MID(SUBSTITUTE($N4008,"/",REPT(" ",LEN($N4008))),(COLUMNS($V4008:V4008)-1)*LEN($N4008)+1,LEN($N4008)))</f>
        <v>theater</v>
      </c>
      <c r="R4008" t="str">
        <f>TRIM(MID(SUBSTITUTE($N4008,"/",REPT(" ",LEN($N4008))),(COLUMNS($V4008:W4008)-1)*LEN($N4008)+1,LEN($N4008)))</f>
        <v>plays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2.5000000000000001E-3</v>
      </c>
      <c r="P4009" s="6">
        <f t="shared" si="249"/>
        <v>5</v>
      </c>
      <c r="Q4009" t="str">
        <f>TRIM(MID(SUBSTITUTE($N4009,"/",REPT(" ",LEN($N4009))),(COLUMNS($V4009:V4009)-1)*LEN($N4009)+1,LEN($N4009)))</f>
        <v>theater</v>
      </c>
      <c r="R4009" t="str">
        <f>TRIM(MID(SUBSTITUTE($N4009,"/",REPT(" ",LEN($N4009))),(COLUMNS($V4009:W4009)-1)*LEN($N4009)+1,LEN($N4009)))</f>
        <v>plays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0.06</v>
      </c>
      <c r="P4010" s="6">
        <f t="shared" si="249"/>
        <v>15</v>
      </c>
      <c r="Q4010" t="str">
        <f>TRIM(MID(SUBSTITUTE($N4010,"/",REPT(" ",LEN($N4010))),(COLUMNS($V4010:V4010)-1)*LEN($N4010)+1,LEN($N4010)))</f>
        <v>theater</v>
      </c>
      <c r="R4010" t="str">
        <f>TRIM(MID(SUBSTITUTE($N4010,"/",REPT(" ",LEN($N4010))),(COLUMNS($V4010:W4010)-1)*LEN($N4010)+1,LEN($N4010)))</f>
        <v>plays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3.8860103626943004E-2</v>
      </c>
      <c r="P4011" s="6">
        <f t="shared" si="249"/>
        <v>25</v>
      </c>
      <c r="Q4011" t="str">
        <f>TRIM(MID(SUBSTITUTE($N4011,"/",REPT(" ",LEN($N4011))),(COLUMNS($V4011:V4011)-1)*LEN($N4011)+1,LEN($N4011)))</f>
        <v>theater</v>
      </c>
      <c r="R4011" t="str">
        <f>TRIM(MID(SUBSTITUTE($N4011,"/",REPT(" ",LEN($N4011))),(COLUMNS($V4011:W4011)-1)*LEN($N4011)+1,LEN($N4011)))</f>
        <v>plays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0.24194444444444443</v>
      </c>
      <c r="P4012" s="6">
        <f t="shared" si="249"/>
        <v>45.842105263157897</v>
      </c>
      <c r="Q4012" t="str">
        <f>TRIM(MID(SUBSTITUTE($N4012,"/",REPT(" ",LEN($N4012))),(COLUMNS($V4012:V4012)-1)*LEN($N4012)+1,LEN($N4012)))</f>
        <v>theater</v>
      </c>
      <c r="R4012" t="str">
        <f>TRIM(MID(SUBSTITUTE($N4012,"/",REPT(" ",LEN($N4012))),(COLUMNS($V4012:W4012)-1)*LEN($N4012)+1,LEN($N4012)))</f>
        <v>plays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7.5999999999999998E-2</v>
      </c>
      <c r="P4013" s="6">
        <f t="shared" si="249"/>
        <v>4.75</v>
      </c>
      <c r="Q4013" t="str">
        <f>TRIM(MID(SUBSTITUTE($N4013,"/",REPT(" ",LEN($N4013))),(COLUMNS($V4013:V4013)-1)*LEN($N4013)+1,LEN($N4013)))</f>
        <v>theater</v>
      </c>
      <c r="R4013" t="str">
        <f>TRIM(MID(SUBSTITUTE($N4013,"/",REPT(" ",LEN($N4013))),(COLUMNS($V4013:W4013)-1)*LEN($N4013)+1,LEN($N4013)))</f>
        <v>plays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6" t="e">
        <f t="shared" si="249"/>
        <v>#DIV/0!</v>
      </c>
      <c r="Q4014" t="str">
        <f>TRIM(MID(SUBSTITUTE($N4014,"/",REPT(" ",LEN($N4014))),(COLUMNS($V4014:V4014)-1)*LEN($N4014)+1,LEN($N4014)))</f>
        <v>theater</v>
      </c>
      <c r="R4014" t="str">
        <f>TRIM(MID(SUBSTITUTE($N4014,"/",REPT(" ",LEN($N4014))),(COLUMNS($V4014:W4014)-1)*LEN($N4014)+1,LEN($N4014)))</f>
        <v>plays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1.2999999999999999E-2</v>
      </c>
      <c r="P4015" s="6">
        <f t="shared" si="249"/>
        <v>13</v>
      </c>
      <c r="Q4015" t="str">
        <f>TRIM(MID(SUBSTITUTE($N4015,"/",REPT(" ",LEN($N4015))),(COLUMNS($V4015:V4015)-1)*LEN($N4015)+1,LEN($N4015)))</f>
        <v>theater</v>
      </c>
      <c r="R4015" t="str">
        <f>TRIM(MID(SUBSTITUTE($N4015,"/",REPT(" ",LEN($N4015))),(COLUMNS($V4015:W4015)-1)*LEN($N4015)+1,LEN($N4015)))</f>
        <v>plays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6" t="e">
        <f t="shared" si="249"/>
        <v>#DIV/0!</v>
      </c>
      <c r="Q4016" t="str">
        <f>TRIM(MID(SUBSTITUTE($N4016,"/",REPT(" ",LEN($N4016))),(COLUMNS($V4016:V4016)-1)*LEN($N4016)+1,LEN($N4016)))</f>
        <v>theater</v>
      </c>
      <c r="R4016" t="str">
        <f>TRIM(MID(SUBSTITUTE($N4016,"/",REPT(" ",LEN($N4016))),(COLUMNS($V4016:W4016)-1)*LEN($N4016)+1,LEN($N4016)))</f>
        <v>plays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1.4285714285714287E-4</v>
      </c>
      <c r="P4017" s="6">
        <f t="shared" si="249"/>
        <v>1</v>
      </c>
      <c r="Q4017" t="str">
        <f>TRIM(MID(SUBSTITUTE($N4017,"/",REPT(" ",LEN($N4017))),(COLUMNS($V4017:V4017)-1)*LEN($N4017)+1,LEN($N4017)))</f>
        <v>theater</v>
      </c>
      <c r="R4017" t="str">
        <f>TRIM(MID(SUBSTITUTE($N4017,"/",REPT(" ",LEN($N4017))),(COLUMNS($V4017:W4017)-1)*LEN($N4017)+1,LEN($N4017)))</f>
        <v>plays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0.14000000000000001</v>
      </c>
      <c r="P4018" s="6">
        <f t="shared" si="249"/>
        <v>10</v>
      </c>
      <c r="Q4018" t="str">
        <f>TRIM(MID(SUBSTITUTE($N4018,"/",REPT(" ",LEN($N4018))),(COLUMNS($V4018:V4018)-1)*LEN($N4018)+1,LEN($N4018)))</f>
        <v>theater</v>
      </c>
      <c r="R4018" t="str">
        <f>TRIM(MID(SUBSTITUTE($N4018,"/",REPT(" ",LEN($N4018))),(COLUMNS($V4018:W4018)-1)*LEN($N4018)+1,LEN($N4018)))</f>
        <v>plays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1.0500000000000001E-2</v>
      </c>
      <c r="P4019" s="6">
        <f t="shared" si="249"/>
        <v>52.5</v>
      </c>
      <c r="Q4019" t="str">
        <f>TRIM(MID(SUBSTITUTE($N4019,"/",REPT(" ",LEN($N4019))),(COLUMNS($V4019:V4019)-1)*LEN($N4019)+1,LEN($N4019)))</f>
        <v>theater</v>
      </c>
      <c r="R4019" t="str">
        <f>TRIM(MID(SUBSTITUTE($N4019,"/",REPT(" ",LEN($N4019))),(COLUMNS($V4019:W4019)-1)*LEN($N4019)+1,LEN($N4019)))</f>
        <v>plays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8.666666666666667E-2</v>
      </c>
      <c r="P4020" s="6">
        <f t="shared" si="249"/>
        <v>32.5</v>
      </c>
      <c r="Q4020" t="str">
        <f>TRIM(MID(SUBSTITUTE($N4020,"/",REPT(" ",LEN($N4020))),(COLUMNS($V4020:V4020)-1)*LEN($N4020)+1,LEN($N4020)))</f>
        <v>theater</v>
      </c>
      <c r="R4020" t="str">
        <f>TRIM(MID(SUBSTITUTE($N4020,"/",REPT(" ",LEN($N4020))),(COLUMNS($V4020:W4020)-1)*LEN($N4020)+1,LEN($N4020)))</f>
        <v>plays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8.2857142857142851E-3</v>
      </c>
      <c r="P4021" s="6">
        <f t="shared" si="249"/>
        <v>7.25</v>
      </c>
      <c r="Q4021" t="str">
        <f>TRIM(MID(SUBSTITUTE($N4021,"/",REPT(" ",LEN($N4021))),(COLUMNS($V4021:V4021)-1)*LEN($N4021)+1,LEN($N4021)))</f>
        <v>theater</v>
      </c>
      <c r="R4021" t="str">
        <f>TRIM(MID(SUBSTITUTE($N4021,"/",REPT(" ",LEN($N4021))),(COLUMNS($V4021:W4021)-1)*LEN($N4021)+1,LEN($N4021)))</f>
        <v>plays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0.16666666666666666</v>
      </c>
      <c r="P4022" s="6">
        <f t="shared" si="249"/>
        <v>33.333333333333336</v>
      </c>
      <c r="Q4022" t="str">
        <f>TRIM(MID(SUBSTITUTE($N4022,"/",REPT(" ",LEN($N4022))),(COLUMNS($V4022:V4022)-1)*LEN($N4022)+1,LEN($N4022)))</f>
        <v>theater</v>
      </c>
      <c r="R4022" t="str">
        <f>TRIM(MID(SUBSTITUTE($N4022,"/",REPT(" ",LEN($N4022))),(COLUMNS($V4022:W4022)-1)*LEN($N4022)+1,LEN($N4022)))</f>
        <v>plays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8.3333333333333332E-3</v>
      </c>
      <c r="P4023" s="6">
        <f t="shared" si="249"/>
        <v>62.5</v>
      </c>
      <c r="Q4023" t="str">
        <f>TRIM(MID(SUBSTITUTE($N4023,"/",REPT(" ",LEN($N4023))),(COLUMNS($V4023:V4023)-1)*LEN($N4023)+1,LEN($N4023)))</f>
        <v>theater</v>
      </c>
      <c r="R4023" t="str">
        <f>TRIM(MID(SUBSTITUTE($N4023,"/",REPT(" ",LEN($N4023))),(COLUMNS($V4023:W4023)-1)*LEN($N4023)+1,LEN($N4023)))</f>
        <v>plays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0.69561111111111107</v>
      </c>
      <c r="P4024" s="6">
        <f t="shared" si="249"/>
        <v>63.558375634517766</v>
      </c>
      <c r="Q4024" t="str">
        <f>TRIM(MID(SUBSTITUTE($N4024,"/",REPT(" ",LEN($N4024))),(COLUMNS($V4024:V4024)-1)*LEN($N4024)+1,LEN($N4024)))</f>
        <v>theater</v>
      </c>
      <c r="R4024" t="str">
        <f>TRIM(MID(SUBSTITUTE($N4024,"/",REPT(" ",LEN($N4024))),(COLUMNS($V4024:W4024)-1)*LEN($N4024)+1,LEN($N4024)))</f>
        <v>plays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6" t="e">
        <f t="shared" si="249"/>
        <v>#DIV/0!</v>
      </c>
      <c r="Q4025" t="str">
        <f>TRIM(MID(SUBSTITUTE($N4025,"/",REPT(" ",LEN($N4025))),(COLUMNS($V4025:V4025)-1)*LEN($N4025)+1,LEN($N4025)))</f>
        <v>theater</v>
      </c>
      <c r="R4025" t="str">
        <f>TRIM(MID(SUBSTITUTE($N4025,"/",REPT(" ",LEN($N4025))),(COLUMNS($V4025:W4025)-1)*LEN($N4025)+1,LEN($N4025)))</f>
        <v>plays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1.2500000000000001E-2</v>
      </c>
      <c r="P4026" s="6">
        <f t="shared" si="249"/>
        <v>10</v>
      </c>
      <c r="Q4026" t="str">
        <f>TRIM(MID(SUBSTITUTE($N4026,"/",REPT(" ",LEN($N4026))),(COLUMNS($V4026:V4026)-1)*LEN($N4026)+1,LEN($N4026)))</f>
        <v>theater</v>
      </c>
      <c r="R4026" t="str">
        <f>TRIM(MID(SUBSTITUTE($N4026,"/",REPT(" ",LEN($N4026))),(COLUMNS($V4026:W4026)-1)*LEN($N4026)+1,LEN($N4026)))</f>
        <v>plays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0.05</v>
      </c>
      <c r="P4027" s="6">
        <f t="shared" si="249"/>
        <v>62.5</v>
      </c>
      <c r="Q4027" t="str">
        <f>TRIM(MID(SUBSTITUTE($N4027,"/",REPT(" ",LEN($N4027))),(COLUMNS($V4027:V4027)-1)*LEN($N4027)+1,LEN($N4027)))</f>
        <v>theater</v>
      </c>
      <c r="R4027" t="str">
        <f>TRIM(MID(SUBSTITUTE($N4027,"/",REPT(" ",LEN($N4027))),(COLUMNS($V4027:W4027)-1)*LEN($N4027)+1,LEN($N4027)))</f>
        <v>plays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6" t="e">
        <f t="shared" si="249"/>
        <v>#DIV/0!</v>
      </c>
      <c r="Q4028" t="str">
        <f>TRIM(MID(SUBSTITUTE($N4028,"/",REPT(" ",LEN($N4028))),(COLUMNS($V4028:V4028)-1)*LEN($N4028)+1,LEN($N4028)))</f>
        <v>theater</v>
      </c>
      <c r="R4028" t="str">
        <f>TRIM(MID(SUBSTITUTE($N4028,"/",REPT(" ",LEN($N4028))),(COLUMNS($V4028:W4028)-1)*LEN($N4028)+1,LEN($N4028)))</f>
        <v>plays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7.166666666666667E-2</v>
      </c>
      <c r="P4029" s="6">
        <f t="shared" si="249"/>
        <v>30.714285714285715</v>
      </c>
      <c r="Q4029" t="str">
        <f>TRIM(MID(SUBSTITUTE($N4029,"/",REPT(" ",LEN($N4029))),(COLUMNS($V4029:V4029)-1)*LEN($N4029)+1,LEN($N4029)))</f>
        <v>theater</v>
      </c>
      <c r="R4029" t="str">
        <f>TRIM(MID(SUBSTITUTE($N4029,"/",REPT(" ",LEN($N4029))),(COLUMNS($V4029:W4029)-1)*LEN($N4029)+1,LEN($N4029)))</f>
        <v>plays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0.28050000000000003</v>
      </c>
      <c r="P4030" s="6">
        <f t="shared" si="249"/>
        <v>51</v>
      </c>
      <c r="Q4030" t="str">
        <f>TRIM(MID(SUBSTITUTE($N4030,"/",REPT(" ",LEN($N4030))),(COLUMNS($V4030:V4030)-1)*LEN($N4030)+1,LEN($N4030)))</f>
        <v>theater</v>
      </c>
      <c r="R4030" t="str">
        <f>TRIM(MID(SUBSTITUTE($N4030,"/",REPT(" ",LEN($N4030))),(COLUMNS($V4030:W4030)-1)*LEN($N4030)+1,LEN($N4030)))</f>
        <v>plays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6" t="e">
        <f t="shared" si="249"/>
        <v>#DIV/0!</v>
      </c>
      <c r="Q4031" t="str">
        <f>TRIM(MID(SUBSTITUTE($N4031,"/",REPT(" ",LEN($N4031))),(COLUMNS($V4031:V4031)-1)*LEN($N4031)+1,LEN($N4031)))</f>
        <v>theater</v>
      </c>
      <c r="R4031" t="str">
        <f>TRIM(MID(SUBSTITUTE($N4031,"/",REPT(" ",LEN($N4031))),(COLUMNS($V4031:W4031)-1)*LEN($N4031)+1,LEN($N4031)))</f>
        <v>plays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0.16</v>
      </c>
      <c r="P4032" s="6">
        <f t="shared" si="249"/>
        <v>66.666666666666671</v>
      </c>
      <c r="Q4032" t="str">
        <f>TRIM(MID(SUBSTITUTE($N4032,"/",REPT(" ",LEN($N4032))),(COLUMNS($V4032:V4032)-1)*LEN($N4032)+1,LEN($N4032)))</f>
        <v>theater</v>
      </c>
      <c r="R4032" t="str">
        <f>TRIM(MID(SUBSTITUTE($N4032,"/",REPT(" ",LEN($N4032))),(COLUMNS($V4032:W4032)-1)*LEN($N4032)+1,LEN($N4032)))</f>
        <v>plays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6" t="e">
        <f t="shared" si="249"/>
        <v>#DIV/0!</v>
      </c>
      <c r="Q4033" t="str">
        <f>TRIM(MID(SUBSTITUTE($N4033,"/",REPT(" ",LEN($N4033))),(COLUMNS($V4033:V4033)-1)*LEN($N4033)+1,LEN($N4033)))</f>
        <v>theater</v>
      </c>
      <c r="R4033" t="str">
        <f>TRIM(MID(SUBSTITUTE($N4033,"/",REPT(" ",LEN($N4033))),(COLUMNS($V4033:W4033)-1)*LEN($N4033)+1,LEN($N4033)))</f>
        <v>plays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6.8287037037037035E-2</v>
      </c>
      <c r="P4034" s="6">
        <f t="shared" si="249"/>
        <v>59</v>
      </c>
      <c r="Q4034" t="str">
        <f>TRIM(MID(SUBSTITUTE($N4034,"/",REPT(" ",LEN($N4034))),(COLUMNS($V4034:V4034)-1)*LEN($N4034)+1,LEN($N4034)))</f>
        <v>theater</v>
      </c>
      <c r="R4034" t="str">
        <f>TRIM(MID(SUBSTITUTE($N4034,"/",REPT(" ",LEN($N4034))),(COLUMNS($V4034:W4034)-1)*LEN($N4034)+1,LEN($N4034)))</f>
        <v>plays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</f>
        <v>0.25698702928870293</v>
      </c>
      <c r="P4035" s="6">
        <f t="shared" ref="P4035:P4098" si="253">AVERAGE(E4035/L4035)</f>
        <v>65.340319148936175</v>
      </c>
      <c r="Q4035" t="str">
        <f>TRIM(MID(SUBSTITUTE($N4035,"/",REPT(" ",LEN($N4035))),(COLUMNS($V4035:V4035)-1)*LEN($N4035)+1,LEN($N4035)))</f>
        <v>theater</v>
      </c>
      <c r="R4035" t="str">
        <f>TRIM(MID(SUBSTITUTE($N4035,"/",REPT(" ",LEN($N4035))),(COLUMNS($V4035:W4035)-1)*LEN($N4035)+1,LEN($N4035)))</f>
        <v>plays</v>
      </c>
      <c r="S4035" s="11">
        <f t="shared" ref="S4035:S4098" si="254">(((J4035/60/60)/24)+DATE(1970,1,1))</f>
        <v>42614.268796296295</v>
      </c>
      <c r="T4035" s="11">
        <f t="shared" ref="T4035:T4098" si="255">(((I4035/60/60)/24)+DATE(1970,1,1))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1.4814814814814815E-2</v>
      </c>
      <c r="P4036" s="6">
        <f t="shared" si="253"/>
        <v>100</v>
      </c>
      <c r="Q4036" t="str">
        <f>TRIM(MID(SUBSTITUTE($N4036,"/",REPT(" ",LEN($N4036))),(COLUMNS($V4036:V4036)-1)*LEN($N4036)+1,LEN($N4036)))</f>
        <v>theater</v>
      </c>
      <c r="R4036" t="str">
        <f>TRIM(MID(SUBSTITUTE($N4036,"/",REPT(" ",LEN($N4036))),(COLUMNS($V4036:W4036)-1)*LEN($N4036)+1,LEN($N4036)))</f>
        <v>plays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0.36849999999999999</v>
      </c>
      <c r="P4037" s="6">
        <f t="shared" si="253"/>
        <v>147.4</v>
      </c>
      <c r="Q4037" t="str">
        <f>TRIM(MID(SUBSTITUTE($N4037,"/",REPT(" ",LEN($N4037))),(COLUMNS($V4037:V4037)-1)*LEN($N4037)+1,LEN($N4037)))</f>
        <v>theater</v>
      </c>
      <c r="R4037" t="str">
        <f>TRIM(MID(SUBSTITUTE($N4037,"/",REPT(" ",LEN($N4037))),(COLUMNS($V4037:W4037)-1)*LEN($N4037)+1,LEN($N4037)))</f>
        <v>plays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0.47049999999999997</v>
      </c>
      <c r="P4038" s="6">
        <f t="shared" si="253"/>
        <v>166.05882352941177</v>
      </c>
      <c r="Q4038" t="str">
        <f>TRIM(MID(SUBSTITUTE($N4038,"/",REPT(" ",LEN($N4038))),(COLUMNS($V4038:V4038)-1)*LEN($N4038)+1,LEN($N4038)))</f>
        <v>theater</v>
      </c>
      <c r="R4038" t="str">
        <f>TRIM(MID(SUBSTITUTE($N4038,"/",REPT(" ",LEN($N4038))),(COLUMNS($V4038:W4038)-1)*LEN($N4038)+1,LEN($N4038)))</f>
        <v>plays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0.11428571428571428</v>
      </c>
      <c r="P4039" s="6">
        <f t="shared" si="253"/>
        <v>40</v>
      </c>
      <c r="Q4039" t="str">
        <f>TRIM(MID(SUBSTITUTE($N4039,"/",REPT(" ",LEN($N4039))),(COLUMNS($V4039:V4039)-1)*LEN($N4039)+1,LEN($N4039)))</f>
        <v>theater</v>
      </c>
      <c r="R4039" t="str">
        <f>TRIM(MID(SUBSTITUTE($N4039,"/",REPT(" ",LEN($N4039))),(COLUMNS($V4039:W4039)-1)*LEN($N4039)+1,LEN($N4039)))</f>
        <v>plays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0.12039999999999999</v>
      </c>
      <c r="P4040" s="6">
        <f t="shared" si="253"/>
        <v>75.25</v>
      </c>
      <c r="Q4040" t="str">
        <f>TRIM(MID(SUBSTITUTE($N4040,"/",REPT(" ",LEN($N4040))),(COLUMNS($V4040:V4040)-1)*LEN($N4040)+1,LEN($N4040)))</f>
        <v>theater</v>
      </c>
      <c r="R4040" t="str">
        <f>TRIM(MID(SUBSTITUTE($N4040,"/",REPT(" ",LEN($N4040))),(COLUMNS($V4040:W4040)-1)*LEN($N4040)+1,LEN($N4040)))</f>
        <v>plays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0.6</v>
      </c>
      <c r="P4041" s="6">
        <f t="shared" si="253"/>
        <v>60</v>
      </c>
      <c r="Q4041" t="str">
        <f>TRIM(MID(SUBSTITUTE($N4041,"/",REPT(" ",LEN($N4041))),(COLUMNS($V4041:V4041)-1)*LEN($N4041)+1,LEN($N4041)))</f>
        <v>theater</v>
      </c>
      <c r="R4041" t="str">
        <f>TRIM(MID(SUBSTITUTE($N4041,"/",REPT(" ",LEN($N4041))),(COLUMNS($V4041:W4041)-1)*LEN($N4041)+1,LEN($N4041)))</f>
        <v>plays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0.3125</v>
      </c>
      <c r="P4042" s="6">
        <f t="shared" si="253"/>
        <v>1250</v>
      </c>
      <c r="Q4042" t="str">
        <f>TRIM(MID(SUBSTITUTE($N4042,"/",REPT(" ",LEN($N4042))),(COLUMNS($V4042:V4042)-1)*LEN($N4042)+1,LEN($N4042)))</f>
        <v>theater</v>
      </c>
      <c r="R4042" t="str">
        <f>TRIM(MID(SUBSTITUTE($N4042,"/",REPT(" ",LEN($N4042))),(COLUMNS($V4042:W4042)-1)*LEN($N4042)+1,LEN($N4042)))</f>
        <v>plays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4.1999999999999997E-3</v>
      </c>
      <c r="P4043" s="6">
        <f t="shared" si="253"/>
        <v>10.5</v>
      </c>
      <c r="Q4043" t="str">
        <f>TRIM(MID(SUBSTITUTE($N4043,"/",REPT(" ",LEN($N4043))),(COLUMNS($V4043:V4043)-1)*LEN($N4043)+1,LEN($N4043)))</f>
        <v>theater</v>
      </c>
      <c r="R4043" t="str">
        <f>TRIM(MID(SUBSTITUTE($N4043,"/",REPT(" ",LEN($N4043))),(COLUMNS($V4043:W4043)-1)*LEN($N4043)+1,LEN($N4043)))</f>
        <v>plays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2.0999999999999999E-3</v>
      </c>
      <c r="P4044" s="6">
        <f t="shared" si="253"/>
        <v>7</v>
      </c>
      <c r="Q4044" t="str">
        <f>TRIM(MID(SUBSTITUTE($N4044,"/",REPT(" ",LEN($N4044))),(COLUMNS($V4044:V4044)-1)*LEN($N4044)+1,LEN($N4044)))</f>
        <v>theater</v>
      </c>
      <c r="R4044" t="str">
        <f>TRIM(MID(SUBSTITUTE($N4044,"/",REPT(" ",LEN($N4044))),(COLUMNS($V4044:W4044)-1)*LEN($N4044)+1,LEN($N4044)))</f>
        <v>plays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6" t="e">
        <f t="shared" si="253"/>
        <v>#DIV/0!</v>
      </c>
      <c r="Q4045" t="str">
        <f>TRIM(MID(SUBSTITUTE($N4045,"/",REPT(" ",LEN($N4045))),(COLUMNS($V4045:V4045)-1)*LEN($N4045)+1,LEN($N4045)))</f>
        <v>theater</v>
      </c>
      <c r="R4045" t="str">
        <f>TRIM(MID(SUBSTITUTE($N4045,"/",REPT(" ",LEN($N4045))),(COLUMNS($V4045:W4045)-1)*LEN($N4045)+1,LEN($N4045)))</f>
        <v>plays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0.375</v>
      </c>
      <c r="P4046" s="6">
        <f t="shared" si="253"/>
        <v>56.25</v>
      </c>
      <c r="Q4046" t="str">
        <f>TRIM(MID(SUBSTITUTE($N4046,"/",REPT(" ",LEN($N4046))),(COLUMNS($V4046:V4046)-1)*LEN($N4046)+1,LEN($N4046)))</f>
        <v>theater</v>
      </c>
      <c r="R4046" t="str">
        <f>TRIM(MID(SUBSTITUTE($N4046,"/",REPT(" ",LEN($N4046))),(COLUMNS($V4046:W4046)-1)*LEN($N4046)+1,LEN($N4046)))</f>
        <v>plays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2.0000000000000001E-4</v>
      </c>
      <c r="P4047" s="6">
        <f t="shared" si="253"/>
        <v>1</v>
      </c>
      <c r="Q4047" t="str">
        <f>TRIM(MID(SUBSTITUTE($N4047,"/",REPT(" ",LEN($N4047))),(COLUMNS($V4047:V4047)-1)*LEN($N4047)+1,LEN($N4047)))</f>
        <v>theater</v>
      </c>
      <c r="R4047" t="str">
        <f>TRIM(MID(SUBSTITUTE($N4047,"/",REPT(" ",LEN($N4047))),(COLUMNS($V4047:W4047)-1)*LEN($N4047)+1,LEN($N4047)))</f>
        <v>plays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8.2142857142857142E-2</v>
      </c>
      <c r="P4048" s="6">
        <f t="shared" si="253"/>
        <v>38.333333333333336</v>
      </c>
      <c r="Q4048" t="str">
        <f>TRIM(MID(SUBSTITUTE($N4048,"/",REPT(" ",LEN($N4048))),(COLUMNS($V4048:V4048)-1)*LEN($N4048)+1,LEN($N4048)))</f>
        <v>theater</v>
      </c>
      <c r="R4048" t="str">
        <f>TRIM(MID(SUBSTITUTE($N4048,"/",REPT(" ",LEN($N4048))),(COLUMNS($V4048:W4048)-1)*LEN($N4048)+1,LEN($N4048)))</f>
        <v>plays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2.1999999999999999E-2</v>
      </c>
      <c r="P4049" s="6">
        <f t="shared" si="253"/>
        <v>27.5</v>
      </c>
      <c r="Q4049" t="str">
        <f>TRIM(MID(SUBSTITUTE($N4049,"/",REPT(" ",LEN($N4049))),(COLUMNS($V4049:V4049)-1)*LEN($N4049)+1,LEN($N4049)))</f>
        <v>theater</v>
      </c>
      <c r="R4049" t="str">
        <f>TRIM(MID(SUBSTITUTE($N4049,"/",REPT(" ",LEN($N4049))),(COLUMNS($V4049:W4049)-1)*LEN($N4049)+1,LEN($N4049)))</f>
        <v>plays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0.17652941176470588</v>
      </c>
      <c r="P4050" s="6">
        <f t="shared" si="253"/>
        <v>32.978021978021978</v>
      </c>
      <c r="Q4050" t="str">
        <f>TRIM(MID(SUBSTITUTE($N4050,"/",REPT(" ",LEN($N4050))),(COLUMNS($V4050:V4050)-1)*LEN($N4050)+1,LEN($N4050)))</f>
        <v>theater</v>
      </c>
      <c r="R4050" t="str">
        <f>TRIM(MID(SUBSTITUTE($N4050,"/",REPT(" ",LEN($N4050))),(COLUMNS($V4050:W4050)-1)*LEN($N4050)+1,LEN($N4050)))</f>
        <v>plays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8.0000000000000004E-4</v>
      </c>
      <c r="P4051" s="6">
        <f t="shared" si="253"/>
        <v>16</v>
      </c>
      <c r="Q4051" t="str">
        <f>TRIM(MID(SUBSTITUTE($N4051,"/",REPT(" ",LEN($N4051))),(COLUMNS($V4051:V4051)-1)*LEN($N4051)+1,LEN($N4051)))</f>
        <v>theater</v>
      </c>
      <c r="R4051" t="str">
        <f>TRIM(MID(SUBSTITUTE($N4051,"/",REPT(" ",LEN($N4051))),(COLUMNS($V4051:W4051)-1)*LEN($N4051)+1,LEN($N4051)))</f>
        <v>plays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6.6666666666666664E-4</v>
      </c>
      <c r="P4052" s="6">
        <f t="shared" si="253"/>
        <v>1</v>
      </c>
      <c r="Q4052" t="str">
        <f>TRIM(MID(SUBSTITUTE($N4052,"/",REPT(" ",LEN($N4052))),(COLUMNS($V4052:V4052)-1)*LEN($N4052)+1,LEN($N4052)))</f>
        <v>theater</v>
      </c>
      <c r="R4052" t="str">
        <f>TRIM(MID(SUBSTITUTE($N4052,"/",REPT(" ",LEN($N4052))),(COLUMNS($V4052:W4052)-1)*LEN($N4052)+1,LEN($N4052)))</f>
        <v>plays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6" t="e">
        <f t="shared" si="253"/>
        <v>#DIV/0!</v>
      </c>
      <c r="Q4053" t="str">
        <f>TRIM(MID(SUBSTITUTE($N4053,"/",REPT(" ",LEN($N4053))),(COLUMNS($V4053:V4053)-1)*LEN($N4053)+1,LEN($N4053)))</f>
        <v>theater</v>
      </c>
      <c r="R4053" t="str">
        <f>TRIM(MID(SUBSTITUTE($N4053,"/",REPT(" ",LEN($N4053))),(COLUMNS($V4053:W4053)-1)*LEN($N4053)+1,LEN($N4053)))</f>
        <v>plays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0.37533333333333335</v>
      </c>
      <c r="P4054" s="6">
        <f t="shared" si="253"/>
        <v>86.615384615384613</v>
      </c>
      <c r="Q4054" t="str">
        <f>TRIM(MID(SUBSTITUTE($N4054,"/",REPT(" ",LEN($N4054))),(COLUMNS($V4054:V4054)-1)*LEN($N4054)+1,LEN($N4054)))</f>
        <v>theater</v>
      </c>
      <c r="R4054" t="str">
        <f>TRIM(MID(SUBSTITUTE($N4054,"/",REPT(" ",LEN($N4054))),(COLUMNS($V4054:W4054)-1)*LEN($N4054)+1,LEN($N4054)))</f>
        <v>plays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0.22</v>
      </c>
      <c r="P4055" s="6">
        <f t="shared" si="253"/>
        <v>55</v>
      </c>
      <c r="Q4055" t="str">
        <f>TRIM(MID(SUBSTITUTE($N4055,"/",REPT(" ",LEN($N4055))),(COLUMNS($V4055:V4055)-1)*LEN($N4055)+1,LEN($N4055)))</f>
        <v>theater</v>
      </c>
      <c r="R4055" t="str">
        <f>TRIM(MID(SUBSTITUTE($N4055,"/",REPT(" ",LEN($N4055))),(COLUMNS($V4055:W4055)-1)*LEN($N4055)+1,LEN($N4055)))</f>
        <v>plays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6" t="e">
        <f t="shared" si="253"/>
        <v>#DIV/0!</v>
      </c>
      <c r="Q4056" t="str">
        <f>TRIM(MID(SUBSTITUTE($N4056,"/",REPT(" ",LEN($N4056))),(COLUMNS($V4056:V4056)-1)*LEN($N4056)+1,LEN($N4056)))</f>
        <v>theater</v>
      </c>
      <c r="R4056" t="str">
        <f>TRIM(MID(SUBSTITUTE($N4056,"/",REPT(" ",LEN($N4056))),(COLUMNS($V4056:W4056)-1)*LEN($N4056)+1,LEN($N4056)))</f>
        <v>plays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0.1762</v>
      </c>
      <c r="P4057" s="6">
        <f t="shared" si="253"/>
        <v>41.952380952380949</v>
      </c>
      <c r="Q4057" t="str">
        <f>TRIM(MID(SUBSTITUTE($N4057,"/",REPT(" ",LEN($N4057))),(COLUMNS($V4057:V4057)-1)*LEN($N4057)+1,LEN($N4057)))</f>
        <v>theater</v>
      </c>
      <c r="R4057" t="str">
        <f>TRIM(MID(SUBSTITUTE($N4057,"/",REPT(" ",LEN($N4057))),(COLUMNS($V4057:W4057)-1)*LEN($N4057)+1,LEN($N4057)))</f>
        <v>plays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0.53</v>
      </c>
      <c r="P4058" s="6">
        <f t="shared" si="253"/>
        <v>88.333333333333329</v>
      </c>
      <c r="Q4058" t="str">
        <f>TRIM(MID(SUBSTITUTE($N4058,"/",REPT(" ",LEN($N4058))),(COLUMNS($V4058:V4058)-1)*LEN($N4058)+1,LEN($N4058)))</f>
        <v>theater</v>
      </c>
      <c r="R4058" t="str">
        <f>TRIM(MID(SUBSTITUTE($N4058,"/",REPT(" ",LEN($N4058))),(COLUMNS($V4058:W4058)-1)*LEN($N4058)+1,LEN($N4058)))</f>
        <v>plays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0.22142857142857142</v>
      </c>
      <c r="P4059" s="6">
        <f t="shared" si="253"/>
        <v>129.16666666666666</v>
      </c>
      <c r="Q4059" t="str">
        <f>TRIM(MID(SUBSTITUTE($N4059,"/",REPT(" ",LEN($N4059))),(COLUMNS($V4059:V4059)-1)*LEN($N4059)+1,LEN($N4059)))</f>
        <v>theater</v>
      </c>
      <c r="R4059" t="str">
        <f>TRIM(MID(SUBSTITUTE($N4059,"/",REPT(" ",LEN($N4059))),(COLUMNS($V4059:W4059)-1)*LEN($N4059)+1,LEN($N4059)))</f>
        <v>plays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2.5333333333333333E-2</v>
      </c>
      <c r="P4060" s="6">
        <f t="shared" si="253"/>
        <v>23.75</v>
      </c>
      <c r="Q4060" t="str">
        <f>TRIM(MID(SUBSTITUTE($N4060,"/",REPT(" ",LEN($N4060))),(COLUMNS($V4060:V4060)-1)*LEN($N4060)+1,LEN($N4060)))</f>
        <v>theater</v>
      </c>
      <c r="R4060" t="str">
        <f>TRIM(MID(SUBSTITUTE($N4060,"/",REPT(" ",LEN($N4060))),(COLUMNS($V4060:W4060)-1)*LEN($N4060)+1,LEN($N4060)))</f>
        <v>plays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2.5000000000000001E-2</v>
      </c>
      <c r="P4061" s="6">
        <f t="shared" si="253"/>
        <v>35.714285714285715</v>
      </c>
      <c r="Q4061" t="str">
        <f>TRIM(MID(SUBSTITUTE($N4061,"/",REPT(" ",LEN($N4061))),(COLUMNS($V4061:V4061)-1)*LEN($N4061)+1,LEN($N4061)))</f>
        <v>theater</v>
      </c>
      <c r="R4061" t="str">
        <f>TRIM(MID(SUBSTITUTE($N4061,"/",REPT(" ",LEN($N4061))),(COLUMNS($V4061:W4061)-1)*LEN($N4061)+1,LEN($N4061)))</f>
        <v>plays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2.8500000000000001E-2</v>
      </c>
      <c r="P4062" s="6">
        <f t="shared" si="253"/>
        <v>57</v>
      </c>
      <c r="Q4062" t="str">
        <f>TRIM(MID(SUBSTITUTE($N4062,"/",REPT(" ",LEN($N4062))),(COLUMNS($V4062:V4062)-1)*LEN($N4062)+1,LEN($N4062)))</f>
        <v>theater</v>
      </c>
      <c r="R4062" t="str">
        <f>TRIM(MID(SUBSTITUTE($N4062,"/",REPT(" ",LEN($N4062))),(COLUMNS($V4062:W4062)-1)*LEN($N4062)+1,LEN($N4062)))</f>
        <v>plays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6" t="e">
        <f t="shared" si="253"/>
        <v>#DIV/0!</v>
      </c>
      <c r="Q4063" t="str">
        <f>TRIM(MID(SUBSTITUTE($N4063,"/",REPT(" ",LEN($N4063))),(COLUMNS($V4063:V4063)-1)*LEN($N4063)+1,LEN($N4063)))</f>
        <v>theater</v>
      </c>
      <c r="R4063" t="str">
        <f>TRIM(MID(SUBSTITUTE($N4063,"/",REPT(" ",LEN($N4063))),(COLUMNS($V4063:W4063)-1)*LEN($N4063)+1,LEN($N4063)))</f>
        <v>plays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2.4500000000000001E-2</v>
      </c>
      <c r="P4064" s="6">
        <f t="shared" si="253"/>
        <v>163.33333333333334</v>
      </c>
      <c r="Q4064" t="str">
        <f>TRIM(MID(SUBSTITUTE($N4064,"/",REPT(" ",LEN($N4064))),(COLUMNS($V4064:V4064)-1)*LEN($N4064)+1,LEN($N4064)))</f>
        <v>theater</v>
      </c>
      <c r="R4064" t="str">
        <f>TRIM(MID(SUBSTITUTE($N4064,"/",REPT(" ",LEN($N4064))),(COLUMNS($V4064:W4064)-1)*LEN($N4064)+1,LEN($N4064)))</f>
        <v>plays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1.4210526315789474E-2</v>
      </c>
      <c r="P4065" s="6">
        <f t="shared" si="253"/>
        <v>15</v>
      </c>
      <c r="Q4065" t="str">
        <f>TRIM(MID(SUBSTITUTE($N4065,"/",REPT(" ",LEN($N4065))),(COLUMNS($V4065:V4065)-1)*LEN($N4065)+1,LEN($N4065)))</f>
        <v>theater</v>
      </c>
      <c r="R4065" t="str">
        <f>TRIM(MID(SUBSTITUTE($N4065,"/",REPT(" ",LEN($N4065))),(COLUMNS($V4065:W4065)-1)*LEN($N4065)+1,LEN($N4065)))</f>
        <v>plays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0.1925</v>
      </c>
      <c r="P4066" s="6">
        <f t="shared" si="253"/>
        <v>64.166666666666671</v>
      </c>
      <c r="Q4066" t="str">
        <f>TRIM(MID(SUBSTITUTE($N4066,"/",REPT(" ",LEN($N4066))),(COLUMNS($V4066:V4066)-1)*LEN($N4066)+1,LEN($N4066)))</f>
        <v>theater</v>
      </c>
      <c r="R4066" t="str">
        <f>TRIM(MID(SUBSTITUTE($N4066,"/",REPT(" ",LEN($N4066))),(COLUMNS($V4066:W4066)-1)*LEN($N4066)+1,LEN($N4066)))</f>
        <v>plays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6.7499999999999999E-3</v>
      </c>
      <c r="P4067" s="6">
        <f t="shared" si="253"/>
        <v>6.75</v>
      </c>
      <c r="Q4067" t="str">
        <f>TRIM(MID(SUBSTITUTE($N4067,"/",REPT(" ",LEN($N4067))),(COLUMNS($V4067:V4067)-1)*LEN($N4067)+1,LEN($N4067)))</f>
        <v>theater</v>
      </c>
      <c r="R4067" t="str">
        <f>TRIM(MID(SUBSTITUTE($N4067,"/",REPT(" ",LEN($N4067))),(COLUMNS($V4067:W4067)-1)*LEN($N4067)+1,LEN($N4067)))</f>
        <v>plays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1.6666666666666668E-3</v>
      </c>
      <c r="P4068" s="6">
        <f t="shared" si="253"/>
        <v>25</v>
      </c>
      <c r="Q4068" t="str">
        <f>TRIM(MID(SUBSTITUTE($N4068,"/",REPT(" ",LEN($N4068))),(COLUMNS($V4068:V4068)-1)*LEN($N4068)+1,LEN($N4068)))</f>
        <v>theater</v>
      </c>
      <c r="R4068" t="str">
        <f>TRIM(MID(SUBSTITUTE($N4068,"/",REPT(" ",LEN($N4068))),(COLUMNS($V4068:W4068)-1)*LEN($N4068)+1,LEN($N4068)))</f>
        <v>plays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0.60899999999999999</v>
      </c>
      <c r="P4069" s="6">
        <f t="shared" si="253"/>
        <v>179.11764705882354</v>
      </c>
      <c r="Q4069" t="str">
        <f>TRIM(MID(SUBSTITUTE($N4069,"/",REPT(" ",LEN($N4069))),(COLUMNS($V4069:V4069)-1)*LEN($N4069)+1,LEN($N4069)))</f>
        <v>theater</v>
      </c>
      <c r="R4069" t="str">
        <f>TRIM(MID(SUBSTITUTE($N4069,"/",REPT(" ",LEN($N4069))),(COLUMNS($V4069:W4069)-1)*LEN($N4069)+1,LEN($N4069)))</f>
        <v>plays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0.01</v>
      </c>
      <c r="P4070" s="6">
        <f t="shared" si="253"/>
        <v>34.950000000000003</v>
      </c>
      <c r="Q4070" t="str">
        <f>TRIM(MID(SUBSTITUTE($N4070,"/",REPT(" ",LEN($N4070))),(COLUMNS($V4070:V4070)-1)*LEN($N4070)+1,LEN($N4070)))</f>
        <v>theater</v>
      </c>
      <c r="R4070" t="str">
        <f>TRIM(MID(SUBSTITUTE($N4070,"/",REPT(" ",LEN($N4070))),(COLUMNS($V4070:W4070)-1)*LEN($N4070)+1,LEN($N4070)))</f>
        <v>plays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0.34399999999999997</v>
      </c>
      <c r="P4071" s="6">
        <f t="shared" si="253"/>
        <v>33.07692307692308</v>
      </c>
      <c r="Q4071" t="str">
        <f>TRIM(MID(SUBSTITUTE($N4071,"/",REPT(" ",LEN($N4071))),(COLUMNS($V4071:V4071)-1)*LEN($N4071)+1,LEN($N4071)))</f>
        <v>theater</v>
      </c>
      <c r="R4071" t="str">
        <f>TRIM(MID(SUBSTITUTE($N4071,"/",REPT(" ",LEN($N4071))),(COLUMNS($V4071:W4071)-1)*LEN($N4071)+1,LEN($N4071)))</f>
        <v>plays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0.16500000000000001</v>
      </c>
      <c r="P4072" s="6">
        <f t="shared" si="253"/>
        <v>27.5</v>
      </c>
      <c r="Q4072" t="str">
        <f>TRIM(MID(SUBSTITUTE($N4072,"/",REPT(" ",LEN($N4072))),(COLUMNS($V4072:V4072)-1)*LEN($N4072)+1,LEN($N4072)))</f>
        <v>theater</v>
      </c>
      <c r="R4072" t="str">
        <f>TRIM(MID(SUBSTITUTE($N4072,"/",REPT(" ",LEN($N4072))),(COLUMNS($V4072:W4072)-1)*LEN($N4072)+1,LEN($N4072)))</f>
        <v>plays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6" t="e">
        <f t="shared" si="253"/>
        <v>#DIV/0!</v>
      </c>
      <c r="Q4073" t="str">
        <f>TRIM(MID(SUBSTITUTE($N4073,"/",REPT(" ",LEN($N4073))),(COLUMNS($V4073:V4073)-1)*LEN($N4073)+1,LEN($N4073)))</f>
        <v>theater</v>
      </c>
      <c r="R4073" t="str">
        <f>TRIM(MID(SUBSTITUTE($N4073,"/",REPT(" ",LEN($N4073))),(COLUMNS($V4073:W4073)-1)*LEN($N4073)+1,LEN($N4073)))</f>
        <v>plays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4.0000000000000001E-3</v>
      </c>
      <c r="P4074" s="6">
        <f t="shared" si="253"/>
        <v>2</v>
      </c>
      <c r="Q4074" t="str">
        <f>TRIM(MID(SUBSTITUTE($N4074,"/",REPT(" ",LEN($N4074))),(COLUMNS($V4074:V4074)-1)*LEN($N4074)+1,LEN($N4074)))</f>
        <v>theater</v>
      </c>
      <c r="R4074" t="str">
        <f>TRIM(MID(SUBSTITUTE($N4074,"/",REPT(" ",LEN($N4074))),(COLUMNS($V4074:W4074)-1)*LEN($N4074)+1,LEN($N4074)))</f>
        <v>plays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1.0571428571428572E-2</v>
      </c>
      <c r="P4075" s="6">
        <f t="shared" si="253"/>
        <v>18.5</v>
      </c>
      <c r="Q4075" t="str">
        <f>TRIM(MID(SUBSTITUTE($N4075,"/",REPT(" ",LEN($N4075))),(COLUMNS($V4075:V4075)-1)*LEN($N4075)+1,LEN($N4075)))</f>
        <v>theater</v>
      </c>
      <c r="R4075" t="str">
        <f>TRIM(MID(SUBSTITUTE($N4075,"/",REPT(" ",LEN($N4075))),(COLUMNS($V4075:W4075)-1)*LEN($N4075)+1,LEN($N4075)))</f>
        <v>plays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0.26727272727272727</v>
      </c>
      <c r="P4076" s="6">
        <f t="shared" si="253"/>
        <v>35</v>
      </c>
      <c r="Q4076" t="str">
        <f>TRIM(MID(SUBSTITUTE($N4076,"/",REPT(" ",LEN($N4076))),(COLUMNS($V4076:V4076)-1)*LEN($N4076)+1,LEN($N4076)))</f>
        <v>theater</v>
      </c>
      <c r="R4076" t="str">
        <f>TRIM(MID(SUBSTITUTE($N4076,"/",REPT(" ",LEN($N4076))),(COLUMNS($V4076:W4076)-1)*LEN($N4076)+1,LEN($N4076)))</f>
        <v>plays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0.28799999999999998</v>
      </c>
      <c r="P4077" s="6">
        <f t="shared" si="253"/>
        <v>44.307692307692307</v>
      </c>
      <c r="Q4077" t="str">
        <f>TRIM(MID(SUBSTITUTE($N4077,"/",REPT(" ",LEN($N4077))),(COLUMNS($V4077:V4077)-1)*LEN($N4077)+1,LEN($N4077)))</f>
        <v>theater</v>
      </c>
      <c r="R4077" t="str">
        <f>TRIM(MID(SUBSTITUTE($N4077,"/",REPT(" ",LEN($N4077))),(COLUMNS($V4077:W4077)-1)*LEN($N4077)+1,LEN($N4077)))</f>
        <v>plays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6" t="e">
        <f t="shared" si="253"/>
        <v>#DIV/0!</v>
      </c>
      <c r="Q4078" t="str">
        <f>TRIM(MID(SUBSTITUTE($N4078,"/",REPT(" ",LEN($N4078))),(COLUMNS($V4078:V4078)-1)*LEN($N4078)+1,LEN($N4078)))</f>
        <v>theater</v>
      </c>
      <c r="R4078" t="str">
        <f>TRIM(MID(SUBSTITUTE($N4078,"/",REPT(" ",LEN($N4078))),(COLUMNS($V4078:W4078)-1)*LEN($N4078)+1,LEN($N4078)))</f>
        <v>plays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8.8999999999999996E-2</v>
      </c>
      <c r="P4079" s="6">
        <f t="shared" si="253"/>
        <v>222.5</v>
      </c>
      <c r="Q4079" t="str">
        <f>TRIM(MID(SUBSTITUTE($N4079,"/",REPT(" ",LEN($N4079))),(COLUMNS($V4079:V4079)-1)*LEN($N4079)+1,LEN($N4079)))</f>
        <v>theater</v>
      </c>
      <c r="R4079" t="str">
        <f>TRIM(MID(SUBSTITUTE($N4079,"/",REPT(" ",LEN($N4079))),(COLUMNS($V4079:W4079)-1)*LEN($N4079)+1,LEN($N4079)))</f>
        <v>plays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6" t="e">
        <f t="shared" si="253"/>
        <v>#DIV/0!</v>
      </c>
      <c r="Q4080" t="str">
        <f>TRIM(MID(SUBSTITUTE($N4080,"/",REPT(" ",LEN($N4080))),(COLUMNS($V4080:V4080)-1)*LEN($N4080)+1,LEN($N4080)))</f>
        <v>theater</v>
      </c>
      <c r="R4080" t="str">
        <f>TRIM(MID(SUBSTITUTE($N4080,"/",REPT(" ",LEN($N4080))),(COLUMNS($V4080:W4080)-1)*LEN($N4080)+1,LEN($N4080)))</f>
        <v>plays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1.6666666666666668E-3</v>
      </c>
      <c r="P4081" s="6">
        <f t="shared" si="253"/>
        <v>5</v>
      </c>
      <c r="Q4081" t="str">
        <f>TRIM(MID(SUBSTITUTE($N4081,"/",REPT(" ",LEN($N4081))),(COLUMNS($V4081:V4081)-1)*LEN($N4081)+1,LEN($N4081)))</f>
        <v>theater</v>
      </c>
      <c r="R4081" t="str">
        <f>TRIM(MID(SUBSTITUTE($N4081,"/",REPT(" ",LEN($N4081))),(COLUMNS($V4081:W4081)-1)*LEN($N4081)+1,LEN($N4081)))</f>
        <v>plays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6" t="e">
        <f t="shared" si="253"/>
        <v>#DIV/0!</v>
      </c>
      <c r="Q4082" t="str">
        <f>TRIM(MID(SUBSTITUTE($N4082,"/",REPT(" ",LEN($N4082))),(COLUMNS($V4082:V4082)-1)*LEN($N4082)+1,LEN($N4082)))</f>
        <v>theater</v>
      </c>
      <c r="R4082" t="str">
        <f>TRIM(MID(SUBSTITUTE($N4082,"/",REPT(" ",LEN($N4082))),(COLUMNS($V4082:W4082)-1)*LEN($N4082)+1,LEN($N4082)))</f>
        <v>plays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0.15737410071942445</v>
      </c>
      <c r="P4083" s="6">
        <f t="shared" si="253"/>
        <v>29.166666666666668</v>
      </c>
      <c r="Q4083" t="str">
        <f>TRIM(MID(SUBSTITUTE($N4083,"/",REPT(" ",LEN($N4083))),(COLUMNS($V4083:V4083)-1)*LEN($N4083)+1,LEN($N4083)))</f>
        <v>theater</v>
      </c>
      <c r="R4083" t="str">
        <f>TRIM(MID(SUBSTITUTE($N4083,"/",REPT(" ",LEN($N4083))),(COLUMNS($V4083:W4083)-1)*LEN($N4083)+1,LEN($N4083)))</f>
        <v>plays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0.02</v>
      </c>
      <c r="P4084" s="6">
        <f t="shared" si="253"/>
        <v>1.5</v>
      </c>
      <c r="Q4084" t="str">
        <f>TRIM(MID(SUBSTITUTE($N4084,"/",REPT(" ",LEN($N4084))),(COLUMNS($V4084:V4084)-1)*LEN($N4084)+1,LEN($N4084)))</f>
        <v>theater</v>
      </c>
      <c r="R4084" t="str">
        <f>TRIM(MID(SUBSTITUTE($N4084,"/",REPT(" ",LEN($N4084))),(COLUMNS($V4084:W4084)-1)*LEN($N4084)+1,LEN($N4084)))</f>
        <v>plays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0.21685714285714286</v>
      </c>
      <c r="P4085" s="6">
        <f t="shared" si="253"/>
        <v>126.5</v>
      </c>
      <c r="Q4085" t="str">
        <f>TRIM(MID(SUBSTITUTE($N4085,"/",REPT(" ",LEN($N4085))),(COLUMNS($V4085:V4085)-1)*LEN($N4085)+1,LEN($N4085)))</f>
        <v>theater</v>
      </c>
      <c r="R4085" t="str">
        <f>TRIM(MID(SUBSTITUTE($N4085,"/",REPT(" ",LEN($N4085))),(COLUMNS($V4085:W4085)-1)*LEN($N4085)+1,LEN($N4085)))</f>
        <v>plays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3.3333333333333335E-3</v>
      </c>
      <c r="P4086" s="6">
        <f t="shared" si="253"/>
        <v>10</v>
      </c>
      <c r="Q4086" t="str">
        <f>TRIM(MID(SUBSTITUTE($N4086,"/",REPT(" ",LEN($N4086))),(COLUMNS($V4086:V4086)-1)*LEN($N4086)+1,LEN($N4086)))</f>
        <v>theater</v>
      </c>
      <c r="R4086" t="str">
        <f>TRIM(MID(SUBSTITUTE($N4086,"/",REPT(" ",LEN($N4086))),(COLUMNS($V4086:W4086)-1)*LEN($N4086)+1,LEN($N4086)))</f>
        <v>plays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2.8571428571428571E-3</v>
      </c>
      <c r="P4087" s="6">
        <f t="shared" si="253"/>
        <v>10</v>
      </c>
      <c r="Q4087" t="str">
        <f>TRIM(MID(SUBSTITUTE($N4087,"/",REPT(" ",LEN($N4087))),(COLUMNS($V4087:V4087)-1)*LEN($N4087)+1,LEN($N4087)))</f>
        <v>theater</v>
      </c>
      <c r="R4087" t="str">
        <f>TRIM(MID(SUBSTITUTE($N4087,"/",REPT(" ",LEN($N4087))),(COLUMNS($V4087:W4087)-1)*LEN($N4087)+1,LEN($N4087)))</f>
        <v>plays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4.7E-2</v>
      </c>
      <c r="P4088" s="6">
        <f t="shared" si="253"/>
        <v>9.4</v>
      </c>
      <c r="Q4088" t="str">
        <f>TRIM(MID(SUBSTITUTE($N4088,"/",REPT(" ",LEN($N4088))),(COLUMNS($V4088:V4088)-1)*LEN($N4088)+1,LEN($N4088)))</f>
        <v>theater</v>
      </c>
      <c r="R4088" t="str">
        <f>TRIM(MID(SUBSTITUTE($N4088,"/",REPT(" ",LEN($N4088))),(COLUMNS($V4088:W4088)-1)*LEN($N4088)+1,LEN($N4088)))</f>
        <v>plays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6" t="e">
        <f t="shared" si="253"/>
        <v>#DIV/0!</v>
      </c>
      <c r="Q4089" t="str">
        <f>TRIM(MID(SUBSTITUTE($N4089,"/",REPT(" ",LEN($N4089))),(COLUMNS($V4089:V4089)-1)*LEN($N4089)+1,LEN($N4089)))</f>
        <v>theater</v>
      </c>
      <c r="R4089" t="str">
        <f>TRIM(MID(SUBSTITUTE($N4089,"/",REPT(" ",LEN($N4089))),(COLUMNS($V4089:W4089)-1)*LEN($N4089)+1,LEN($N4089)))</f>
        <v>plays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0.108</v>
      </c>
      <c r="P4090" s="6">
        <f t="shared" si="253"/>
        <v>72</v>
      </c>
      <c r="Q4090" t="str">
        <f>TRIM(MID(SUBSTITUTE($N4090,"/",REPT(" ",LEN($N4090))),(COLUMNS($V4090:V4090)-1)*LEN($N4090)+1,LEN($N4090)))</f>
        <v>theater</v>
      </c>
      <c r="R4090" t="str">
        <f>TRIM(MID(SUBSTITUTE($N4090,"/",REPT(" ",LEN($N4090))),(COLUMNS($V4090:W4090)-1)*LEN($N4090)+1,LEN($N4090)))</f>
        <v>plays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4.8000000000000001E-2</v>
      </c>
      <c r="P4091" s="6">
        <f t="shared" si="253"/>
        <v>30</v>
      </c>
      <c r="Q4091" t="str">
        <f>TRIM(MID(SUBSTITUTE($N4091,"/",REPT(" ",LEN($N4091))),(COLUMNS($V4091:V4091)-1)*LEN($N4091)+1,LEN($N4091)))</f>
        <v>theater</v>
      </c>
      <c r="R4091" t="str">
        <f>TRIM(MID(SUBSTITUTE($N4091,"/",REPT(" ",LEN($N4091))),(COLUMNS($V4091:W4091)-1)*LEN($N4091)+1,LEN($N4091)))</f>
        <v>plays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3.2000000000000001E-2</v>
      </c>
      <c r="P4092" s="6">
        <f t="shared" si="253"/>
        <v>10.666666666666666</v>
      </c>
      <c r="Q4092" t="str">
        <f>TRIM(MID(SUBSTITUTE($N4092,"/",REPT(" ",LEN($N4092))),(COLUMNS($V4092:V4092)-1)*LEN($N4092)+1,LEN($N4092)))</f>
        <v>theater</v>
      </c>
      <c r="R4092" t="str">
        <f>TRIM(MID(SUBSTITUTE($N4092,"/",REPT(" ",LEN($N4092))),(COLUMNS($V4092:W4092)-1)*LEN($N4092)+1,LEN($N4092)))</f>
        <v>plays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0.1275</v>
      </c>
      <c r="P4093" s="6">
        <f t="shared" si="253"/>
        <v>25.5</v>
      </c>
      <c r="Q4093" t="str">
        <f>TRIM(MID(SUBSTITUTE($N4093,"/",REPT(" ",LEN($N4093))),(COLUMNS($V4093:V4093)-1)*LEN($N4093)+1,LEN($N4093)))</f>
        <v>theater</v>
      </c>
      <c r="R4093" t="str">
        <f>TRIM(MID(SUBSTITUTE($N4093,"/",REPT(" ",LEN($N4093))),(COLUMNS($V4093:W4093)-1)*LEN($N4093)+1,LEN($N4093)))</f>
        <v>plays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1.8181818181818181E-4</v>
      </c>
      <c r="P4094" s="6">
        <f t="shared" si="253"/>
        <v>20</v>
      </c>
      <c r="Q4094" t="str">
        <f>TRIM(MID(SUBSTITUTE($N4094,"/",REPT(" ",LEN($N4094))),(COLUMNS($V4094:V4094)-1)*LEN($N4094)+1,LEN($N4094)))</f>
        <v>theater</v>
      </c>
      <c r="R4094" t="str">
        <f>TRIM(MID(SUBSTITUTE($N4094,"/",REPT(" ",LEN($N4094))),(COLUMNS($V4094:W4094)-1)*LEN($N4094)+1,LEN($N4094)))</f>
        <v>plays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2.4E-2</v>
      </c>
      <c r="P4095" s="6">
        <f t="shared" si="253"/>
        <v>15</v>
      </c>
      <c r="Q4095" t="str">
        <f>TRIM(MID(SUBSTITUTE($N4095,"/",REPT(" ",LEN($N4095))),(COLUMNS($V4095:V4095)-1)*LEN($N4095)+1,LEN($N4095)))</f>
        <v>theater</v>
      </c>
      <c r="R4095" t="str">
        <f>TRIM(MID(SUBSTITUTE($N4095,"/",REPT(" ",LEN($N4095))),(COLUMNS($V4095:W4095)-1)*LEN($N4095)+1,LEN($N4095)))</f>
        <v>plays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0.36499999999999999</v>
      </c>
      <c r="P4096" s="6">
        <f t="shared" si="253"/>
        <v>91.25</v>
      </c>
      <c r="Q4096" t="str">
        <f>TRIM(MID(SUBSTITUTE($N4096,"/",REPT(" ",LEN($N4096))),(COLUMNS($V4096:V4096)-1)*LEN($N4096)+1,LEN($N4096)))</f>
        <v>theater</v>
      </c>
      <c r="R4096" t="str">
        <f>TRIM(MID(SUBSTITUTE($N4096,"/",REPT(" ",LEN($N4096))),(COLUMNS($V4096:W4096)-1)*LEN($N4096)+1,LEN($N4096)))</f>
        <v>plays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2.6666666666666668E-2</v>
      </c>
      <c r="P4097" s="6">
        <f t="shared" si="253"/>
        <v>800</v>
      </c>
      <c r="Q4097" t="str">
        <f>TRIM(MID(SUBSTITUTE($N4097,"/",REPT(" ",LEN($N4097))),(COLUMNS($V4097:V4097)-1)*LEN($N4097)+1,LEN($N4097)))</f>
        <v>theater</v>
      </c>
      <c r="R4097" t="str">
        <f>TRIM(MID(SUBSTITUTE($N4097,"/",REPT(" ",LEN($N4097))),(COLUMNS($V4097:W4097)-1)*LEN($N4097)+1,LEN($N4097)))</f>
        <v>plays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0.11428571428571428</v>
      </c>
      <c r="P4098" s="6">
        <f t="shared" si="253"/>
        <v>80</v>
      </c>
      <c r="Q4098" t="str">
        <f>TRIM(MID(SUBSTITUTE($N4098,"/",REPT(" ",LEN($N4098))),(COLUMNS($V4098:V4098)-1)*LEN($N4098)+1,LEN($N4098)))</f>
        <v>theater</v>
      </c>
      <c r="R4098" t="str">
        <f>TRIM(MID(SUBSTITUTE($N4098,"/",REPT(" ",LEN($N4098))),(COLUMNS($V4098:W4098)-1)*LEN($N4098)+1,LEN($N4098)))</f>
        <v>plays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</f>
        <v>0</v>
      </c>
      <c r="P4099" s="6" t="e">
        <f t="shared" ref="P4099:P4115" si="257">AVERAGE(E4099/L4099)</f>
        <v>#DIV/0!</v>
      </c>
      <c r="Q4099" t="str">
        <f>TRIM(MID(SUBSTITUTE($N4099,"/",REPT(" ",LEN($N4099))),(COLUMNS($V4099:V4099)-1)*LEN($N4099)+1,LEN($N4099)))</f>
        <v>theater</v>
      </c>
      <c r="R4099" t="str">
        <f>TRIM(MID(SUBSTITUTE($N4099,"/",REPT(" ",LEN($N4099))),(COLUMNS($V4099:W4099)-1)*LEN($N4099)+1,LEN($N4099)))</f>
        <v>plays</v>
      </c>
      <c r="S4099" s="11">
        <f t="shared" ref="S4099:S4115" si="258">(((J4099/60/60)/24)+DATE(1970,1,1))</f>
        <v>42344.824502314819</v>
      </c>
      <c r="T4099" s="11">
        <f t="shared" ref="T4099:T4115" si="259">(((I4099/60/60)/24)+DATE(1970,1,1))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6" t="e">
        <f t="shared" si="257"/>
        <v>#DIV/0!</v>
      </c>
      <c r="Q4100" t="str">
        <f>TRIM(MID(SUBSTITUTE($N4100,"/",REPT(" ",LEN($N4100))),(COLUMNS($V4100:V4100)-1)*LEN($N4100)+1,LEN($N4100)))</f>
        <v>theater</v>
      </c>
      <c r="R4100" t="str">
        <f>TRIM(MID(SUBSTITUTE($N4100,"/",REPT(" ",LEN($N4100))),(COLUMNS($V4100:W4100)-1)*LEN($N4100)+1,LEN($N4100)))</f>
        <v>plays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1.1111111111111112E-2</v>
      </c>
      <c r="P4101" s="6">
        <f t="shared" si="257"/>
        <v>50</v>
      </c>
      <c r="Q4101" t="str">
        <f>TRIM(MID(SUBSTITUTE($N4101,"/",REPT(" ",LEN($N4101))),(COLUMNS($V4101:V4101)-1)*LEN($N4101)+1,LEN($N4101)))</f>
        <v>theater</v>
      </c>
      <c r="R4101" t="str">
        <f>TRIM(MID(SUBSTITUTE($N4101,"/",REPT(" ",LEN($N4101))),(COLUMNS($V4101:W4101)-1)*LEN($N4101)+1,LEN($N4101)))</f>
        <v>plays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6" t="e">
        <f t="shared" si="257"/>
        <v>#DIV/0!</v>
      </c>
      <c r="Q4102" t="str">
        <f>TRIM(MID(SUBSTITUTE($N4102,"/",REPT(" ",LEN($N4102))),(COLUMNS($V4102:V4102)-1)*LEN($N4102)+1,LEN($N4102)))</f>
        <v>theater</v>
      </c>
      <c r="R4102" t="str">
        <f>TRIM(MID(SUBSTITUTE($N4102,"/",REPT(" ",LEN($N4102))),(COLUMNS($V4102:W4102)-1)*LEN($N4102)+1,LEN($N4102)))</f>
        <v>plays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6" t="e">
        <f t="shared" si="257"/>
        <v>#DIV/0!</v>
      </c>
      <c r="Q4103" t="str">
        <f>TRIM(MID(SUBSTITUTE($N4103,"/",REPT(" ",LEN($N4103))),(COLUMNS($V4103:V4103)-1)*LEN($N4103)+1,LEN($N4103)))</f>
        <v>theater</v>
      </c>
      <c r="R4103" t="str">
        <f>TRIM(MID(SUBSTITUTE($N4103,"/",REPT(" ",LEN($N4103))),(COLUMNS($V4103:W4103)-1)*LEN($N4103)+1,LEN($N4103)))</f>
        <v>plays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0.27400000000000002</v>
      </c>
      <c r="P4104" s="6">
        <f t="shared" si="257"/>
        <v>22.833333333333332</v>
      </c>
      <c r="Q4104" t="str">
        <f>TRIM(MID(SUBSTITUTE($N4104,"/",REPT(" ",LEN($N4104))),(COLUMNS($V4104:V4104)-1)*LEN($N4104)+1,LEN($N4104)))</f>
        <v>theater</v>
      </c>
      <c r="R4104" t="str">
        <f>TRIM(MID(SUBSTITUTE($N4104,"/",REPT(" ",LEN($N4104))),(COLUMNS($V4104:W4104)-1)*LEN($N4104)+1,LEN($N4104)))</f>
        <v>plays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0.1</v>
      </c>
      <c r="P4105" s="6">
        <f t="shared" si="257"/>
        <v>16.666666666666668</v>
      </c>
      <c r="Q4105" t="str">
        <f>TRIM(MID(SUBSTITUTE($N4105,"/",REPT(" ",LEN($N4105))),(COLUMNS($V4105:V4105)-1)*LEN($N4105)+1,LEN($N4105)))</f>
        <v>theater</v>
      </c>
      <c r="R4105" t="str">
        <f>TRIM(MID(SUBSTITUTE($N4105,"/",REPT(" ",LEN($N4105))),(COLUMNS($V4105:W4105)-1)*LEN($N4105)+1,LEN($N4105)))</f>
        <v>plays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0.21366666666666667</v>
      </c>
      <c r="P4106" s="6">
        <f t="shared" si="257"/>
        <v>45.785714285714285</v>
      </c>
      <c r="Q4106" t="str">
        <f>TRIM(MID(SUBSTITUTE($N4106,"/",REPT(" ",LEN($N4106))),(COLUMNS($V4106:V4106)-1)*LEN($N4106)+1,LEN($N4106)))</f>
        <v>theater</v>
      </c>
      <c r="R4106" t="str">
        <f>TRIM(MID(SUBSTITUTE($N4106,"/",REPT(" ",LEN($N4106))),(COLUMNS($V4106:W4106)-1)*LEN($N4106)+1,LEN($N4106)))</f>
        <v>plays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6.9696969696969702E-2</v>
      </c>
      <c r="P4107" s="6">
        <f t="shared" si="257"/>
        <v>383.33333333333331</v>
      </c>
      <c r="Q4107" t="str">
        <f>TRIM(MID(SUBSTITUTE($N4107,"/",REPT(" ",LEN($N4107))),(COLUMNS($V4107:V4107)-1)*LEN($N4107)+1,LEN($N4107)))</f>
        <v>theater</v>
      </c>
      <c r="R4107" t="str">
        <f>TRIM(MID(SUBSTITUTE($N4107,"/",REPT(" ",LEN($N4107))),(COLUMNS($V4107:W4107)-1)*LEN($N4107)+1,LEN($N4107)))</f>
        <v>plays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0.70599999999999996</v>
      </c>
      <c r="P4108" s="6">
        <f t="shared" si="257"/>
        <v>106.96969696969697</v>
      </c>
      <c r="Q4108" t="str">
        <f>TRIM(MID(SUBSTITUTE($N4108,"/",REPT(" ",LEN($N4108))),(COLUMNS($V4108:V4108)-1)*LEN($N4108)+1,LEN($N4108)))</f>
        <v>theater</v>
      </c>
      <c r="R4108" t="str">
        <f>TRIM(MID(SUBSTITUTE($N4108,"/",REPT(" ",LEN($N4108))),(COLUMNS($V4108:W4108)-1)*LEN($N4108)+1,LEN($N4108)))</f>
        <v>plays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2.0500000000000001E-2</v>
      </c>
      <c r="P4109" s="6">
        <f t="shared" si="257"/>
        <v>10.25</v>
      </c>
      <c r="Q4109" t="str">
        <f>TRIM(MID(SUBSTITUTE($N4109,"/",REPT(" ",LEN($N4109))),(COLUMNS($V4109:V4109)-1)*LEN($N4109)+1,LEN($N4109)))</f>
        <v>theater</v>
      </c>
      <c r="R4109" t="str">
        <f>TRIM(MID(SUBSTITUTE($N4109,"/",REPT(" ",LEN($N4109))),(COLUMNS($V4109:W4109)-1)*LEN($N4109)+1,LEN($N4109)))</f>
        <v>plays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1.9666666666666666E-2</v>
      </c>
      <c r="P4110" s="6">
        <f t="shared" si="257"/>
        <v>59</v>
      </c>
      <c r="Q4110" t="str">
        <f>TRIM(MID(SUBSTITUTE($N4110,"/",REPT(" ",LEN($N4110))),(COLUMNS($V4110:V4110)-1)*LEN($N4110)+1,LEN($N4110)))</f>
        <v>theater</v>
      </c>
      <c r="R4110" t="str">
        <f>TRIM(MID(SUBSTITUTE($N4110,"/",REPT(" ",LEN($N4110))),(COLUMNS($V4110:W4110)-1)*LEN($N4110)+1,LEN($N4110)))</f>
        <v>plays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6" t="e">
        <f t="shared" si="257"/>
        <v>#DIV/0!</v>
      </c>
      <c r="Q4111" t="str">
        <f>TRIM(MID(SUBSTITUTE($N4111,"/",REPT(" ",LEN($N4111))),(COLUMNS($V4111:V4111)-1)*LEN($N4111)+1,LEN($N4111)))</f>
        <v>theater</v>
      </c>
      <c r="R4111" t="str">
        <f>TRIM(MID(SUBSTITUTE($N4111,"/",REPT(" ",LEN($N4111))),(COLUMNS($V4111:W4111)-1)*LEN($N4111)+1,LEN($N4111)))</f>
        <v>plays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0.28666666666666668</v>
      </c>
      <c r="P4112" s="6">
        <f t="shared" si="257"/>
        <v>14.333333333333334</v>
      </c>
      <c r="Q4112" t="str">
        <f>TRIM(MID(SUBSTITUTE($N4112,"/",REPT(" ",LEN($N4112))),(COLUMNS($V4112:V4112)-1)*LEN($N4112)+1,LEN($N4112)))</f>
        <v>theater</v>
      </c>
      <c r="R4112" t="str">
        <f>TRIM(MID(SUBSTITUTE($N4112,"/",REPT(" ",LEN($N4112))),(COLUMNS($V4112:W4112)-1)*LEN($N4112)+1,LEN($N4112)))</f>
        <v>plays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3.1333333333333331E-2</v>
      </c>
      <c r="P4113" s="6">
        <f t="shared" si="257"/>
        <v>15.666666666666666</v>
      </c>
      <c r="Q4113" t="str">
        <f>TRIM(MID(SUBSTITUTE($N4113,"/",REPT(" ",LEN($N4113))),(COLUMNS($V4113:V4113)-1)*LEN($N4113)+1,LEN($N4113)))</f>
        <v>theater</v>
      </c>
      <c r="R4113" t="str">
        <f>TRIM(MID(SUBSTITUTE($N4113,"/",REPT(" ",LEN($N4113))),(COLUMNS($V4113:W4113)-1)*LEN($N4113)+1,LEN($N4113)))</f>
        <v>plays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4.0000000000000002E-4</v>
      </c>
      <c r="P4114" s="6">
        <f t="shared" si="257"/>
        <v>1</v>
      </c>
      <c r="Q4114" t="str">
        <f>TRIM(MID(SUBSTITUTE($N4114,"/",REPT(" ",LEN($N4114))),(COLUMNS($V4114:V4114)-1)*LEN($N4114)+1,LEN($N4114)))</f>
        <v>theater</v>
      </c>
      <c r="R4114" t="str">
        <f>TRIM(MID(SUBSTITUTE($N4114,"/",REPT(" ",LEN($N4114))),(COLUMNS($V4114:W4114)-1)*LEN($N4114)+1,LEN($N4114)))</f>
        <v>plays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2E-3</v>
      </c>
      <c r="P4115" s="6">
        <f t="shared" si="257"/>
        <v>1</v>
      </c>
      <c r="Q4115" t="str">
        <f>TRIM(MID(SUBSTITUTE($N4115,"/",REPT(" ",LEN($N4115))),(COLUMNS($V4115:V4115)-1)*LEN($N4115)+1,LEN($N4115)))</f>
        <v>theater</v>
      </c>
      <c r="R4115" t="str">
        <f>TRIM(MID(SUBSTITUTE($N4115,"/",REPT(" ",LEN($N4115))),(COLUMNS($V4115:W4115)-1)*LEN($N4115)+1,LEN($N4115)))</f>
        <v>plays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6BF6DD5A-9AD1-2C45-91DB-40EEE34DAFF6}">
    <filterColumn colId="5">
      <filters>
        <filter val="failed"/>
      </filters>
    </filterColumn>
  </autoFilter>
  <conditionalFormatting sqref="F1:F1048576">
    <cfRule type="cellIs" dxfId="24" priority="7" operator="equal">
      <formula>"live"</formula>
    </cfRule>
    <cfRule type="cellIs" dxfId="23" priority="8" operator="equal">
      <formula>"canceled"</formula>
    </cfRule>
    <cfRule type="cellIs" dxfId="22" priority="9" operator="equal">
      <formula>"failed"</formula>
    </cfRule>
    <cfRule type="cellIs" dxfId="21" priority="11" operator="equal">
      <formula>"successful"</formula>
    </cfRule>
  </conditionalFormatting>
  <conditionalFormatting sqref="K657">
    <cfRule type="cellIs" dxfId="20" priority="10" operator="equal">
      <formula>"failed"</formula>
    </cfRule>
  </conditionalFormatting>
  <conditionalFormatting sqref="O4116:O1048576 O1:T1">
    <cfRule type="colorScale" priority="3">
      <colorScale>
        <cfvo type="min"/>
        <cfvo type="percentile" val="50"/>
        <cfvo type="max"/>
        <color rgb="FFFF0000"/>
        <color rgb="FF00B050"/>
        <color rgb="FF00B0F0"/>
      </colorScale>
    </cfRule>
  </conditionalFormatting>
  <conditionalFormatting sqref="O2:O4115">
    <cfRule type="colorScale" priority="1">
      <colorScale>
        <cfvo type="min"/>
        <cfvo type="percentile" val="50"/>
        <cfvo type="max"/>
        <color rgb="FFFF4846"/>
        <color theme="9" tint="0.39997558519241921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B436-D331-4A44-B0B4-9BC0EA6B03DA}">
  <dimension ref="A1:F14"/>
  <sheetViews>
    <sheetView workbookViewId="0">
      <selection activeCell="W17" sqref="W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8323</v>
      </c>
      <c r="B3" s="8" t="s">
        <v>8311</v>
      </c>
    </row>
    <row r="4" spans="1:6" x14ac:dyDescent="0.2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9" t="s">
        <v>8314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8317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C1C93-06B8-9B4E-BD87-6D61BAF7CF80}">
  <dimension ref="A1:F47"/>
  <sheetViews>
    <sheetView workbookViewId="0">
      <selection activeCell="X27" sqref="X2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8310</v>
      </c>
    </row>
    <row r="2" spans="1:6" x14ac:dyDescent="0.2">
      <c r="A2" s="8" t="s">
        <v>8308</v>
      </c>
      <c r="B2" t="s">
        <v>8310</v>
      </c>
    </row>
    <row r="4" spans="1:6" x14ac:dyDescent="0.2">
      <c r="A4" s="8" t="s">
        <v>8323</v>
      </c>
      <c r="B4" s="8" t="s">
        <v>8311</v>
      </c>
    </row>
    <row r="5" spans="1:6" x14ac:dyDescent="0.2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8325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8326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3F870-6C2B-3D4A-BA1B-BDF3C6BCC326}">
  <dimension ref="A1:E18"/>
  <sheetViews>
    <sheetView workbookViewId="0">
      <selection activeCell="W8" sqref="W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8310</v>
      </c>
    </row>
    <row r="2" spans="1:5" x14ac:dyDescent="0.2">
      <c r="A2" s="8" t="s">
        <v>8379</v>
      </c>
      <c r="B2" t="s">
        <v>8310</v>
      </c>
    </row>
    <row r="4" spans="1:5" x14ac:dyDescent="0.2">
      <c r="A4" s="8" t="s">
        <v>8323</v>
      </c>
      <c r="B4" s="8" t="s">
        <v>8311</v>
      </c>
    </row>
    <row r="5" spans="1:5" x14ac:dyDescent="0.2">
      <c r="A5" s="8" t="s">
        <v>8313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">
      <c r="A6" s="12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2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2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2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2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2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2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2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2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2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2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2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2" t="s">
        <v>8312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F0032-B0AA-E945-990F-9BEABC2E547F}">
  <dimension ref="A1:H13"/>
  <sheetViews>
    <sheetView zoomScale="99" workbookViewId="0">
      <selection activeCell="A14" sqref="A14"/>
    </sheetView>
  </sheetViews>
  <sheetFormatPr baseColWidth="10" defaultRowHeight="15" x14ac:dyDescent="0.2"/>
  <cols>
    <col min="1" max="1" width="24.83203125" bestFit="1" customWidth="1"/>
    <col min="2" max="2" width="16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">
      <c r="A2" t="s">
        <v>8388</v>
      </c>
      <c r="B2">
        <f>COUNTIFS('Raw Data'!$D:$D, "&lt;1000",'Raw Data'!$F:$F, "successful")</f>
        <v>322</v>
      </c>
      <c r="C2">
        <f>COUNTIFS('Raw Data'!$D:$D, "&lt;1000",'Raw Data'!$F:$F, "failed")</f>
        <v>113</v>
      </c>
      <c r="D2">
        <f>COUNTIFS('Raw Data'!$D:$D, "&lt;1000",'Raw Data'!$F:$F, "canceled")</f>
        <v>18</v>
      </c>
      <c r="E2">
        <f>SUM(B2:D2)</f>
        <v>453</v>
      </c>
      <c r="F2" s="5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 x14ac:dyDescent="0.2">
      <c r="A3" t="s">
        <v>8389</v>
      </c>
      <c r="B3">
        <f>COUNTIFS('Raw Data'!$D:$D, "&gt;=1000",'Raw Data'!$D:$D, "&lt;=4999",'Raw Data'!$F:$F, "successful")</f>
        <v>932</v>
      </c>
      <c r="C3">
        <f>COUNTIFS('Raw Data'!$D:$D, "&gt;=1000",'Raw Data'!$D:$D, "&lt;=4999",'Raw Data'!$F:$F, "failed")</f>
        <v>420</v>
      </c>
      <c r="D3">
        <f>COUNTIFS('Raw Data'!$D:$D, "&gt;=1000",'Raw Data'!$D:$D, "&lt;=4999",'Raw Data'!$F:$F, "canceled")</f>
        <v>60</v>
      </c>
      <c r="E3">
        <f>SUM(B3:D3)</f>
        <v>1412</v>
      </c>
      <c r="F3" s="5">
        <f t="shared" ref="F3:F13" si="0">(B3/E3)</f>
        <v>0.66005665722379603</v>
      </c>
      <c r="G3" s="5">
        <f t="shared" ref="G3:G13" si="1">(C3/E3)</f>
        <v>0.29745042492917845</v>
      </c>
      <c r="H3" s="5">
        <f t="shared" ref="H3:H13" si="2">(D3/E3)</f>
        <v>4.2492917847025496E-2</v>
      </c>
    </row>
    <row r="4" spans="1:8" x14ac:dyDescent="0.2">
      <c r="A4" t="s">
        <v>8390</v>
      </c>
      <c r="B4">
        <f>COUNTIFS('Raw Data'!$D:$D, "&gt;=5000",'Raw Data'!$D:$D, "&lt;=9999",'Raw Data'!$F:$F, "successful")</f>
        <v>381</v>
      </c>
      <c r="C4">
        <f>COUNTIFS('Raw Data'!$D:$D, "&gt;=5000",'Raw Data'!$D:$D, "&lt;=9999",'Raw Data'!$F:$F, "failed")</f>
        <v>283</v>
      </c>
      <c r="D4">
        <f>COUNTIFS('Raw Data'!$D:$D, "&gt;=5000",'Raw Data'!$D:$D, "&lt;=9999",'Raw Data'!$F:$F, "canceled")</f>
        <v>52</v>
      </c>
      <c r="E4">
        <f>SUM(B4:D4)</f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2">
      <c r="A5" t="s">
        <v>8391</v>
      </c>
      <c r="B5">
        <f>COUNTIFS('Raw Data'!$D:$D, "&gt;=10000",'Raw Data'!$D:$D, "&lt;=14999",'Raw Data'!$F:$F, "successful")</f>
        <v>168</v>
      </c>
      <c r="C5">
        <f>COUNTIFS('Raw Data'!$D:$D, "&gt;=10000",'Raw Data'!$D:$D, "&lt;=14999",'Raw Data'!$F:$F, "failed")</f>
        <v>144</v>
      </c>
      <c r="D5">
        <f>COUNTIFS('Raw Data'!$D:$D, "&gt;=10000",'Raw Data'!$D:$D, "&lt;=14999",'Raw Data'!$F:$F, "canceled")</f>
        <v>40</v>
      </c>
      <c r="E5">
        <f t="shared" ref="E5:E13" si="3">SUM(B5:D5)</f>
        <v>352</v>
      </c>
      <c r="F5" s="5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2">
      <c r="A6" t="s">
        <v>8392</v>
      </c>
      <c r="B6">
        <f>COUNTIFS('Raw Data'!$D:$D, "&gt;=15000",'Raw Data'!$D:$D, "&lt;=19999",'Raw Data'!$F:$F, "successful")</f>
        <v>94</v>
      </c>
      <c r="C6">
        <f>COUNTIFS('Raw Data'!$D:$D, "&gt;=15000",'Raw Data'!$D:$D, "&lt;=19999",'Raw Data'!$F:$F, "failed")</f>
        <v>90</v>
      </c>
      <c r="D6">
        <f>COUNTIFS('Raw Data'!$D:$D, "&gt;=15000",'Raw Data'!$D:$D, "&lt;=19999",'Raw Data'!$F:$F, "canceled")</f>
        <v>17</v>
      </c>
      <c r="E6">
        <f t="shared" si="3"/>
        <v>201</v>
      </c>
      <c r="F6" s="5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2">
      <c r="A7" t="s">
        <v>8393</v>
      </c>
      <c r="B7">
        <f>COUNTIFS('Raw Data'!$D:$D, "&gt;=20000",'Raw Data'!$D:$D, "&lt;=24999",'Raw Data'!$F:$F, "successful")</f>
        <v>62</v>
      </c>
      <c r="C7">
        <f>COUNTIFS('Raw Data'!$D:$D, "&gt;=20000",'Raw Data'!$D:$D, "&lt;=24999",'Raw Data'!$F:$F, "failed")</f>
        <v>72</v>
      </c>
      <c r="D7">
        <f>COUNTIFS('Raw Data'!$D:$D, "&gt;=20000",'Raw Data'!$D:$D, "&lt;=24999",'Raw Data'!$F:$F, "canceled")</f>
        <v>14</v>
      </c>
      <c r="E7">
        <f t="shared" si="3"/>
        <v>148</v>
      </c>
      <c r="F7" s="5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2">
      <c r="A8" t="s">
        <v>8394</v>
      </c>
      <c r="B8">
        <f>COUNTIFS('Raw Data'!$D:$D, "&gt;=25000",'Raw Data'!$D:$D, "&lt;=29999",'Raw Data'!$F:$F, "successful")</f>
        <v>55</v>
      </c>
      <c r="C8">
        <f>COUNTIFS('Raw Data'!$D:$D, "&gt;=25000",'Raw Data'!$D:$D, "&lt;=29999",'Raw Data'!$F:$F, "failed")</f>
        <v>64</v>
      </c>
      <c r="D8">
        <f>COUNTIFS('Raw Data'!$D:$D, "&gt;=25000",'Raw Data'!$D:$D, "&lt;=29999",'Raw Data'!$F:$F, "canceled")</f>
        <v>18</v>
      </c>
      <c r="E8">
        <f t="shared" si="3"/>
        <v>137</v>
      </c>
      <c r="F8" s="5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2">
      <c r="A9" t="s">
        <v>8395</v>
      </c>
      <c r="B9">
        <f>COUNTIFS('Raw Data'!$D:$D, "&gt;=30000",'Raw Data'!$D:$D, "&lt;34999",'Raw Data'!$F:$F, "successful")</f>
        <v>32</v>
      </c>
      <c r="C9">
        <f>COUNTIFS('Raw Data'!$D:$D, "&gt;=30000",'Raw Data'!$D:$D, "&lt;34999",'Raw Data'!$F:$F, "failed")</f>
        <v>37</v>
      </c>
      <c r="D9">
        <f>COUNTIFS('Raw Data'!$D:$D, "&gt;=30000",'Raw Data'!$D:$D, "&lt;34999",'Raw Data'!$F:$F, "canceled")</f>
        <v>13</v>
      </c>
      <c r="E9">
        <f t="shared" si="3"/>
        <v>82</v>
      </c>
      <c r="F9" s="5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2">
      <c r="A10" t="s">
        <v>8396</v>
      </c>
      <c r="B10">
        <f>COUNTIFS('Raw Data'!$D:$D, "&gt;=35000",'Raw Data'!$D:$D, "&lt;=44999",'Raw Data'!$F:$F, "successful")</f>
        <v>47</v>
      </c>
      <c r="C10">
        <f>COUNTIFS('Raw Data'!$D:$D, "&gt;=35000",'Raw Data'!$D:$D, "&lt;=44999",'Raw Data'!$F:$F, "failed")</f>
        <v>38</v>
      </c>
      <c r="D10">
        <f>COUNTIFS('Raw Data'!$D:$D, "&gt;=35000",'Raw Data'!$D:$D, "&lt;=44999",'Raw Data'!$F:$F, "canceled")</f>
        <v>13</v>
      </c>
      <c r="E10">
        <f t="shared" si="3"/>
        <v>98</v>
      </c>
      <c r="F10" s="5">
        <f t="shared" si="0"/>
        <v>0.47959183673469385</v>
      </c>
      <c r="G10" s="5">
        <f t="shared" si="1"/>
        <v>0.38775510204081631</v>
      </c>
      <c r="H10" s="5">
        <f t="shared" si="2"/>
        <v>0.1326530612244898</v>
      </c>
    </row>
    <row r="11" spans="1:8" x14ac:dyDescent="0.2">
      <c r="A11" t="s">
        <v>8397</v>
      </c>
      <c r="B11">
        <f>COUNTIFS('Raw Data'!$D:$D, "&gt;=40000",'Raw Data'!$D:$D, "&lt;=44999",'Raw Data'!$F:$F, "successful")</f>
        <v>21</v>
      </c>
      <c r="C11">
        <f>COUNTIFS('Raw Data'!$D:$D, "&gt;=40000",'Raw Data'!$D:$D, "&lt;=44999",'Raw Data'!$F:$F, "failed")</f>
        <v>16</v>
      </c>
      <c r="D11">
        <f>COUNTIFS('Raw Data'!$D:$D, "&gt;=40000",'Raw Data'!$D:$D, "&lt;=44999",'Raw Data'!$F:$F, "canceled")</f>
        <v>6</v>
      </c>
      <c r="E11">
        <f t="shared" si="3"/>
        <v>43</v>
      </c>
      <c r="F11" s="5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2">
      <c r="A12" t="s">
        <v>8398</v>
      </c>
      <c r="B12">
        <f>COUNTIFS('Raw Data'!$D:$D, "&gt;=45000",'Raw Data'!$D:$D, "&lt;=49999",'Raw Data'!$F:$F, "successful")</f>
        <v>6</v>
      </c>
      <c r="C12">
        <f>COUNTIFS('Raw Data'!$D:$D, "&gt;=45000",'Raw Data'!$D:$D, "&lt;=49999",'Raw Data'!$F:$F, "failed")</f>
        <v>11</v>
      </c>
      <c r="D12">
        <f>COUNTIFS('Raw Data'!$D:$D, "&gt;=45000",'Raw Data'!$D:$D, "&lt;=49999",'Raw Data'!$F:$F, "canceled")</f>
        <v>4</v>
      </c>
      <c r="E12">
        <f t="shared" si="3"/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">
      <c r="A13" t="s">
        <v>8399</v>
      </c>
      <c r="B13">
        <f>COUNTIFS('Raw Data'!$D:$D, "&gt;=50000",'Raw Data'!$F:$F, "successful")</f>
        <v>86</v>
      </c>
      <c r="C13">
        <f>COUNTIFS('Raw Data'!$D:$D, "&gt;=50000",'Raw Data'!$F:$F, "failed")</f>
        <v>258</v>
      </c>
      <c r="D13">
        <f>COUNTIFS('Raw Data'!$D:$D, "&gt;=50000",'Raw Data'!$F:$F, "canceled")</f>
        <v>100</v>
      </c>
      <c r="E13">
        <f t="shared" si="3"/>
        <v>444</v>
      </c>
      <c r="F13" s="5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7DCEC-389B-D241-947B-4F10D28E27FD}">
  <dimension ref="A1:Q2186"/>
  <sheetViews>
    <sheetView tabSelected="1" workbookViewId="0">
      <selection activeCell="Q4" sqref="Q4"/>
    </sheetView>
  </sheetViews>
  <sheetFormatPr baseColWidth="10" defaultRowHeight="15" x14ac:dyDescent="0.2"/>
  <cols>
    <col min="1" max="1" width="21.33203125" customWidth="1"/>
    <col min="2" max="2" width="24.5" customWidth="1"/>
    <col min="3" max="3" width="29.5" customWidth="1"/>
    <col min="5" max="7" width="12.33203125" bestFit="1" customWidth="1"/>
    <col min="11" max="11" width="12.33203125" bestFit="1" customWidth="1"/>
    <col min="17" max="17" width="15.6640625" bestFit="1" customWidth="1"/>
  </cols>
  <sheetData>
    <row r="1" spans="1:17" x14ac:dyDescent="0.2">
      <c r="A1" s="1" t="s">
        <v>8218</v>
      </c>
      <c r="B1" s="1" t="s">
        <v>8262</v>
      </c>
      <c r="D1" s="1"/>
      <c r="E1" s="1"/>
      <c r="F1" s="1" t="s">
        <v>8218</v>
      </c>
      <c r="G1" s="1" t="s">
        <v>8262</v>
      </c>
      <c r="J1" s="1"/>
      <c r="K1" s="1"/>
      <c r="L1" t="s">
        <v>8400</v>
      </c>
      <c r="M1" t="s">
        <v>8401</v>
      </c>
      <c r="N1" t="s">
        <v>8402</v>
      </c>
      <c r="O1" t="s">
        <v>8403</v>
      </c>
      <c r="P1" t="s">
        <v>8404</v>
      </c>
      <c r="Q1" t="s">
        <v>8405</v>
      </c>
    </row>
    <row r="2" spans="1:17" x14ac:dyDescent="0.2">
      <c r="A2" t="s">
        <v>8219</v>
      </c>
      <c r="B2">
        <v>182</v>
      </c>
      <c r="F2" t="s">
        <v>8221</v>
      </c>
      <c r="G2">
        <v>0</v>
      </c>
      <c r="K2" t="s">
        <v>8406</v>
      </c>
      <c r="L2">
        <f>AVERAGE(B:B)</f>
        <v>194.42517162471395</v>
      </c>
      <c r="M2">
        <f>MEDIAN(B:B)</f>
        <v>62</v>
      </c>
      <c r="N2">
        <f>MIN(B:B)</f>
        <v>1</v>
      </c>
      <c r="O2">
        <f>MAX(B:B)</f>
        <v>26457</v>
      </c>
      <c r="P2">
        <f>_xlfn.VAR.P(B:B)</f>
        <v>712840.9867348104</v>
      </c>
      <c r="Q2">
        <f>_xlfn.STDEV.P(B:B)</f>
        <v>844.29910975602149</v>
      </c>
    </row>
    <row r="3" spans="1:17" x14ac:dyDescent="0.2">
      <c r="A3" t="s">
        <v>8219</v>
      </c>
      <c r="B3">
        <v>79</v>
      </c>
      <c r="F3" t="s">
        <v>8221</v>
      </c>
      <c r="G3">
        <v>1</v>
      </c>
      <c r="K3" t="s">
        <v>8407</v>
      </c>
      <c r="L3">
        <f>AVERAGE(G:G)</f>
        <v>17.709803921568628</v>
      </c>
      <c r="M3">
        <f>MEDIAN(G:G)</f>
        <v>4</v>
      </c>
      <c r="N3">
        <f>MIN(G:G)</f>
        <v>0</v>
      </c>
      <c r="O3">
        <f>MAX(G:G)</f>
        <v>1293</v>
      </c>
      <c r="P3">
        <f>_xlfn.VAR.P(G:G)</f>
        <v>3773.2216685890044</v>
      </c>
      <c r="Q3">
        <f>_xlfn.STDEV.P(G:G)</f>
        <v>61.426555076684906</v>
      </c>
    </row>
    <row r="4" spans="1:17" x14ac:dyDescent="0.2">
      <c r="A4" t="s">
        <v>8219</v>
      </c>
      <c r="B4">
        <v>35</v>
      </c>
      <c r="F4" t="s">
        <v>8221</v>
      </c>
      <c r="G4">
        <v>10</v>
      </c>
    </row>
    <row r="5" spans="1:17" x14ac:dyDescent="0.2">
      <c r="A5" t="s">
        <v>8219</v>
      </c>
      <c r="B5">
        <v>150</v>
      </c>
      <c r="F5" t="s">
        <v>8221</v>
      </c>
      <c r="G5">
        <v>0</v>
      </c>
    </row>
    <row r="6" spans="1:17" x14ac:dyDescent="0.2">
      <c r="A6" t="s">
        <v>8219</v>
      </c>
      <c r="B6">
        <v>284</v>
      </c>
      <c r="F6" t="s">
        <v>8221</v>
      </c>
      <c r="G6">
        <v>7</v>
      </c>
    </row>
    <row r="7" spans="1:17" x14ac:dyDescent="0.2">
      <c r="A7" t="s">
        <v>8219</v>
      </c>
      <c r="B7">
        <v>47</v>
      </c>
      <c r="F7" t="s">
        <v>8221</v>
      </c>
      <c r="G7">
        <v>0</v>
      </c>
    </row>
    <row r="8" spans="1:17" x14ac:dyDescent="0.2">
      <c r="A8" t="s">
        <v>8219</v>
      </c>
      <c r="B8">
        <v>58</v>
      </c>
      <c r="F8" t="s">
        <v>8221</v>
      </c>
      <c r="G8">
        <v>1</v>
      </c>
    </row>
    <row r="9" spans="1:17" x14ac:dyDescent="0.2">
      <c r="A9" t="s">
        <v>8219</v>
      </c>
      <c r="B9">
        <v>57</v>
      </c>
      <c r="F9" t="s">
        <v>8221</v>
      </c>
      <c r="G9">
        <v>2</v>
      </c>
    </row>
    <row r="10" spans="1:17" x14ac:dyDescent="0.2">
      <c r="A10" t="s">
        <v>8219</v>
      </c>
      <c r="B10">
        <v>12</v>
      </c>
      <c r="F10" t="s">
        <v>8221</v>
      </c>
      <c r="G10">
        <v>3</v>
      </c>
    </row>
    <row r="11" spans="1:17" x14ac:dyDescent="0.2">
      <c r="A11" t="s">
        <v>8219</v>
      </c>
      <c r="B11">
        <v>20</v>
      </c>
      <c r="F11" t="s">
        <v>8221</v>
      </c>
      <c r="G11">
        <v>10</v>
      </c>
    </row>
    <row r="12" spans="1:17" x14ac:dyDescent="0.2">
      <c r="A12" t="s">
        <v>8219</v>
      </c>
      <c r="B12">
        <v>19</v>
      </c>
      <c r="F12" t="s">
        <v>8221</v>
      </c>
      <c r="G12">
        <v>10</v>
      </c>
    </row>
    <row r="13" spans="1:17" x14ac:dyDescent="0.2">
      <c r="A13" t="s">
        <v>8219</v>
      </c>
      <c r="B13">
        <v>75</v>
      </c>
      <c r="F13" t="s">
        <v>8221</v>
      </c>
      <c r="G13">
        <v>1</v>
      </c>
    </row>
    <row r="14" spans="1:17" x14ac:dyDescent="0.2">
      <c r="A14" t="s">
        <v>8219</v>
      </c>
      <c r="B14">
        <v>827</v>
      </c>
      <c r="F14" t="s">
        <v>8221</v>
      </c>
      <c r="G14">
        <v>0</v>
      </c>
    </row>
    <row r="15" spans="1:17" x14ac:dyDescent="0.2">
      <c r="A15" t="s">
        <v>8219</v>
      </c>
      <c r="B15">
        <v>51</v>
      </c>
      <c r="F15" t="s">
        <v>8221</v>
      </c>
      <c r="G15">
        <v>0</v>
      </c>
    </row>
    <row r="16" spans="1:17" x14ac:dyDescent="0.2">
      <c r="A16" t="s">
        <v>8219</v>
      </c>
      <c r="B16">
        <v>41</v>
      </c>
      <c r="F16" t="s">
        <v>8221</v>
      </c>
      <c r="G16">
        <v>0</v>
      </c>
    </row>
    <row r="17" spans="1:7" x14ac:dyDescent="0.2">
      <c r="A17" t="s">
        <v>8219</v>
      </c>
      <c r="B17">
        <v>98</v>
      </c>
      <c r="F17" t="s">
        <v>8221</v>
      </c>
      <c r="G17">
        <v>26</v>
      </c>
    </row>
    <row r="18" spans="1:7" x14ac:dyDescent="0.2">
      <c r="A18" t="s">
        <v>8219</v>
      </c>
      <c r="B18">
        <v>70</v>
      </c>
      <c r="F18" t="s">
        <v>8221</v>
      </c>
      <c r="G18">
        <v>0</v>
      </c>
    </row>
    <row r="19" spans="1:7" x14ac:dyDescent="0.2">
      <c r="A19" t="s">
        <v>8219</v>
      </c>
      <c r="B19">
        <v>36</v>
      </c>
      <c r="F19" t="s">
        <v>8221</v>
      </c>
      <c r="G19">
        <v>7</v>
      </c>
    </row>
    <row r="20" spans="1:7" x14ac:dyDescent="0.2">
      <c r="A20" t="s">
        <v>8219</v>
      </c>
      <c r="B20">
        <v>342</v>
      </c>
      <c r="F20" t="s">
        <v>8221</v>
      </c>
      <c r="G20">
        <v>0</v>
      </c>
    </row>
    <row r="21" spans="1:7" x14ac:dyDescent="0.2">
      <c r="A21" t="s">
        <v>8219</v>
      </c>
      <c r="B21">
        <v>22</v>
      </c>
      <c r="F21" t="s">
        <v>8221</v>
      </c>
      <c r="G21">
        <v>2</v>
      </c>
    </row>
    <row r="22" spans="1:7" x14ac:dyDescent="0.2">
      <c r="A22" t="s">
        <v>8219</v>
      </c>
      <c r="B22">
        <v>25</v>
      </c>
      <c r="F22" t="s">
        <v>8221</v>
      </c>
      <c r="G22">
        <v>13</v>
      </c>
    </row>
    <row r="23" spans="1:7" x14ac:dyDescent="0.2">
      <c r="A23" t="s">
        <v>8219</v>
      </c>
      <c r="B23">
        <v>101</v>
      </c>
      <c r="F23" t="s">
        <v>8221</v>
      </c>
      <c r="G23">
        <v>4</v>
      </c>
    </row>
    <row r="24" spans="1:7" x14ac:dyDescent="0.2">
      <c r="A24" t="s">
        <v>8219</v>
      </c>
      <c r="B24">
        <v>8</v>
      </c>
      <c r="F24" t="s">
        <v>8221</v>
      </c>
      <c r="G24">
        <v>0</v>
      </c>
    </row>
    <row r="25" spans="1:7" x14ac:dyDescent="0.2">
      <c r="A25" t="s">
        <v>8219</v>
      </c>
      <c r="B25">
        <v>23</v>
      </c>
      <c r="F25" t="s">
        <v>8221</v>
      </c>
      <c r="G25">
        <v>12</v>
      </c>
    </row>
    <row r="26" spans="1:7" x14ac:dyDescent="0.2">
      <c r="A26" t="s">
        <v>8219</v>
      </c>
      <c r="B26">
        <v>574</v>
      </c>
      <c r="F26" t="s">
        <v>8221</v>
      </c>
      <c r="G26">
        <v>2</v>
      </c>
    </row>
    <row r="27" spans="1:7" x14ac:dyDescent="0.2">
      <c r="A27" t="s">
        <v>8219</v>
      </c>
      <c r="B27">
        <v>14</v>
      </c>
      <c r="F27" t="s">
        <v>8221</v>
      </c>
      <c r="G27">
        <v>10</v>
      </c>
    </row>
    <row r="28" spans="1:7" x14ac:dyDescent="0.2">
      <c r="A28" t="s">
        <v>8219</v>
      </c>
      <c r="B28">
        <v>19</v>
      </c>
      <c r="F28" t="s">
        <v>8221</v>
      </c>
      <c r="G28">
        <v>0</v>
      </c>
    </row>
    <row r="29" spans="1:7" x14ac:dyDescent="0.2">
      <c r="A29" t="s">
        <v>8219</v>
      </c>
      <c r="B29">
        <v>150</v>
      </c>
      <c r="F29" t="s">
        <v>8221</v>
      </c>
      <c r="G29">
        <v>5</v>
      </c>
    </row>
    <row r="30" spans="1:7" x14ac:dyDescent="0.2">
      <c r="A30" t="s">
        <v>8219</v>
      </c>
      <c r="B30">
        <v>71</v>
      </c>
      <c r="F30" t="s">
        <v>8221</v>
      </c>
      <c r="G30">
        <v>0</v>
      </c>
    </row>
    <row r="31" spans="1:7" x14ac:dyDescent="0.2">
      <c r="A31" t="s">
        <v>8219</v>
      </c>
      <c r="B31">
        <v>117</v>
      </c>
      <c r="F31" t="s">
        <v>8221</v>
      </c>
      <c r="G31">
        <v>5</v>
      </c>
    </row>
    <row r="32" spans="1:7" x14ac:dyDescent="0.2">
      <c r="A32" t="s">
        <v>8219</v>
      </c>
      <c r="B32">
        <v>53</v>
      </c>
      <c r="F32" t="s">
        <v>8221</v>
      </c>
      <c r="G32">
        <v>1</v>
      </c>
    </row>
    <row r="33" spans="1:7" x14ac:dyDescent="0.2">
      <c r="A33" t="s">
        <v>8219</v>
      </c>
      <c r="B33">
        <v>1</v>
      </c>
      <c r="F33" t="s">
        <v>8221</v>
      </c>
      <c r="G33">
        <v>3</v>
      </c>
    </row>
    <row r="34" spans="1:7" x14ac:dyDescent="0.2">
      <c r="A34" t="s">
        <v>8219</v>
      </c>
      <c r="B34">
        <v>89</v>
      </c>
      <c r="F34" t="s">
        <v>8221</v>
      </c>
      <c r="G34">
        <v>3</v>
      </c>
    </row>
    <row r="35" spans="1:7" x14ac:dyDescent="0.2">
      <c r="A35" t="s">
        <v>8219</v>
      </c>
      <c r="B35">
        <v>64</v>
      </c>
      <c r="F35" t="s">
        <v>8221</v>
      </c>
      <c r="G35">
        <v>0</v>
      </c>
    </row>
    <row r="36" spans="1:7" x14ac:dyDescent="0.2">
      <c r="A36" t="s">
        <v>8219</v>
      </c>
      <c r="B36">
        <v>68</v>
      </c>
      <c r="F36" t="s">
        <v>8221</v>
      </c>
      <c r="G36">
        <v>3</v>
      </c>
    </row>
    <row r="37" spans="1:7" x14ac:dyDescent="0.2">
      <c r="A37" t="s">
        <v>8219</v>
      </c>
      <c r="B37">
        <v>28</v>
      </c>
      <c r="F37" t="s">
        <v>8221</v>
      </c>
      <c r="G37">
        <v>0</v>
      </c>
    </row>
    <row r="38" spans="1:7" x14ac:dyDescent="0.2">
      <c r="A38" t="s">
        <v>8219</v>
      </c>
      <c r="B38">
        <v>44</v>
      </c>
      <c r="F38" t="s">
        <v>8221</v>
      </c>
      <c r="G38">
        <v>19</v>
      </c>
    </row>
    <row r="39" spans="1:7" x14ac:dyDescent="0.2">
      <c r="A39" t="s">
        <v>8219</v>
      </c>
      <c r="B39">
        <v>253</v>
      </c>
      <c r="F39" t="s">
        <v>8221</v>
      </c>
      <c r="G39">
        <v>8</v>
      </c>
    </row>
    <row r="40" spans="1:7" x14ac:dyDescent="0.2">
      <c r="A40" t="s">
        <v>8219</v>
      </c>
      <c r="B40">
        <v>66</v>
      </c>
      <c r="F40" t="s">
        <v>8221</v>
      </c>
      <c r="G40">
        <v>6</v>
      </c>
    </row>
    <row r="41" spans="1:7" x14ac:dyDescent="0.2">
      <c r="A41" t="s">
        <v>8219</v>
      </c>
      <c r="B41">
        <v>217</v>
      </c>
      <c r="F41" t="s">
        <v>8221</v>
      </c>
      <c r="G41">
        <v>0</v>
      </c>
    </row>
    <row r="42" spans="1:7" x14ac:dyDescent="0.2">
      <c r="A42" t="s">
        <v>8219</v>
      </c>
      <c r="B42">
        <v>16</v>
      </c>
      <c r="F42" t="s">
        <v>8221</v>
      </c>
      <c r="G42">
        <v>18</v>
      </c>
    </row>
    <row r="43" spans="1:7" x14ac:dyDescent="0.2">
      <c r="A43" t="s">
        <v>8219</v>
      </c>
      <c r="B43">
        <v>19</v>
      </c>
      <c r="F43" t="s">
        <v>8221</v>
      </c>
      <c r="G43">
        <v>7</v>
      </c>
    </row>
    <row r="44" spans="1:7" x14ac:dyDescent="0.2">
      <c r="A44" t="s">
        <v>8219</v>
      </c>
      <c r="B44">
        <v>169</v>
      </c>
      <c r="F44" t="s">
        <v>8221</v>
      </c>
      <c r="G44">
        <v>0</v>
      </c>
    </row>
    <row r="45" spans="1:7" x14ac:dyDescent="0.2">
      <c r="A45" t="s">
        <v>8219</v>
      </c>
      <c r="B45">
        <v>263</v>
      </c>
      <c r="F45" t="s">
        <v>8221</v>
      </c>
      <c r="G45">
        <v>8</v>
      </c>
    </row>
    <row r="46" spans="1:7" x14ac:dyDescent="0.2">
      <c r="A46" t="s">
        <v>8219</v>
      </c>
      <c r="B46">
        <v>15</v>
      </c>
      <c r="F46" t="s">
        <v>8221</v>
      </c>
      <c r="G46">
        <v>1293</v>
      </c>
    </row>
    <row r="47" spans="1:7" x14ac:dyDescent="0.2">
      <c r="A47" t="s">
        <v>8219</v>
      </c>
      <c r="B47">
        <v>61</v>
      </c>
      <c r="F47" t="s">
        <v>8221</v>
      </c>
      <c r="G47">
        <v>17</v>
      </c>
    </row>
    <row r="48" spans="1:7" x14ac:dyDescent="0.2">
      <c r="A48" t="s">
        <v>8219</v>
      </c>
      <c r="B48">
        <v>45</v>
      </c>
      <c r="F48" t="s">
        <v>8221</v>
      </c>
      <c r="G48">
        <v>0</v>
      </c>
    </row>
    <row r="49" spans="1:7" x14ac:dyDescent="0.2">
      <c r="A49" t="s">
        <v>8219</v>
      </c>
      <c r="B49">
        <v>70</v>
      </c>
      <c r="F49" t="s">
        <v>8221</v>
      </c>
      <c r="G49">
        <v>13</v>
      </c>
    </row>
    <row r="50" spans="1:7" x14ac:dyDescent="0.2">
      <c r="A50" t="s">
        <v>8219</v>
      </c>
      <c r="B50">
        <v>38</v>
      </c>
      <c r="F50" t="s">
        <v>8221</v>
      </c>
      <c r="G50">
        <v>0</v>
      </c>
    </row>
    <row r="51" spans="1:7" x14ac:dyDescent="0.2">
      <c r="A51" t="s">
        <v>8219</v>
      </c>
      <c r="B51">
        <v>87</v>
      </c>
      <c r="F51" t="s">
        <v>8221</v>
      </c>
      <c r="G51">
        <v>0</v>
      </c>
    </row>
    <row r="52" spans="1:7" x14ac:dyDescent="0.2">
      <c r="A52" t="s">
        <v>8219</v>
      </c>
      <c r="B52">
        <v>22</v>
      </c>
      <c r="F52" t="s">
        <v>8221</v>
      </c>
      <c r="G52">
        <v>33</v>
      </c>
    </row>
    <row r="53" spans="1:7" x14ac:dyDescent="0.2">
      <c r="A53" t="s">
        <v>8219</v>
      </c>
      <c r="B53">
        <v>119</v>
      </c>
      <c r="F53" t="s">
        <v>8221</v>
      </c>
      <c r="G53">
        <v>12</v>
      </c>
    </row>
    <row r="54" spans="1:7" x14ac:dyDescent="0.2">
      <c r="A54" t="s">
        <v>8219</v>
      </c>
      <c r="B54">
        <v>52</v>
      </c>
      <c r="F54" t="s">
        <v>8221</v>
      </c>
      <c r="G54">
        <v>1</v>
      </c>
    </row>
    <row r="55" spans="1:7" x14ac:dyDescent="0.2">
      <c r="A55" t="s">
        <v>8219</v>
      </c>
      <c r="B55">
        <v>117</v>
      </c>
      <c r="F55" t="s">
        <v>8221</v>
      </c>
      <c r="G55">
        <v>1</v>
      </c>
    </row>
    <row r="56" spans="1:7" x14ac:dyDescent="0.2">
      <c r="A56" t="s">
        <v>8219</v>
      </c>
      <c r="B56">
        <v>52</v>
      </c>
      <c r="F56" t="s">
        <v>8221</v>
      </c>
      <c r="G56">
        <v>1</v>
      </c>
    </row>
    <row r="57" spans="1:7" x14ac:dyDescent="0.2">
      <c r="A57" t="s">
        <v>8219</v>
      </c>
      <c r="B57">
        <v>86</v>
      </c>
      <c r="F57" t="s">
        <v>8221</v>
      </c>
      <c r="G57">
        <v>1</v>
      </c>
    </row>
    <row r="58" spans="1:7" x14ac:dyDescent="0.2">
      <c r="A58" t="s">
        <v>8219</v>
      </c>
      <c r="B58">
        <v>174</v>
      </c>
      <c r="F58" t="s">
        <v>8221</v>
      </c>
      <c r="G58">
        <v>84</v>
      </c>
    </row>
    <row r="59" spans="1:7" x14ac:dyDescent="0.2">
      <c r="A59" t="s">
        <v>8219</v>
      </c>
      <c r="B59">
        <v>69</v>
      </c>
      <c r="F59" t="s">
        <v>8221</v>
      </c>
      <c r="G59">
        <v>38</v>
      </c>
    </row>
    <row r="60" spans="1:7" x14ac:dyDescent="0.2">
      <c r="A60" t="s">
        <v>8219</v>
      </c>
      <c r="B60">
        <v>75</v>
      </c>
      <c r="F60" t="s">
        <v>8221</v>
      </c>
      <c r="G60">
        <v>1</v>
      </c>
    </row>
    <row r="61" spans="1:7" x14ac:dyDescent="0.2">
      <c r="A61" t="s">
        <v>8219</v>
      </c>
      <c r="B61">
        <v>33</v>
      </c>
      <c r="F61" t="s">
        <v>8221</v>
      </c>
      <c r="G61">
        <v>76</v>
      </c>
    </row>
    <row r="62" spans="1:7" x14ac:dyDescent="0.2">
      <c r="A62" t="s">
        <v>8219</v>
      </c>
      <c r="B62">
        <v>108</v>
      </c>
      <c r="F62" t="s">
        <v>8221</v>
      </c>
      <c r="G62">
        <v>3</v>
      </c>
    </row>
    <row r="63" spans="1:7" x14ac:dyDescent="0.2">
      <c r="A63" t="s">
        <v>8219</v>
      </c>
      <c r="B63">
        <v>23</v>
      </c>
      <c r="F63" t="s">
        <v>8221</v>
      </c>
      <c r="G63">
        <v>0</v>
      </c>
    </row>
    <row r="64" spans="1:7" x14ac:dyDescent="0.2">
      <c r="A64" t="s">
        <v>8219</v>
      </c>
      <c r="B64">
        <v>48</v>
      </c>
      <c r="F64" t="s">
        <v>8221</v>
      </c>
      <c r="G64">
        <v>2</v>
      </c>
    </row>
    <row r="65" spans="1:7" x14ac:dyDescent="0.2">
      <c r="A65" t="s">
        <v>8219</v>
      </c>
      <c r="B65">
        <v>64</v>
      </c>
      <c r="F65" t="s">
        <v>8221</v>
      </c>
      <c r="G65">
        <v>0</v>
      </c>
    </row>
    <row r="66" spans="1:7" x14ac:dyDescent="0.2">
      <c r="A66" t="s">
        <v>8219</v>
      </c>
      <c r="B66">
        <v>24</v>
      </c>
      <c r="F66" t="s">
        <v>8221</v>
      </c>
      <c r="G66">
        <v>0</v>
      </c>
    </row>
    <row r="67" spans="1:7" x14ac:dyDescent="0.2">
      <c r="A67" t="s">
        <v>8219</v>
      </c>
      <c r="B67">
        <v>57</v>
      </c>
      <c r="F67" t="s">
        <v>8221</v>
      </c>
      <c r="G67">
        <v>0</v>
      </c>
    </row>
    <row r="68" spans="1:7" x14ac:dyDescent="0.2">
      <c r="A68" t="s">
        <v>8219</v>
      </c>
      <c r="B68">
        <v>26</v>
      </c>
      <c r="F68" t="s">
        <v>8221</v>
      </c>
      <c r="G68">
        <v>2</v>
      </c>
    </row>
    <row r="69" spans="1:7" x14ac:dyDescent="0.2">
      <c r="A69" t="s">
        <v>8219</v>
      </c>
      <c r="B69">
        <v>20</v>
      </c>
      <c r="F69" t="s">
        <v>8221</v>
      </c>
      <c r="G69">
        <v>0</v>
      </c>
    </row>
    <row r="70" spans="1:7" x14ac:dyDescent="0.2">
      <c r="A70" t="s">
        <v>8219</v>
      </c>
      <c r="B70">
        <v>36</v>
      </c>
      <c r="F70" t="s">
        <v>8221</v>
      </c>
      <c r="G70">
        <v>0</v>
      </c>
    </row>
    <row r="71" spans="1:7" x14ac:dyDescent="0.2">
      <c r="A71" t="s">
        <v>8219</v>
      </c>
      <c r="B71">
        <v>178</v>
      </c>
      <c r="F71" t="s">
        <v>8221</v>
      </c>
      <c r="G71">
        <v>0</v>
      </c>
    </row>
    <row r="72" spans="1:7" x14ac:dyDescent="0.2">
      <c r="A72" t="s">
        <v>8219</v>
      </c>
      <c r="B72">
        <v>17</v>
      </c>
      <c r="F72" t="s">
        <v>8221</v>
      </c>
      <c r="G72">
        <v>2</v>
      </c>
    </row>
    <row r="73" spans="1:7" x14ac:dyDescent="0.2">
      <c r="A73" t="s">
        <v>8219</v>
      </c>
      <c r="B73">
        <v>32</v>
      </c>
      <c r="F73" t="s">
        <v>8221</v>
      </c>
      <c r="G73">
        <v>0</v>
      </c>
    </row>
    <row r="74" spans="1:7" x14ac:dyDescent="0.2">
      <c r="A74" t="s">
        <v>8219</v>
      </c>
      <c r="B74">
        <v>41</v>
      </c>
      <c r="F74" t="s">
        <v>8221</v>
      </c>
      <c r="G74">
        <v>7</v>
      </c>
    </row>
    <row r="75" spans="1:7" x14ac:dyDescent="0.2">
      <c r="A75" t="s">
        <v>8219</v>
      </c>
      <c r="B75">
        <v>18</v>
      </c>
      <c r="F75" t="s">
        <v>8221</v>
      </c>
      <c r="G75">
        <v>0</v>
      </c>
    </row>
    <row r="76" spans="1:7" x14ac:dyDescent="0.2">
      <c r="A76" t="s">
        <v>8219</v>
      </c>
      <c r="B76">
        <v>29</v>
      </c>
      <c r="F76" t="s">
        <v>8221</v>
      </c>
      <c r="G76">
        <v>5</v>
      </c>
    </row>
    <row r="77" spans="1:7" x14ac:dyDescent="0.2">
      <c r="A77" t="s">
        <v>8219</v>
      </c>
      <c r="B77">
        <v>47</v>
      </c>
      <c r="F77" t="s">
        <v>8221</v>
      </c>
      <c r="G77">
        <v>0</v>
      </c>
    </row>
    <row r="78" spans="1:7" x14ac:dyDescent="0.2">
      <c r="A78" t="s">
        <v>8219</v>
      </c>
      <c r="B78">
        <v>15</v>
      </c>
      <c r="F78" t="s">
        <v>8221</v>
      </c>
      <c r="G78">
        <v>0</v>
      </c>
    </row>
    <row r="79" spans="1:7" x14ac:dyDescent="0.2">
      <c r="A79" t="s">
        <v>8219</v>
      </c>
      <c r="B79">
        <v>26</v>
      </c>
      <c r="F79" t="s">
        <v>8221</v>
      </c>
      <c r="G79">
        <v>1</v>
      </c>
    </row>
    <row r="80" spans="1:7" x14ac:dyDescent="0.2">
      <c r="A80" t="s">
        <v>8219</v>
      </c>
      <c r="B80">
        <v>35</v>
      </c>
      <c r="F80" t="s">
        <v>8221</v>
      </c>
      <c r="G80">
        <v>0</v>
      </c>
    </row>
    <row r="81" spans="1:7" x14ac:dyDescent="0.2">
      <c r="A81" t="s">
        <v>8219</v>
      </c>
      <c r="B81">
        <v>41</v>
      </c>
      <c r="F81" t="s">
        <v>8221</v>
      </c>
      <c r="G81">
        <v>5</v>
      </c>
    </row>
    <row r="82" spans="1:7" x14ac:dyDescent="0.2">
      <c r="A82" t="s">
        <v>8219</v>
      </c>
      <c r="B82">
        <v>47</v>
      </c>
      <c r="F82" t="s">
        <v>8221</v>
      </c>
      <c r="G82">
        <v>3</v>
      </c>
    </row>
    <row r="83" spans="1:7" x14ac:dyDescent="0.2">
      <c r="A83" t="s">
        <v>8219</v>
      </c>
      <c r="B83">
        <v>28</v>
      </c>
      <c r="F83" t="s">
        <v>8221</v>
      </c>
      <c r="G83">
        <v>6</v>
      </c>
    </row>
    <row r="84" spans="1:7" x14ac:dyDescent="0.2">
      <c r="A84" t="s">
        <v>8219</v>
      </c>
      <c r="B84">
        <v>100</v>
      </c>
      <c r="F84" t="s">
        <v>8221</v>
      </c>
      <c r="G84">
        <v>12</v>
      </c>
    </row>
    <row r="85" spans="1:7" x14ac:dyDescent="0.2">
      <c r="A85" t="s">
        <v>8219</v>
      </c>
      <c r="B85">
        <v>13</v>
      </c>
      <c r="F85" t="s">
        <v>8221</v>
      </c>
      <c r="G85">
        <v>13</v>
      </c>
    </row>
    <row r="86" spans="1:7" x14ac:dyDescent="0.2">
      <c r="A86" t="s">
        <v>8219</v>
      </c>
      <c r="B86">
        <v>7</v>
      </c>
      <c r="F86" t="s">
        <v>8221</v>
      </c>
      <c r="G86">
        <v>5</v>
      </c>
    </row>
    <row r="87" spans="1:7" x14ac:dyDescent="0.2">
      <c r="A87" t="s">
        <v>8219</v>
      </c>
      <c r="B87">
        <v>21</v>
      </c>
      <c r="F87" t="s">
        <v>8221</v>
      </c>
      <c r="G87">
        <v>2</v>
      </c>
    </row>
    <row r="88" spans="1:7" x14ac:dyDescent="0.2">
      <c r="A88" t="s">
        <v>8219</v>
      </c>
      <c r="B88">
        <v>17</v>
      </c>
      <c r="F88" t="s">
        <v>8221</v>
      </c>
      <c r="G88">
        <v>8</v>
      </c>
    </row>
    <row r="89" spans="1:7" x14ac:dyDescent="0.2">
      <c r="A89" t="s">
        <v>8219</v>
      </c>
      <c r="B89">
        <v>25</v>
      </c>
      <c r="F89" t="s">
        <v>8221</v>
      </c>
      <c r="G89">
        <v>0</v>
      </c>
    </row>
    <row r="90" spans="1:7" x14ac:dyDescent="0.2">
      <c r="A90" t="s">
        <v>8219</v>
      </c>
      <c r="B90">
        <v>60</v>
      </c>
      <c r="F90" t="s">
        <v>8221</v>
      </c>
      <c r="G90">
        <v>13</v>
      </c>
    </row>
    <row r="91" spans="1:7" x14ac:dyDescent="0.2">
      <c r="A91" t="s">
        <v>8219</v>
      </c>
      <c r="B91">
        <v>56</v>
      </c>
      <c r="F91" t="s">
        <v>8221</v>
      </c>
      <c r="G91">
        <v>0</v>
      </c>
    </row>
    <row r="92" spans="1:7" x14ac:dyDescent="0.2">
      <c r="A92" t="s">
        <v>8219</v>
      </c>
      <c r="B92">
        <v>16</v>
      </c>
      <c r="F92" t="s">
        <v>8221</v>
      </c>
      <c r="G92">
        <v>5</v>
      </c>
    </row>
    <row r="93" spans="1:7" x14ac:dyDescent="0.2">
      <c r="A93" t="s">
        <v>8219</v>
      </c>
      <c r="B93">
        <v>46</v>
      </c>
      <c r="F93" t="s">
        <v>8221</v>
      </c>
      <c r="G93">
        <v>8</v>
      </c>
    </row>
    <row r="94" spans="1:7" x14ac:dyDescent="0.2">
      <c r="A94" t="s">
        <v>8219</v>
      </c>
      <c r="B94">
        <v>43</v>
      </c>
      <c r="F94" t="s">
        <v>8221</v>
      </c>
      <c r="G94">
        <v>8</v>
      </c>
    </row>
    <row r="95" spans="1:7" x14ac:dyDescent="0.2">
      <c r="A95" t="s">
        <v>8219</v>
      </c>
      <c r="B95">
        <v>15</v>
      </c>
      <c r="F95" t="s">
        <v>8221</v>
      </c>
      <c r="G95">
        <v>0</v>
      </c>
    </row>
    <row r="96" spans="1:7" x14ac:dyDescent="0.2">
      <c r="A96" t="s">
        <v>8219</v>
      </c>
      <c r="B96">
        <v>12</v>
      </c>
      <c r="F96" t="s">
        <v>8221</v>
      </c>
      <c r="G96">
        <v>2</v>
      </c>
    </row>
    <row r="97" spans="1:7" x14ac:dyDescent="0.2">
      <c r="A97" t="s">
        <v>8219</v>
      </c>
      <c r="B97">
        <v>21</v>
      </c>
      <c r="F97" t="s">
        <v>8221</v>
      </c>
      <c r="G97">
        <v>3</v>
      </c>
    </row>
    <row r="98" spans="1:7" x14ac:dyDescent="0.2">
      <c r="A98" t="s">
        <v>8219</v>
      </c>
      <c r="B98">
        <v>34</v>
      </c>
      <c r="F98" t="s">
        <v>8221</v>
      </c>
      <c r="G98">
        <v>0</v>
      </c>
    </row>
    <row r="99" spans="1:7" x14ac:dyDescent="0.2">
      <c r="A99" t="s">
        <v>8219</v>
      </c>
      <c r="B99">
        <v>8</v>
      </c>
      <c r="F99" t="s">
        <v>8221</v>
      </c>
      <c r="G99">
        <v>0</v>
      </c>
    </row>
    <row r="100" spans="1:7" x14ac:dyDescent="0.2">
      <c r="A100" t="s">
        <v>8219</v>
      </c>
      <c r="B100">
        <v>60</v>
      </c>
      <c r="F100" t="s">
        <v>8221</v>
      </c>
      <c r="G100">
        <v>11</v>
      </c>
    </row>
    <row r="101" spans="1:7" x14ac:dyDescent="0.2">
      <c r="A101" t="s">
        <v>8219</v>
      </c>
      <c r="B101">
        <v>39</v>
      </c>
      <c r="F101" t="s">
        <v>8221</v>
      </c>
      <c r="G101">
        <v>0</v>
      </c>
    </row>
    <row r="102" spans="1:7" x14ac:dyDescent="0.2">
      <c r="A102" t="s">
        <v>8219</v>
      </c>
      <c r="B102">
        <v>26</v>
      </c>
      <c r="F102" t="s">
        <v>8221</v>
      </c>
      <c r="G102">
        <v>1</v>
      </c>
    </row>
    <row r="103" spans="1:7" x14ac:dyDescent="0.2">
      <c r="A103" t="s">
        <v>8219</v>
      </c>
      <c r="B103">
        <v>35</v>
      </c>
      <c r="F103" t="s">
        <v>8221</v>
      </c>
      <c r="G103">
        <v>0</v>
      </c>
    </row>
    <row r="104" spans="1:7" x14ac:dyDescent="0.2">
      <c r="A104" t="s">
        <v>8219</v>
      </c>
      <c r="B104">
        <v>65</v>
      </c>
      <c r="F104" t="s">
        <v>8221</v>
      </c>
      <c r="G104">
        <v>17</v>
      </c>
    </row>
    <row r="105" spans="1:7" x14ac:dyDescent="0.2">
      <c r="A105" t="s">
        <v>8219</v>
      </c>
      <c r="B105">
        <v>49</v>
      </c>
      <c r="F105" t="s">
        <v>8221</v>
      </c>
      <c r="G105">
        <v>2</v>
      </c>
    </row>
    <row r="106" spans="1:7" x14ac:dyDescent="0.2">
      <c r="A106" t="s">
        <v>8219</v>
      </c>
      <c r="B106">
        <v>10</v>
      </c>
      <c r="F106" t="s">
        <v>8221</v>
      </c>
      <c r="G106">
        <v>1</v>
      </c>
    </row>
    <row r="107" spans="1:7" x14ac:dyDescent="0.2">
      <c r="A107" t="s">
        <v>8219</v>
      </c>
      <c r="B107">
        <v>60</v>
      </c>
      <c r="F107" t="s">
        <v>8221</v>
      </c>
      <c r="G107">
        <v>2</v>
      </c>
    </row>
    <row r="108" spans="1:7" x14ac:dyDescent="0.2">
      <c r="A108" t="s">
        <v>8219</v>
      </c>
      <c r="B108">
        <v>27</v>
      </c>
      <c r="F108" t="s">
        <v>8221</v>
      </c>
      <c r="G108">
        <v>16</v>
      </c>
    </row>
    <row r="109" spans="1:7" x14ac:dyDescent="0.2">
      <c r="A109" t="s">
        <v>8219</v>
      </c>
      <c r="B109">
        <v>69</v>
      </c>
      <c r="F109" t="s">
        <v>8221</v>
      </c>
      <c r="G109">
        <v>1</v>
      </c>
    </row>
    <row r="110" spans="1:7" x14ac:dyDescent="0.2">
      <c r="A110" t="s">
        <v>8219</v>
      </c>
      <c r="B110">
        <v>47</v>
      </c>
      <c r="F110" t="s">
        <v>8221</v>
      </c>
      <c r="G110">
        <v>4</v>
      </c>
    </row>
    <row r="111" spans="1:7" x14ac:dyDescent="0.2">
      <c r="A111" t="s">
        <v>8219</v>
      </c>
      <c r="B111">
        <v>47</v>
      </c>
      <c r="F111" t="s">
        <v>8221</v>
      </c>
      <c r="G111">
        <v>5</v>
      </c>
    </row>
    <row r="112" spans="1:7" x14ac:dyDescent="0.2">
      <c r="A112" t="s">
        <v>8219</v>
      </c>
      <c r="B112">
        <v>26</v>
      </c>
      <c r="F112" t="s">
        <v>8221</v>
      </c>
      <c r="G112">
        <v>7</v>
      </c>
    </row>
    <row r="113" spans="1:7" x14ac:dyDescent="0.2">
      <c r="A113" t="s">
        <v>8219</v>
      </c>
      <c r="B113">
        <v>53</v>
      </c>
      <c r="F113" t="s">
        <v>8221</v>
      </c>
      <c r="G113">
        <v>0</v>
      </c>
    </row>
    <row r="114" spans="1:7" x14ac:dyDescent="0.2">
      <c r="A114" t="s">
        <v>8219</v>
      </c>
      <c r="B114">
        <v>81</v>
      </c>
      <c r="F114" t="s">
        <v>8221</v>
      </c>
      <c r="G114">
        <v>12</v>
      </c>
    </row>
    <row r="115" spans="1:7" x14ac:dyDescent="0.2">
      <c r="A115" t="s">
        <v>8219</v>
      </c>
      <c r="B115">
        <v>78</v>
      </c>
      <c r="F115" t="s">
        <v>8221</v>
      </c>
      <c r="G115">
        <v>2</v>
      </c>
    </row>
    <row r="116" spans="1:7" x14ac:dyDescent="0.2">
      <c r="A116" t="s">
        <v>8219</v>
      </c>
      <c r="B116">
        <v>35</v>
      </c>
      <c r="F116" t="s">
        <v>8221</v>
      </c>
      <c r="G116">
        <v>5</v>
      </c>
    </row>
    <row r="117" spans="1:7" x14ac:dyDescent="0.2">
      <c r="A117" t="s">
        <v>8219</v>
      </c>
      <c r="B117">
        <v>22</v>
      </c>
      <c r="F117" t="s">
        <v>8221</v>
      </c>
      <c r="G117">
        <v>2</v>
      </c>
    </row>
    <row r="118" spans="1:7" x14ac:dyDescent="0.2">
      <c r="A118" t="s">
        <v>8219</v>
      </c>
      <c r="B118">
        <v>57</v>
      </c>
      <c r="F118" t="s">
        <v>8221</v>
      </c>
      <c r="G118">
        <v>3</v>
      </c>
    </row>
    <row r="119" spans="1:7" x14ac:dyDescent="0.2">
      <c r="A119" t="s">
        <v>8219</v>
      </c>
      <c r="B119">
        <v>27</v>
      </c>
      <c r="F119" t="s">
        <v>8221</v>
      </c>
      <c r="G119">
        <v>0</v>
      </c>
    </row>
    <row r="120" spans="1:7" x14ac:dyDescent="0.2">
      <c r="A120" t="s">
        <v>8219</v>
      </c>
      <c r="B120">
        <v>39</v>
      </c>
      <c r="F120" t="s">
        <v>8221</v>
      </c>
      <c r="G120">
        <v>49</v>
      </c>
    </row>
    <row r="121" spans="1:7" x14ac:dyDescent="0.2">
      <c r="A121" t="s">
        <v>8219</v>
      </c>
      <c r="B121">
        <v>37</v>
      </c>
      <c r="F121" t="s">
        <v>8221</v>
      </c>
      <c r="G121">
        <v>1</v>
      </c>
    </row>
    <row r="122" spans="1:7" x14ac:dyDescent="0.2">
      <c r="A122" t="s">
        <v>8219</v>
      </c>
      <c r="B122">
        <v>137</v>
      </c>
      <c r="F122" t="s">
        <v>8221</v>
      </c>
      <c r="G122">
        <v>2</v>
      </c>
    </row>
    <row r="123" spans="1:7" x14ac:dyDescent="0.2">
      <c r="A123" t="s">
        <v>8219</v>
      </c>
      <c r="B123">
        <v>376</v>
      </c>
      <c r="F123" t="s">
        <v>8221</v>
      </c>
      <c r="G123">
        <v>0</v>
      </c>
    </row>
    <row r="124" spans="1:7" x14ac:dyDescent="0.2">
      <c r="A124" t="s">
        <v>8219</v>
      </c>
      <c r="B124">
        <v>202</v>
      </c>
      <c r="F124" t="s">
        <v>8221</v>
      </c>
      <c r="G124">
        <v>0</v>
      </c>
    </row>
    <row r="125" spans="1:7" x14ac:dyDescent="0.2">
      <c r="A125" t="s">
        <v>8219</v>
      </c>
      <c r="B125">
        <v>328</v>
      </c>
      <c r="F125" t="s">
        <v>8221</v>
      </c>
      <c r="G125">
        <v>11</v>
      </c>
    </row>
    <row r="126" spans="1:7" x14ac:dyDescent="0.2">
      <c r="A126" t="s">
        <v>8219</v>
      </c>
      <c r="B126">
        <v>84</v>
      </c>
      <c r="F126" t="s">
        <v>8221</v>
      </c>
      <c r="G126">
        <v>1</v>
      </c>
    </row>
    <row r="127" spans="1:7" x14ac:dyDescent="0.2">
      <c r="A127" t="s">
        <v>8219</v>
      </c>
      <c r="B127">
        <v>96</v>
      </c>
      <c r="F127" t="s">
        <v>8221</v>
      </c>
      <c r="G127">
        <v>8</v>
      </c>
    </row>
    <row r="128" spans="1:7" x14ac:dyDescent="0.2">
      <c r="A128" t="s">
        <v>8219</v>
      </c>
      <c r="B128">
        <v>223</v>
      </c>
      <c r="F128" t="s">
        <v>8221</v>
      </c>
      <c r="G128">
        <v>5</v>
      </c>
    </row>
    <row r="129" spans="1:7" x14ac:dyDescent="0.2">
      <c r="A129" t="s">
        <v>8219</v>
      </c>
      <c r="B129">
        <v>62</v>
      </c>
      <c r="F129" t="s">
        <v>8221</v>
      </c>
      <c r="G129">
        <v>39</v>
      </c>
    </row>
    <row r="130" spans="1:7" x14ac:dyDescent="0.2">
      <c r="A130" t="s">
        <v>8219</v>
      </c>
      <c r="B130">
        <v>146</v>
      </c>
      <c r="F130" t="s">
        <v>8221</v>
      </c>
      <c r="G130">
        <v>0</v>
      </c>
    </row>
    <row r="131" spans="1:7" x14ac:dyDescent="0.2">
      <c r="A131" t="s">
        <v>8219</v>
      </c>
      <c r="B131">
        <v>235</v>
      </c>
      <c r="F131" t="s">
        <v>8221</v>
      </c>
      <c r="G131">
        <v>0</v>
      </c>
    </row>
    <row r="132" spans="1:7" x14ac:dyDescent="0.2">
      <c r="A132" t="s">
        <v>8219</v>
      </c>
      <c r="B132">
        <v>437</v>
      </c>
      <c r="F132" t="s">
        <v>8221</v>
      </c>
      <c r="G132">
        <v>2</v>
      </c>
    </row>
    <row r="133" spans="1:7" x14ac:dyDescent="0.2">
      <c r="A133" t="s">
        <v>8219</v>
      </c>
      <c r="B133">
        <v>77</v>
      </c>
      <c r="F133" t="s">
        <v>8221</v>
      </c>
      <c r="G133">
        <v>170</v>
      </c>
    </row>
    <row r="134" spans="1:7" x14ac:dyDescent="0.2">
      <c r="A134" t="s">
        <v>8219</v>
      </c>
      <c r="B134">
        <v>108</v>
      </c>
      <c r="F134" t="s">
        <v>8221</v>
      </c>
      <c r="G134">
        <v>5</v>
      </c>
    </row>
    <row r="135" spans="1:7" x14ac:dyDescent="0.2">
      <c r="A135" t="s">
        <v>8219</v>
      </c>
      <c r="B135">
        <v>7</v>
      </c>
      <c r="F135" t="s">
        <v>8221</v>
      </c>
      <c r="G135">
        <v>14</v>
      </c>
    </row>
    <row r="136" spans="1:7" x14ac:dyDescent="0.2">
      <c r="A136" t="s">
        <v>8219</v>
      </c>
      <c r="B136">
        <v>314</v>
      </c>
      <c r="F136" t="s">
        <v>8221</v>
      </c>
      <c r="G136">
        <v>1</v>
      </c>
    </row>
    <row r="137" spans="1:7" x14ac:dyDescent="0.2">
      <c r="A137" t="s">
        <v>8219</v>
      </c>
      <c r="B137">
        <v>188</v>
      </c>
      <c r="F137" t="s">
        <v>8221</v>
      </c>
      <c r="G137">
        <v>0</v>
      </c>
    </row>
    <row r="138" spans="1:7" x14ac:dyDescent="0.2">
      <c r="A138" t="s">
        <v>8219</v>
      </c>
      <c r="B138">
        <v>275</v>
      </c>
      <c r="F138" t="s">
        <v>8221</v>
      </c>
      <c r="G138">
        <v>124</v>
      </c>
    </row>
    <row r="139" spans="1:7" x14ac:dyDescent="0.2">
      <c r="A139" t="s">
        <v>8219</v>
      </c>
      <c r="B139">
        <v>560</v>
      </c>
      <c r="F139" t="s">
        <v>8221</v>
      </c>
      <c r="G139">
        <v>0</v>
      </c>
    </row>
    <row r="140" spans="1:7" x14ac:dyDescent="0.2">
      <c r="A140" t="s">
        <v>8219</v>
      </c>
      <c r="B140">
        <v>688</v>
      </c>
      <c r="F140" t="s">
        <v>8221</v>
      </c>
      <c r="G140">
        <v>0</v>
      </c>
    </row>
    <row r="141" spans="1:7" x14ac:dyDescent="0.2">
      <c r="A141" t="s">
        <v>8219</v>
      </c>
      <c r="B141">
        <v>942</v>
      </c>
      <c r="F141" t="s">
        <v>8221</v>
      </c>
      <c r="G141">
        <v>55</v>
      </c>
    </row>
    <row r="142" spans="1:7" x14ac:dyDescent="0.2">
      <c r="A142" t="s">
        <v>8219</v>
      </c>
      <c r="B142">
        <v>88</v>
      </c>
      <c r="F142" t="s">
        <v>8221</v>
      </c>
      <c r="G142">
        <v>140</v>
      </c>
    </row>
    <row r="143" spans="1:7" x14ac:dyDescent="0.2">
      <c r="A143" t="s">
        <v>8219</v>
      </c>
      <c r="B143">
        <v>220</v>
      </c>
      <c r="F143" t="s">
        <v>8221</v>
      </c>
      <c r="G143">
        <v>21</v>
      </c>
    </row>
    <row r="144" spans="1:7" x14ac:dyDescent="0.2">
      <c r="A144" t="s">
        <v>8219</v>
      </c>
      <c r="B144">
        <v>145</v>
      </c>
      <c r="F144" t="s">
        <v>8221</v>
      </c>
      <c r="G144">
        <v>1</v>
      </c>
    </row>
    <row r="145" spans="1:7" x14ac:dyDescent="0.2">
      <c r="A145" t="s">
        <v>8219</v>
      </c>
      <c r="B145">
        <v>963</v>
      </c>
      <c r="F145" t="s">
        <v>8221</v>
      </c>
      <c r="G145">
        <v>147</v>
      </c>
    </row>
    <row r="146" spans="1:7" x14ac:dyDescent="0.2">
      <c r="A146" t="s">
        <v>8219</v>
      </c>
      <c r="B146">
        <v>91</v>
      </c>
      <c r="F146" t="s">
        <v>8221</v>
      </c>
      <c r="G146">
        <v>11</v>
      </c>
    </row>
    <row r="147" spans="1:7" x14ac:dyDescent="0.2">
      <c r="A147" t="s">
        <v>8219</v>
      </c>
      <c r="B147">
        <v>58</v>
      </c>
      <c r="F147" t="s">
        <v>8221</v>
      </c>
      <c r="G147">
        <v>125</v>
      </c>
    </row>
    <row r="148" spans="1:7" x14ac:dyDescent="0.2">
      <c r="A148" t="s">
        <v>8219</v>
      </c>
      <c r="B148">
        <v>36</v>
      </c>
      <c r="F148" t="s">
        <v>8221</v>
      </c>
      <c r="G148">
        <v>1</v>
      </c>
    </row>
    <row r="149" spans="1:7" x14ac:dyDescent="0.2">
      <c r="A149" t="s">
        <v>8219</v>
      </c>
      <c r="B149">
        <v>165</v>
      </c>
      <c r="F149" t="s">
        <v>8221</v>
      </c>
      <c r="G149">
        <v>0</v>
      </c>
    </row>
    <row r="150" spans="1:7" x14ac:dyDescent="0.2">
      <c r="A150" t="s">
        <v>8219</v>
      </c>
      <c r="B150">
        <v>111</v>
      </c>
      <c r="F150" t="s">
        <v>8221</v>
      </c>
      <c r="G150">
        <v>0</v>
      </c>
    </row>
    <row r="151" spans="1:7" x14ac:dyDescent="0.2">
      <c r="A151" t="s">
        <v>8219</v>
      </c>
      <c r="B151">
        <v>1596</v>
      </c>
      <c r="F151" t="s">
        <v>8221</v>
      </c>
      <c r="G151">
        <v>3</v>
      </c>
    </row>
    <row r="152" spans="1:7" x14ac:dyDescent="0.2">
      <c r="A152" t="s">
        <v>8219</v>
      </c>
      <c r="B152">
        <v>61</v>
      </c>
      <c r="F152" t="s">
        <v>8221</v>
      </c>
      <c r="G152">
        <v>0</v>
      </c>
    </row>
    <row r="153" spans="1:7" x14ac:dyDescent="0.2">
      <c r="A153" t="s">
        <v>8219</v>
      </c>
      <c r="B153">
        <v>287</v>
      </c>
      <c r="F153" t="s">
        <v>8221</v>
      </c>
      <c r="G153">
        <v>0</v>
      </c>
    </row>
    <row r="154" spans="1:7" x14ac:dyDescent="0.2">
      <c r="A154" t="s">
        <v>8219</v>
      </c>
      <c r="B154">
        <v>65</v>
      </c>
      <c r="F154" t="s">
        <v>8221</v>
      </c>
      <c r="G154">
        <v>0</v>
      </c>
    </row>
    <row r="155" spans="1:7" x14ac:dyDescent="0.2">
      <c r="A155" t="s">
        <v>8219</v>
      </c>
      <c r="B155">
        <v>118</v>
      </c>
      <c r="F155" t="s">
        <v>8221</v>
      </c>
      <c r="G155">
        <v>0</v>
      </c>
    </row>
    <row r="156" spans="1:7" x14ac:dyDescent="0.2">
      <c r="A156" t="s">
        <v>8219</v>
      </c>
      <c r="B156">
        <v>113</v>
      </c>
      <c r="F156" t="s">
        <v>8221</v>
      </c>
      <c r="G156">
        <v>3</v>
      </c>
    </row>
    <row r="157" spans="1:7" x14ac:dyDescent="0.2">
      <c r="A157" t="s">
        <v>8219</v>
      </c>
      <c r="B157">
        <v>332</v>
      </c>
      <c r="F157" t="s">
        <v>8221</v>
      </c>
      <c r="G157">
        <v>0</v>
      </c>
    </row>
    <row r="158" spans="1:7" x14ac:dyDescent="0.2">
      <c r="A158" t="s">
        <v>8219</v>
      </c>
      <c r="B158">
        <v>62</v>
      </c>
      <c r="F158" t="s">
        <v>8221</v>
      </c>
      <c r="G158">
        <v>1</v>
      </c>
    </row>
    <row r="159" spans="1:7" x14ac:dyDescent="0.2">
      <c r="A159" t="s">
        <v>8219</v>
      </c>
      <c r="B159">
        <v>951</v>
      </c>
      <c r="F159" t="s">
        <v>8221</v>
      </c>
      <c r="G159">
        <v>3</v>
      </c>
    </row>
    <row r="160" spans="1:7" x14ac:dyDescent="0.2">
      <c r="A160" t="s">
        <v>8219</v>
      </c>
      <c r="B160">
        <v>415</v>
      </c>
      <c r="F160" t="s">
        <v>8221</v>
      </c>
      <c r="G160">
        <v>22</v>
      </c>
    </row>
    <row r="161" spans="1:7" x14ac:dyDescent="0.2">
      <c r="A161" t="s">
        <v>8219</v>
      </c>
      <c r="B161">
        <v>305</v>
      </c>
      <c r="F161" t="s">
        <v>8221</v>
      </c>
      <c r="G161">
        <v>26</v>
      </c>
    </row>
    <row r="162" spans="1:7" x14ac:dyDescent="0.2">
      <c r="A162" t="s">
        <v>8219</v>
      </c>
      <c r="B162">
        <v>2139</v>
      </c>
      <c r="F162" t="s">
        <v>8221</v>
      </c>
      <c r="G162">
        <v>4</v>
      </c>
    </row>
    <row r="163" spans="1:7" x14ac:dyDescent="0.2">
      <c r="A163" t="s">
        <v>8219</v>
      </c>
      <c r="B163">
        <v>79</v>
      </c>
      <c r="F163" t="s">
        <v>8221</v>
      </c>
      <c r="G163">
        <v>0</v>
      </c>
    </row>
    <row r="164" spans="1:7" x14ac:dyDescent="0.2">
      <c r="A164" t="s">
        <v>8219</v>
      </c>
      <c r="B164">
        <v>179</v>
      </c>
      <c r="F164" t="s">
        <v>8221</v>
      </c>
      <c r="G164">
        <v>4</v>
      </c>
    </row>
    <row r="165" spans="1:7" x14ac:dyDescent="0.2">
      <c r="A165" t="s">
        <v>8219</v>
      </c>
      <c r="B165">
        <v>202</v>
      </c>
      <c r="F165" t="s">
        <v>8221</v>
      </c>
      <c r="G165">
        <v>9</v>
      </c>
    </row>
    <row r="166" spans="1:7" x14ac:dyDescent="0.2">
      <c r="A166" t="s">
        <v>8219</v>
      </c>
      <c r="B166">
        <v>760</v>
      </c>
      <c r="F166" t="s">
        <v>8221</v>
      </c>
      <c r="G166">
        <v>5</v>
      </c>
    </row>
    <row r="167" spans="1:7" x14ac:dyDescent="0.2">
      <c r="A167" t="s">
        <v>8219</v>
      </c>
      <c r="B167">
        <v>563</v>
      </c>
      <c r="F167" t="s">
        <v>8221</v>
      </c>
      <c r="G167">
        <v>14</v>
      </c>
    </row>
    <row r="168" spans="1:7" x14ac:dyDescent="0.2">
      <c r="A168" t="s">
        <v>8219</v>
      </c>
      <c r="B168">
        <v>135</v>
      </c>
      <c r="F168" t="s">
        <v>8221</v>
      </c>
      <c r="G168">
        <v>1</v>
      </c>
    </row>
    <row r="169" spans="1:7" x14ac:dyDescent="0.2">
      <c r="A169" t="s">
        <v>8219</v>
      </c>
      <c r="B169">
        <v>290</v>
      </c>
      <c r="F169" t="s">
        <v>8221</v>
      </c>
      <c r="G169">
        <v>10</v>
      </c>
    </row>
    <row r="170" spans="1:7" x14ac:dyDescent="0.2">
      <c r="A170" t="s">
        <v>8219</v>
      </c>
      <c r="B170">
        <v>447</v>
      </c>
      <c r="F170" t="s">
        <v>8221</v>
      </c>
      <c r="G170">
        <v>3</v>
      </c>
    </row>
    <row r="171" spans="1:7" x14ac:dyDescent="0.2">
      <c r="A171" t="s">
        <v>8219</v>
      </c>
      <c r="B171">
        <v>232</v>
      </c>
      <c r="F171" t="s">
        <v>8221</v>
      </c>
      <c r="G171">
        <v>1</v>
      </c>
    </row>
    <row r="172" spans="1:7" x14ac:dyDescent="0.2">
      <c r="A172" t="s">
        <v>8219</v>
      </c>
      <c r="B172">
        <v>168</v>
      </c>
      <c r="F172" t="s">
        <v>8221</v>
      </c>
      <c r="G172">
        <v>0</v>
      </c>
    </row>
    <row r="173" spans="1:7" x14ac:dyDescent="0.2">
      <c r="A173" t="s">
        <v>8219</v>
      </c>
      <c r="B173">
        <v>128</v>
      </c>
      <c r="F173" t="s">
        <v>8221</v>
      </c>
      <c r="G173">
        <v>5</v>
      </c>
    </row>
    <row r="174" spans="1:7" x14ac:dyDescent="0.2">
      <c r="A174" t="s">
        <v>8219</v>
      </c>
      <c r="B174">
        <v>493</v>
      </c>
      <c r="F174" t="s">
        <v>8221</v>
      </c>
      <c r="G174">
        <v>2</v>
      </c>
    </row>
    <row r="175" spans="1:7" x14ac:dyDescent="0.2">
      <c r="A175" t="s">
        <v>8219</v>
      </c>
      <c r="B175">
        <v>131</v>
      </c>
      <c r="F175" t="s">
        <v>8221</v>
      </c>
      <c r="G175">
        <v>68</v>
      </c>
    </row>
    <row r="176" spans="1:7" x14ac:dyDescent="0.2">
      <c r="A176" t="s">
        <v>8219</v>
      </c>
      <c r="B176">
        <v>50</v>
      </c>
      <c r="F176" t="s">
        <v>8221</v>
      </c>
      <c r="G176">
        <v>3</v>
      </c>
    </row>
    <row r="177" spans="1:7" x14ac:dyDescent="0.2">
      <c r="A177" t="s">
        <v>8219</v>
      </c>
      <c r="B177">
        <v>665</v>
      </c>
      <c r="F177" t="s">
        <v>8221</v>
      </c>
      <c r="G177">
        <v>34</v>
      </c>
    </row>
    <row r="178" spans="1:7" x14ac:dyDescent="0.2">
      <c r="A178" t="s">
        <v>8219</v>
      </c>
      <c r="B178">
        <v>129</v>
      </c>
      <c r="F178" t="s">
        <v>8221</v>
      </c>
      <c r="G178">
        <v>0</v>
      </c>
    </row>
    <row r="179" spans="1:7" x14ac:dyDescent="0.2">
      <c r="A179" t="s">
        <v>8219</v>
      </c>
      <c r="B179">
        <v>142</v>
      </c>
      <c r="F179" t="s">
        <v>8221</v>
      </c>
      <c r="G179">
        <v>3</v>
      </c>
    </row>
    <row r="180" spans="1:7" x14ac:dyDescent="0.2">
      <c r="A180" t="s">
        <v>8219</v>
      </c>
      <c r="B180">
        <v>2436</v>
      </c>
      <c r="F180" t="s">
        <v>8221</v>
      </c>
      <c r="G180">
        <v>0</v>
      </c>
    </row>
    <row r="181" spans="1:7" x14ac:dyDescent="0.2">
      <c r="A181" t="s">
        <v>8219</v>
      </c>
      <c r="B181">
        <v>244</v>
      </c>
      <c r="F181" t="s">
        <v>8221</v>
      </c>
      <c r="G181">
        <v>70</v>
      </c>
    </row>
    <row r="182" spans="1:7" x14ac:dyDescent="0.2">
      <c r="A182" t="s">
        <v>8219</v>
      </c>
      <c r="B182">
        <v>298</v>
      </c>
      <c r="F182" t="s">
        <v>8221</v>
      </c>
      <c r="G182">
        <v>1</v>
      </c>
    </row>
    <row r="183" spans="1:7" x14ac:dyDescent="0.2">
      <c r="A183" t="s">
        <v>8219</v>
      </c>
      <c r="B183">
        <v>251</v>
      </c>
      <c r="F183" t="s">
        <v>8221</v>
      </c>
      <c r="G183">
        <v>1</v>
      </c>
    </row>
    <row r="184" spans="1:7" x14ac:dyDescent="0.2">
      <c r="A184" t="s">
        <v>8219</v>
      </c>
      <c r="B184">
        <v>108</v>
      </c>
      <c r="F184" t="s">
        <v>8221</v>
      </c>
      <c r="G184">
        <v>1</v>
      </c>
    </row>
    <row r="185" spans="1:7" x14ac:dyDescent="0.2">
      <c r="A185" t="s">
        <v>8219</v>
      </c>
      <c r="B185">
        <v>82</v>
      </c>
      <c r="F185" t="s">
        <v>8221</v>
      </c>
      <c r="G185">
        <v>2</v>
      </c>
    </row>
    <row r="186" spans="1:7" x14ac:dyDescent="0.2">
      <c r="A186" t="s">
        <v>8219</v>
      </c>
      <c r="B186">
        <v>74</v>
      </c>
      <c r="F186" t="s">
        <v>8221</v>
      </c>
      <c r="G186">
        <v>2</v>
      </c>
    </row>
    <row r="187" spans="1:7" x14ac:dyDescent="0.2">
      <c r="A187" t="s">
        <v>8219</v>
      </c>
      <c r="B187">
        <v>189</v>
      </c>
      <c r="F187" t="s">
        <v>8221</v>
      </c>
      <c r="G187">
        <v>34</v>
      </c>
    </row>
    <row r="188" spans="1:7" x14ac:dyDescent="0.2">
      <c r="A188" t="s">
        <v>8219</v>
      </c>
      <c r="B188">
        <v>80</v>
      </c>
      <c r="F188" t="s">
        <v>8221</v>
      </c>
      <c r="G188">
        <v>2</v>
      </c>
    </row>
    <row r="189" spans="1:7" x14ac:dyDescent="0.2">
      <c r="A189" t="s">
        <v>8219</v>
      </c>
      <c r="B189">
        <v>576</v>
      </c>
      <c r="F189" t="s">
        <v>8221</v>
      </c>
      <c r="G189">
        <v>0</v>
      </c>
    </row>
    <row r="190" spans="1:7" x14ac:dyDescent="0.2">
      <c r="A190" t="s">
        <v>8219</v>
      </c>
      <c r="B190">
        <v>202</v>
      </c>
      <c r="F190" t="s">
        <v>8221</v>
      </c>
      <c r="G190">
        <v>1</v>
      </c>
    </row>
    <row r="191" spans="1:7" x14ac:dyDescent="0.2">
      <c r="A191" t="s">
        <v>8219</v>
      </c>
      <c r="B191">
        <v>238</v>
      </c>
      <c r="F191" t="s">
        <v>8221</v>
      </c>
      <c r="G191">
        <v>8</v>
      </c>
    </row>
    <row r="192" spans="1:7" x14ac:dyDescent="0.2">
      <c r="A192" t="s">
        <v>8219</v>
      </c>
      <c r="B192">
        <v>36</v>
      </c>
      <c r="F192" t="s">
        <v>8221</v>
      </c>
      <c r="G192">
        <v>4</v>
      </c>
    </row>
    <row r="193" spans="1:7" x14ac:dyDescent="0.2">
      <c r="A193" t="s">
        <v>8219</v>
      </c>
      <c r="B193">
        <v>150</v>
      </c>
      <c r="F193" t="s">
        <v>8221</v>
      </c>
      <c r="G193">
        <v>28</v>
      </c>
    </row>
    <row r="194" spans="1:7" x14ac:dyDescent="0.2">
      <c r="A194" t="s">
        <v>8219</v>
      </c>
      <c r="B194">
        <v>146</v>
      </c>
      <c r="F194" t="s">
        <v>8221</v>
      </c>
      <c r="G194">
        <v>0</v>
      </c>
    </row>
    <row r="195" spans="1:7" x14ac:dyDescent="0.2">
      <c r="A195" t="s">
        <v>8219</v>
      </c>
      <c r="B195">
        <v>222</v>
      </c>
      <c r="F195" t="s">
        <v>8221</v>
      </c>
      <c r="G195">
        <v>6</v>
      </c>
    </row>
    <row r="196" spans="1:7" x14ac:dyDescent="0.2">
      <c r="A196" t="s">
        <v>8219</v>
      </c>
      <c r="B196">
        <v>120</v>
      </c>
      <c r="F196" t="s">
        <v>8221</v>
      </c>
      <c r="G196">
        <v>22</v>
      </c>
    </row>
    <row r="197" spans="1:7" x14ac:dyDescent="0.2">
      <c r="A197" t="s">
        <v>8219</v>
      </c>
      <c r="B197">
        <v>126</v>
      </c>
      <c r="F197" t="s">
        <v>8221</v>
      </c>
      <c r="G197">
        <v>0</v>
      </c>
    </row>
    <row r="198" spans="1:7" x14ac:dyDescent="0.2">
      <c r="A198" t="s">
        <v>8219</v>
      </c>
      <c r="B198">
        <v>158</v>
      </c>
      <c r="F198" t="s">
        <v>8221</v>
      </c>
      <c r="G198">
        <v>1</v>
      </c>
    </row>
    <row r="199" spans="1:7" x14ac:dyDescent="0.2">
      <c r="A199" t="s">
        <v>8219</v>
      </c>
      <c r="B199">
        <v>316</v>
      </c>
      <c r="F199" t="s">
        <v>8221</v>
      </c>
      <c r="G199">
        <v>20</v>
      </c>
    </row>
    <row r="200" spans="1:7" x14ac:dyDescent="0.2">
      <c r="A200" t="s">
        <v>8219</v>
      </c>
      <c r="B200">
        <v>284</v>
      </c>
      <c r="F200" t="s">
        <v>8221</v>
      </c>
      <c r="G200">
        <v>0</v>
      </c>
    </row>
    <row r="201" spans="1:7" x14ac:dyDescent="0.2">
      <c r="A201" t="s">
        <v>8219</v>
      </c>
      <c r="B201">
        <v>51</v>
      </c>
      <c r="F201" t="s">
        <v>8221</v>
      </c>
      <c r="G201">
        <v>1</v>
      </c>
    </row>
    <row r="202" spans="1:7" x14ac:dyDescent="0.2">
      <c r="A202" t="s">
        <v>8219</v>
      </c>
      <c r="B202">
        <v>158</v>
      </c>
      <c r="F202" t="s">
        <v>8221</v>
      </c>
      <c r="G202">
        <v>3</v>
      </c>
    </row>
    <row r="203" spans="1:7" x14ac:dyDescent="0.2">
      <c r="A203" t="s">
        <v>8219</v>
      </c>
      <c r="B203">
        <v>337</v>
      </c>
      <c r="F203" t="s">
        <v>8221</v>
      </c>
      <c r="G203">
        <v>2</v>
      </c>
    </row>
    <row r="204" spans="1:7" x14ac:dyDescent="0.2">
      <c r="A204" t="s">
        <v>8219</v>
      </c>
      <c r="B204">
        <v>186</v>
      </c>
      <c r="F204" t="s">
        <v>8221</v>
      </c>
      <c r="G204">
        <v>0</v>
      </c>
    </row>
    <row r="205" spans="1:7" x14ac:dyDescent="0.2">
      <c r="A205" t="s">
        <v>8219</v>
      </c>
      <c r="B205">
        <v>58</v>
      </c>
      <c r="F205" t="s">
        <v>8221</v>
      </c>
      <c r="G205">
        <v>2</v>
      </c>
    </row>
    <row r="206" spans="1:7" x14ac:dyDescent="0.2">
      <c r="A206" t="s">
        <v>8219</v>
      </c>
      <c r="B206">
        <v>82</v>
      </c>
      <c r="F206" t="s">
        <v>8221</v>
      </c>
      <c r="G206">
        <v>1</v>
      </c>
    </row>
    <row r="207" spans="1:7" x14ac:dyDescent="0.2">
      <c r="A207" t="s">
        <v>8219</v>
      </c>
      <c r="B207">
        <v>736</v>
      </c>
      <c r="F207" t="s">
        <v>8221</v>
      </c>
      <c r="G207">
        <v>0</v>
      </c>
    </row>
    <row r="208" spans="1:7" x14ac:dyDescent="0.2">
      <c r="A208" t="s">
        <v>8219</v>
      </c>
      <c r="B208">
        <v>1151</v>
      </c>
      <c r="F208" t="s">
        <v>8221</v>
      </c>
      <c r="G208">
        <v>1</v>
      </c>
    </row>
    <row r="209" spans="1:7" x14ac:dyDescent="0.2">
      <c r="A209" t="s">
        <v>8219</v>
      </c>
      <c r="B209">
        <v>34</v>
      </c>
      <c r="F209" t="s">
        <v>8221</v>
      </c>
      <c r="G209">
        <v>0</v>
      </c>
    </row>
    <row r="210" spans="1:7" x14ac:dyDescent="0.2">
      <c r="A210" t="s">
        <v>8219</v>
      </c>
      <c r="B210">
        <v>498</v>
      </c>
      <c r="F210" t="s">
        <v>8221</v>
      </c>
      <c r="G210">
        <v>5</v>
      </c>
    </row>
    <row r="211" spans="1:7" x14ac:dyDescent="0.2">
      <c r="A211" t="s">
        <v>8219</v>
      </c>
      <c r="B211">
        <v>167</v>
      </c>
      <c r="F211" t="s">
        <v>8221</v>
      </c>
      <c r="G211">
        <v>1</v>
      </c>
    </row>
    <row r="212" spans="1:7" x14ac:dyDescent="0.2">
      <c r="A212" t="s">
        <v>8219</v>
      </c>
      <c r="B212">
        <v>340</v>
      </c>
      <c r="F212" t="s">
        <v>8221</v>
      </c>
      <c r="G212">
        <v>1</v>
      </c>
    </row>
    <row r="213" spans="1:7" x14ac:dyDescent="0.2">
      <c r="A213" t="s">
        <v>8219</v>
      </c>
      <c r="B213">
        <v>438</v>
      </c>
      <c r="F213" t="s">
        <v>8221</v>
      </c>
      <c r="G213">
        <v>2</v>
      </c>
    </row>
    <row r="214" spans="1:7" x14ac:dyDescent="0.2">
      <c r="A214" t="s">
        <v>8219</v>
      </c>
      <c r="B214">
        <v>555</v>
      </c>
      <c r="F214" t="s">
        <v>8221</v>
      </c>
      <c r="G214">
        <v>0</v>
      </c>
    </row>
    <row r="215" spans="1:7" x14ac:dyDescent="0.2">
      <c r="A215" t="s">
        <v>8219</v>
      </c>
      <c r="B215">
        <v>266</v>
      </c>
      <c r="F215" t="s">
        <v>8221</v>
      </c>
      <c r="G215">
        <v>9</v>
      </c>
    </row>
    <row r="216" spans="1:7" x14ac:dyDescent="0.2">
      <c r="A216" t="s">
        <v>8219</v>
      </c>
      <c r="B216">
        <v>69</v>
      </c>
      <c r="F216" t="s">
        <v>8221</v>
      </c>
      <c r="G216">
        <v>4</v>
      </c>
    </row>
    <row r="217" spans="1:7" x14ac:dyDescent="0.2">
      <c r="A217" t="s">
        <v>8219</v>
      </c>
      <c r="B217">
        <v>80</v>
      </c>
      <c r="F217" t="s">
        <v>8221</v>
      </c>
      <c r="G217">
        <v>4</v>
      </c>
    </row>
    <row r="218" spans="1:7" x14ac:dyDescent="0.2">
      <c r="A218" t="s">
        <v>8219</v>
      </c>
      <c r="B218">
        <v>493</v>
      </c>
      <c r="F218" t="s">
        <v>8221</v>
      </c>
      <c r="G218">
        <v>1</v>
      </c>
    </row>
    <row r="219" spans="1:7" x14ac:dyDescent="0.2">
      <c r="A219" t="s">
        <v>8219</v>
      </c>
      <c r="B219">
        <v>31</v>
      </c>
      <c r="F219" t="s">
        <v>8221</v>
      </c>
      <c r="G219">
        <v>1</v>
      </c>
    </row>
    <row r="220" spans="1:7" x14ac:dyDescent="0.2">
      <c r="A220" t="s">
        <v>8219</v>
      </c>
      <c r="B220">
        <v>236</v>
      </c>
      <c r="F220" t="s">
        <v>8221</v>
      </c>
      <c r="G220">
        <v>7</v>
      </c>
    </row>
    <row r="221" spans="1:7" x14ac:dyDescent="0.2">
      <c r="A221" t="s">
        <v>8219</v>
      </c>
      <c r="B221">
        <v>89</v>
      </c>
      <c r="F221" t="s">
        <v>8221</v>
      </c>
      <c r="G221">
        <v>5</v>
      </c>
    </row>
    <row r="222" spans="1:7" x14ac:dyDescent="0.2">
      <c r="A222" t="s">
        <v>8219</v>
      </c>
      <c r="B222">
        <v>299</v>
      </c>
      <c r="F222" t="s">
        <v>8221</v>
      </c>
      <c r="G222">
        <v>1</v>
      </c>
    </row>
    <row r="223" spans="1:7" x14ac:dyDescent="0.2">
      <c r="A223" t="s">
        <v>8219</v>
      </c>
      <c r="B223">
        <v>55</v>
      </c>
      <c r="F223" t="s">
        <v>8221</v>
      </c>
      <c r="G223">
        <v>0</v>
      </c>
    </row>
    <row r="224" spans="1:7" x14ac:dyDescent="0.2">
      <c r="A224" t="s">
        <v>8219</v>
      </c>
      <c r="B224">
        <v>325</v>
      </c>
      <c r="F224" t="s">
        <v>8221</v>
      </c>
      <c r="G224">
        <v>0</v>
      </c>
    </row>
    <row r="225" spans="1:7" x14ac:dyDescent="0.2">
      <c r="A225" t="s">
        <v>8219</v>
      </c>
      <c r="B225">
        <v>524</v>
      </c>
      <c r="F225" t="s">
        <v>8221</v>
      </c>
      <c r="G225">
        <v>1</v>
      </c>
    </row>
    <row r="226" spans="1:7" x14ac:dyDescent="0.2">
      <c r="A226" t="s">
        <v>8219</v>
      </c>
      <c r="B226">
        <v>285</v>
      </c>
      <c r="F226" t="s">
        <v>8221</v>
      </c>
      <c r="G226">
        <v>2</v>
      </c>
    </row>
    <row r="227" spans="1:7" x14ac:dyDescent="0.2">
      <c r="A227" t="s">
        <v>8219</v>
      </c>
      <c r="B227">
        <v>179</v>
      </c>
      <c r="F227" t="s">
        <v>8221</v>
      </c>
      <c r="G227">
        <v>0</v>
      </c>
    </row>
    <row r="228" spans="1:7" x14ac:dyDescent="0.2">
      <c r="A228" t="s">
        <v>8219</v>
      </c>
      <c r="B228">
        <v>188</v>
      </c>
      <c r="F228" t="s">
        <v>8221</v>
      </c>
      <c r="G228">
        <v>4</v>
      </c>
    </row>
    <row r="229" spans="1:7" x14ac:dyDescent="0.2">
      <c r="A229" t="s">
        <v>8219</v>
      </c>
      <c r="B229">
        <v>379</v>
      </c>
      <c r="F229" t="s">
        <v>8221</v>
      </c>
      <c r="G229">
        <v>7</v>
      </c>
    </row>
    <row r="230" spans="1:7" x14ac:dyDescent="0.2">
      <c r="A230" t="s">
        <v>8219</v>
      </c>
      <c r="B230">
        <v>119</v>
      </c>
      <c r="F230" t="s">
        <v>8221</v>
      </c>
      <c r="G230">
        <v>2</v>
      </c>
    </row>
    <row r="231" spans="1:7" x14ac:dyDescent="0.2">
      <c r="A231" t="s">
        <v>8219</v>
      </c>
      <c r="B231">
        <v>167</v>
      </c>
      <c r="F231" t="s">
        <v>8221</v>
      </c>
      <c r="G231">
        <v>1</v>
      </c>
    </row>
    <row r="232" spans="1:7" x14ac:dyDescent="0.2">
      <c r="A232" t="s">
        <v>8219</v>
      </c>
      <c r="B232">
        <v>221</v>
      </c>
      <c r="F232" t="s">
        <v>8221</v>
      </c>
      <c r="G232">
        <v>9</v>
      </c>
    </row>
    <row r="233" spans="1:7" x14ac:dyDescent="0.2">
      <c r="A233" t="s">
        <v>8219</v>
      </c>
      <c r="B233">
        <v>964</v>
      </c>
      <c r="F233" t="s">
        <v>8221</v>
      </c>
      <c r="G233">
        <v>2</v>
      </c>
    </row>
    <row r="234" spans="1:7" x14ac:dyDescent="0.2">
      <c r="A234" t="s">
        <v>8219</v>
      </c>
      <c r="B234">
        <v>286</v>
      </c>
      <c r="F234" t="s">
        <v>8221</v>
      </c>
      <c r="G234">
        <v>1</v>
      </c>
    </row>
    <row r="235" spans="1:7" x14ac:dyDescent="0.2">
      <c r="A235" t="s">
        <v>8219</v>
      </c>
      <c r="B235">
        <v>613</v>
      </c>
      <c r="F235" t="s">
        <v>8221</v>
      </c>
      <c r="G235">
        <v>7</v>
      </c>
    </row>
    <row r="236" spans="1:7" x14ac:dyDescent="0.2">
      <c r="A236" t="s">
        <v>8219</v>
      </c>
      <c r="B236">
        <v>29</v>
      </c>
      <c r="F236" t="s">
        <v>8221</v>
      </c>
      <c r="G236">
        <v>2</v>
      </c>
    </row>
    <row r="237" spans="1:7" x14ac:dyDescent="0.2">
      <c r="A237" t="s">
        <v>8219</v>
      </c>
      <c r="B237">
        <v>165</v>
      </c>
      <c r="F237" t="s">
        <v>8221</v>
      </c>
      <c r="G237">
        <v>8</v>
      </c>
    </row>
    <row r="238" spans="1:7" x14ac:dyDescent="0.2">
      <c r="A238" t="s">
        <v>8219</v>
      </c>
      <c r="B238">
        <v>97</v>
      </c>
      <c r="F238" t="s">
        <v>8221</v>
      </c>
      <c r="G238">
        <v>2</v>
      </c>
    </row>
    <row r="239" spans="1:7" x14ac:dyDescent="0.2">
      <c r="A239" t="s">
        <v>8219</v>
      </c>
      <c r="B239">
        <v>303</v>
      </c>
      <c r="F239" t="s">
        <v>8221</v>
      </c>
      <c r="G239">
        <v>2</v>
      </c>
    </row>
    <row r="240" spans="1:7" x14ac:dyDescent="0.2">
      <c r="A240" t="s">
        <v>8219</v>
      </c>
      <c r="B240">
        <v>267</v>
      </c>
      <c r="F240" t="s">
        <v>8221</v>
      </c>
      <c r="G240">
        <v>7</v>
      </c>
    </row>
    <row r="241" spans="1:7" x14ac:dyDescent="0.2">
      <c r="A241" t="s">
        <v>8219</v>
      </c>
      <c r="B241">
        <v>302</v>
      </c>
      <c r="F241" t="s">
        <v>8221</v>
      </c>
      <c r="G241">
        <v>2</v>
      </c>
    </row>
    <row r="242" spans="1:7" x14ac:dyDescent="0.2">
      <c r="A242" t="s">
        <v>8219</v>
      </c>
      <c r="B242">
        <v>87</v>
      </c>
      <c r="F242" t="s">
        <v>8221</v>
      </c>
      <c r="G242">
        <v>18</v>
      </c>
    </row>
    <row r="243" spans="1:7" x14ac:dyDescent="0.2">
      <c r="A243" t="s">
        <v>8219</v>
      </c>
      <c r="B243">
        <v>354</v>
      </c>
      <c r="F243" t="s">
        <v>8221</v>
      </c>
      <c r="G243">
        <v>9</v>
      </c>
    </row>
    <row r="244" spans="1:7" x14ac:dyDescent="0.2">
      <c r="A244" t="s">
        <v>8219</v>
      </c>
      <c r="B244">
        <v>86</v>
      </c>
      <c r="F244" t="s">
        <v>8221</v>
      </c>
      <c r="G244">
        <v>4</v>
      </c>
    </row>
    <row r="245" spans="1:7" x14ac:dyDescent="0.2">
      <c r="A245" t="s">
        <v>8219</v>
      </c>
      <c r="B245">
        <v>26</v>
      </c>
      <c r="F245" t="s">
        <v>8221</v>
      </c>
      <c r="G245">
        <v>7</v>
      </c>
    </row>
    <row r="246" spans="1:7" x14ac:dyDescent="0.2">
      <c r="A246" t="s">
        <v>8219</v>
      </c>
      <c r="B246">
        <v>113</v>
      </c>
      <c r="F246" t="s">
        <v>8221</v>
      </c>
      <c r="G246">
        <v>29</v>
      </c>
    </row>
    <row r="247" spans="1:7" x14ac:dyDescent="0.2">
      <c r="A247" t="s">
        <v>8219</v>
      </c>
      <c r="B247">
        <v>65</v>
      </c>
      <c r="F247" t="s">
        <v>8221</v>
      </c>
      <c r="G247">
        <v>12</v>
      </c>
    </row>
    <row r="248" spans="1:7" x14ac:dyDescent="0.2">
      <c r="A248" t="s">
        <v>8219</v>
      </c>
      <c r="B248">
        <v>134</v>
      </c>
      <c r="F248" t="s">
        <v>8221</v>
      </c>
      <c r="G248">
        <v>4</v>
      </c>
    </row>
    <row r="249" spans="1:7" x14ac:dyDescent="0.2">
      <c r="A249" t="s">
        <v>8219</v>
      </c>
      <c r="B249">
        <v>119</v>
      </c>
      <c r="F249" t="s">
        <v>8221</v>
      </c>
      <c r="G249">
        <v>28</v>
      </c>
    </row>
    <row r="250" spans="1:7" x14ac:dyDescent="0.2">
      <c r="A250" t="s">
        <v>8219</v>
      </c>
      <c r="B250">
        <v>159</v>
      </c>
      <c r="F250" t="s">
        <v>8221</v>
      </c>
      <c r="G250">
        <v>25</v>
      </c>
    </row>
    <row r="251" spans="1:7" x14ac:dyDescent="0.2">
      <c r="A251" t="s">
        <v>8219</v>
      </c>
      <c r="B251">
        <v>167</v>
      </c>
      <c r="F251" t="s">
        <v>8221</v>
      </c>
      <c r="G251">
        <v>28</v>
      </c>
    </row>
    <row r="252" spans="1:7" x14ac:dyDescent="0.2">
      <c r="A252" t="s">
        <v>8219</v>
      </c>
      <c r="B252">
        <v>43</v>
      </c>
      <c r="F252" t="s">
        <v>8221</v>
      </c>
      <c r="G252">
        <v>310</v>
      </c>
    </row>
    <row r="253" spans="1:7" x14ac:dyDescent="0.2">
      <c r="A253" t="s">
        <v>8219</v>
      </c>
      <c r="B253">
        <v>1062</v>
      </c>
      <c r="F253" t="s">
        <v>8221</v>
      </c>
      <c r="G253">
        <v>15</v>
      </c>
    </row>
    <row r="254" spans="1:7" x14ac:dyDescent="0.2">
      <c r="A254" t="s">
        <v>8219</v>
      </c>
      <c r="B254">
        <v>9</v>
      </c>
      <c r="F254" t="s">
        <v>8221</v>
      </c>
      <c r="G254">
        <v>215</v>
      </c>
    </row>
    <row r="255" spans="1:7" x14ac:dyDescent="0.2">
      <c r="A255" t="s">
        <v>8219</v>
      </c>
      <c r="B255">
        <v>89</v>
      </c>
      <c r="F255" t="s">
        <v>8221</v>
      </c>
      <c r="G255">
        <v>3</v>
      </c>
    </row>
    <row r="256" spans="1:7" x14ac:dyDescent="0.2">
      <c r="A256" t="s">
        <v>8219</v>
      </c>
      <c r="B256">
        <v>174</v>
      </c>
      <c r="F256" t="s">
        <v>8221</v>
      </c>
      <c r="G256">
        <v>2</v>
      </c>
    </row>
    <row r="257" spans="1:7" x14ac:dyDescent="0.2">
      <c r="A257" t="s">
        <v>8219</v>
      </c>
      <c r="B257">
        <v>14</v>
      </c>
      <c r="F257" t="s">
        <v>8221</v>
      </c>
      <c r="G257">
        <v>26</v>
      </c>
    </row>
    <row r="258" spans="1:7" x14ac:dyDescent="0.2">
      <c r="A258" t="s">
        <v>8219</v>
      </c>
      <c r="B258">
        <v>48</v>
      </c>
      <c r="F258" t="s">
        <v>8221</v>
      </c>
      <c r="G258">
        <v>24</v>
      </c>
    </row>
    <row r="259" spans="1:7" x14ac:dyDescent="0.2">
      <c r="A259" t="s">
        <v>8219</v>
      </c>
      <c r="B259">
        <v>133</v>
      </c>
      <c r="F259" t="s">
        <v>8221</v>
      </c>
      <c r="G259">
        <v>96</v>
      </c>
    </row>
    <row r="260" spans="1:7" x14ac:dyDescent="0.2">
      <c r="A260" t="s">
        <v>8219</v>
      </c>
      <c r="B260">
        <v>83</v>
      </c>
      <c r="F260" t="s">
        <v>8221</v>
      </c>
      <c r="G260">
        <v>17</v>
      </c>
    </row>
    <row r="261" spans="1:7" x14ac:dyDescent="0.2">
      <c r="A261" t="s">
        <v>8219</v>
      </c>
      <c r="B261">
        <v>149</v>
      </c>
      <c r="F261" t="s">
        <v>8221</v>
      </c>
      <c r="G261">
        <v>94</v>
      </c>
    </row>
    <row r="262" spans="1:7" x14ac:dyDescent="0.2">
      <c r="A262" t="s">
        <v>8219</v>
      </c>
      <c r="B262">
        <v>49</v>
      </c>
      <c r="F262" t="s">
        <v>8221</v>
      </c>
      <c r="G262">
        <v>129</v>
      </c>
    </row>
    <row r="263" spans="1:7" x14ac:dyDescent="0.2">
      <c r="A263" t="s">
        <v>8219</v>
      </c>
      <c r="B263">
        <v>251</v>
      </c>
      <c r="F263" t="s">
        <v>8221</v>
      </c>
      <c r="G263">
        <v>1</v>
      </c>
    </row>
    <row r="264" spans="1:7" x14ac:dyDescent="0.2">
      <c r="A264" t="s">
        <v>8219</v>
      </c>
      <c r="B264">
        <v>22</v>
      </c>
      <c r="F264" t="s">
        <v>8221</v>
      </c>
      <c r="G264">
        <v>4</v>
      </c>
    </row>
    <row r="265" spans="1:7" x14ac:dyDescent="0.2">
      <c r="A265" t="s">
        <v>8219</v>
      </c>
      <c r="B265">
        <v>48</v>
      </c>
      <c r="F265" t="s">
        <v>8221</v>
      </c>
      <c r="G265">
        <v>3</v>
      </c>
    </row>
    <row r="266" spans="1:7" x14ac:dyDescent="0.2">
      <c r="A266" t="s">
        <v>8219</v>
      </c>
      <c r="B266">
        <v>383</v>
      </c>
      <c r="F266" t="s">
        <v>8221</v>
      </c>
      <c r="G266">
        <v>135</v>
      </c>
    </row>
    <row r="267" spans="1:7" x14ac:dyDescent="0.2">
      <c r="A267" t="s">
        <v>8219</v>
      </c>
      <c r="B267">
        <v>237</v>
      </c>
      <c r="F267" t="s">
        <v>8221</v>
      </c>
      <c r="G267">
        <v>10</v>
      </c>
    </row>
    <row r="268" spans="1:7" x14ac:dyDescent="0.2">
      <c r="A268" t="s">
        <v>8219</v>
      </c>
      <c r="B268">
        <v>13</v>
      </c>
      <c r="F268" t="s">
        <v>8221</v>
      </c>
      <c r="G268">
        <v>0</v>
      </c>
    </row>
    <row r="269" spans="1:7" x14ac:dyDescent="0.2">
      <c r="A269" t="s">
        <v>8219</v>
      </c>
      <c r="B269">
        <v>562</v>
      </c>
      <c r="F269" t="s">
        <v>8221</v>
      </c>
      <c r="G269">
        <v>6</v>
      </c>
    </row>
    <row r="270" spans="1:7" x14ac:dyDescent="0.2">
      <c r="A270" t="s">
        <v>8219</v>
      </c>
      <c r="B270">
        <v>71</v>
      </c>
      <c r="F270" t="s">
        <v>8221</v>
      </c>
      <c r="G270">
        <v>36</v>
      </c>
    </row>
    <row r="271" spans="1:7" x14ac:dyDescent="0.2">
      <c r="A271" t="s">
        <v>8219</v>
      </c>
      <c r="B271">
        <v>1510</v>
      </c>
      <c r="F271" t="s">
        <v>8221</v>
      </c>
      <c r="G271">
        <v>336</v>
      </c>
    </row>
    <row r="272" spans="1:7" x14ac:dyDescent="0.2">
      <c r="A272" t="s">
        <v>8219</v>
      </c>
      <c r="B272">
        <v>14</v>
      </c>
      <c r="F272" t="s">
        <v>8221</v>
      </c>
      <c r="G272">
        <v>34</v>
      </c>
    </row>
    <row r="273" spans="1:7" x14ac:dyDescent="0.2">
      <c r="A273" t="s">
        <v>8219</v>
      </c>
      <c r="B273">
        <v>193</v>
      </c>
      <c r="F273" t="s">
        <v>8221</v>
      </c>
      <c r="G273">
        <v>10</v>
      </c>
    </row>
    <row r="274" spans="1:7" x14ac:dyDescent="0.2">
      <c r="A274" t="s">
        <v>8219</v>
      </c>
      <c r="B274">
        <v>206</v>
      </c>
      <c r="F274" t="s">
        <v>8221</v>
      </c>
      <c r="G274">
        <v>201</v>
      </c>
    </row>
    <row r="275" spans="1:7" x14ac:dyDescent="0.2">
      <c r="A275" t="s">
        <v>8219</v>
      </c>
      <c r="B275">
        <v>351</v>
      </c>
      <c r="F275" t="s">
        <v>8221</v>
      </c>
      <c r="G275">
        <v>296</v>
      </c>
    </row>
    <row r="276" spans="1:7" x14ac:dyDescent="0.2">
      <c r="A276" t="s">
        <v>8219</v>
      </c>
      <c r="B276">
        <v>50</v>
      </c>
      <c r="F276" t="s">
        <v>8221</v>
      </c>
      <c r="G276">
        <v>7</v>
      </c>
    </row>
    <row r="277" spans="1:7" x14ac:dyDescent="0.2">
      <c r="A277" t="s">
        <v>8219</v>
      </c>
      <c r="B277">
        <v>184</v>
      </c>
      <c r="F277" t="s">
        <v>8221</v>
      </c>
      <c r="G277">
        <v>7</v>
      </c>
    </row>
    <row r="278" spans="1:7" x14ac:dyDescent="0.2">
      <c r="A278" t="s">
        <v>8219</v>
      </c>
      <c r="B278">
        <v>196</v>
      </c>
      <c r="F278" t="s">
        <v>8221</v>
      </c>
      <c r="G278">
        <v>1</v>
      </c>
    </row>
    <row r="279" spans="1:7" x14ac:dyDescent="0.2">
      <c r="A279" t="s">
        <v>8219</v>
      </c>
      <c r="B279">
        <v>229</v>
      </c>
      <c r="F279" t="s">
        <v>8221</v>
      </c>
      <c r="G279">
        <v>114</v>
      </c>
    </row>
    <row r="280" spans="1:7" x14ac:dyDescent="0.2">
      <c r="A280" t="s">
        <v>8219</v>
      </c>
      <c r="B280">
        <v>67</v>
      </c>
      <c r="F280" t="s">
        <v>8221</v>
      </c>
      <c r="G280">
        <v>29</v>
      </c>
    </row>
    <row r="281" spans="1:7" x14ac:dyDescent="0.2">
      <c r="A281" t="s">
        <v>8219</v>
      </c>
      <c r="B281">
        <v>95</v>
      </c>
      <c r="F281" t="s">
        <v>8221</v>
      </c>
      <c r="G281">
        <v>890</v>
      </c>
    </row>
    <row r="282" spans="1:7" x14ac:dyDescent="0.2">
      <c r="A282" t="s">
        <v>8219</v>
      </c>
      <c r="B282">
        <v>62</v>
      </c>
      <c r="F282" t="s">
        <v>8221</v>
      </c>
      <c r="G282">
        <v>31</v>
      </c>
    </row>
    <row r="283" spans="1:7" x14ac:dyDescent="0.2">
      <c r="A283" t="s">
        <v>8219</v>
      </c>
      <c r="B283">
        <v>73</v>
      </c>
      <c r="F283" t="s">
        <v>8221</v>
      </c>
      <c r="G283">
        <v>21</v>
      </c>
    </row>
    <row r="284" spans="1:7" x14ac:dyDescent="0.2">
      <c r="A284" t="s">
        <v>8219</v>
      </c>
      <c r="B284">
        <v>43</v>
      </c>
      <c r="F284" t="s">
        <v>8221</v>
      </c>
      <c r="G284">
        <v>37</v>
      </c>
    </row>
    <row r="285" spans="1:7" x14ac:dyDescent="0.2">
      <c r="A285" t="s">
        <v>8219</v>
      </c>
      <c r="B285">
        <v>70</v>
      </c>
      <c r="F285" t="s">
        <v>8221</v>
      </c>
      <c r="G285">
        <v>7</v>
      </c>
    </row>
    <row r="286" spans="1:7" x14ac:dyDescent="0.2">
      <c r="A286" t="s">
        <v>8219</v>
      </c>
      <c r="B286">
        <v>271</v>
      </c>
      <c r="F286" t="s">
        <v>8221</v>
      </c>
      <c r="G286">
        <v>4</v>
      </c>
    </row>
    <row r="287" spans="1:7" x14ac:dyDescent="0.2">
      <c r="A287" t="s">
        <v>8219</v>
      </c>
      <c r="B287">
        <v>55</v>
      </c>
      <c r="F287" t="s">
        <v>8221</v>
      </c>
      <c r="G287">
        <v>5</v>
      </c>
    </row>
    <row r="288" spans="1:7" x14ac:dyDescent="0.2">
      <c r="A288" t="s">
        <v>8219</v>
      </c>
      <c r="B288">
        <v>35</v>
      </c>
      <c r="F288" t="s">
        <v>8221</v>
      </c>
      <c r="G288">
        <v>0</v>
      </c>
    </row>
    <row r="289" spans="1:7" x14ac:dyDescent="0.2">
      <c r="A289" t="s">
        <v>8219</v>
      </c>
      <c r="B289">
        <v>22</v>
      </c>
      <c r="F289" t="s">
        <v>8221</v>
      </c>
      <c r="G289">
        <v>456</v>
      </c>
    </row>
    <row r="290" spans="1:7" x14ac:dyDescent="0.2">
      <c r="A290" t="s">
        <v>8219</v>
      </c>
      <c r="B290">
        <v>38</v>
      </c>
      <c r="F290" t="s">
        <v>8221</v>
      </c>
      <c r="G290">
        <v>369</v>
      </c>
    </row>
    <row r="291" spans="1:7" x14ac:dyDescent="0.2">
      <c r="A291" t="s">
        <v>8219</v>
      </c>
      <c r="B291">
        <v>15</v>
      </c>
      <c r="F291" t="s">
        <v>8221</v>
      </c>
      <c r="G291">
        <v>2</v>
      </c>
    </row>
    <row r="292" spans="1:7" x14ac:dyDescent="0.2">
      <c r="A292" t="s">
        <v>8219</v>
      </c>
      <c r="B292">
        <v>7</v>
      </c>
      <c r="F292" t="s">
        <v>8221</v>
      </c>
      <c r="G292">
        <v>0</v>
      </c>
    </row>
    <row r="293" spans="1:7" x14ac:dyDescent="0.2">
      <c r="A293" t="s">
        <v>8219</v>
      </c>
      <c r="B293">
        <v>241</v>
      </c>
      <c r="F293" t="s">
        <v>8221</v>
      </c>
      <c r="G293">
        <v>338</v>
      </c>
    </row>
    <row r="294" spans="1:7" x14ac:dyDescent="0.2">
      <c r="A294" t="s">
        <v>8219</v>
      </c>
      <c r="B294">
        <v>55</v>
      </c>
      <c r="F294" t="s">
        <v>8221</v>
      </c>
      <c r="G294">
        <v>4</v>
      </c>
    </row>
    <row r="295" spans="1:7" x14ac:dyDescent="0.2">
      <c r="A295" t="s">
        <v>8219</v>
      </c>
      <c r="B295">
        <v>171</v>
      </c>
      <c r="F295" t="s">
        <v>8221</v>
      </c>
      <c r="G295">
        <v>1</v>
      </c>
    </row>
    <row r="296" spans="1:7" x14ac:dyDescent="0.2">
      <c r="A296" t="s">
        <v>8219</v>
      </c>
      <c r="B296">
        <v>208</v>
      </c>
      <c r="F296" t="s">
        <v>8221</v>
      </c>
      <c r="G296">
        <v>28</v>
      </c>
    </row>
    <row r="297" spans="1:7" x14ac:dyDescent="0.2">
      <c r="A297" t="s">
        <v>8219</v>
      </c>
      <c r="B297">
        <v>21</v>
      </c>
      <c r="F297" t="s">
        <v>8221</v>
      </c>
      <c r="G297">
        <v>12</v>
      </c>
    </row>
    <row r="298" spans="1:7" x14ac:dyDescent="0.2">
      <c r="A298" t="s">
        <v>8219</v>
      </c>
      <c r="B298">
        <v>25</v>
      </c>
      <c r="F298" t="s">
        <v>8221</v>
      </c>
      <c r="G298">
        <v>16</v>
      </c>
    </row>
    <row r="299" spans="1:7" x14ac:dyDescent="0.2">
      <c r="A299" t="s">
        <v>8219</v>
      </c>
      <c r="B299">
        <v>52</v>
      </c>
      <c r="F299" t="s">
        <v>8221</v>
      </c>
      <c r="G299">
        <v>4</v>
      </c>
    </row>
    <row r="300" spans="1:7" x14ac:dyDescent="0.2">
      <c r="A300" t="s">
        <v>8219</v>
      </c>
      <c r="B300">
        <v>104</v>
      </c>
      <c r="F300" t="s">
        <v>8221</v>
      </c>
      <c r="G300">
        <v>4</v>
      </c>
    </row>
    <row r="301" spans="1:7" x14ac:dyDescent="0.2">
      <c r="A301" t="s">
        <v>8219</v>
      </c>
      <c r="B301">
        <v>73</v>
      </c>
      <c r="F301" t="s">
        <v>8221</v>
      </c>
      <c r="G301">
        <v>10</v>
      </c>
    </row>
    <row r="302" spans="1:7" x14ac:dyDescent="0.2">
      <c r="A302" t="s">
        <v>8219</v>
      </c>
      <c r="B302">
        <v>34</v>
      </c>
      <c r="F302" t="s">
        <v>8221</v>
      </c>
      <c r="G302">
        <v>0</v>
      </c>
    </row>
    <row r="303" spans="1:7" x14ac:dyDescent="0.2">
      <c r="A303" t="s">
        <v>8219</v>
      </c>
      <c r="B303">
        <v>56</v>
      </c>
      <c r="F303" t="s">
        <v>8221</v>
      </c>
      <c r="G303">
        <v>6</v>
      </c>
    </row>
    <row r="304" spans="1:7" x14ac:dyDescent="0.2">
      <c r="A304" t="s">
        <v>8219</v>
      </c>
      <c r="B304">
        <v>31</v>
      </c>
      <c r="F304" t="s">
        <v>8221</v>
      </c>
      <c r="G304">
        <v>0</v>
      </c>
    </row>
    <row r="305" spans="1:7" x14ac:dyDescent="0.2">
      <c r="A305" t="s">
        <v>8219</v>
      </c>
      <c r="B305">
        <v>84</v>
      </c>
      <c r="F305" t="s">
        <v>8221</v>
      </c>
      <c r="G305">
        <v>1</v>
      </c>
    </row>
    <row r="306" spans="1:7" x14ac:dyDescent="0.2">
      <c r="A306" t="s">
        <v>8219</v>
      </c>
      <c r="B306">
        <v>130</v>
      </c>
      <c r="F306" t="s">
        <v>8221</v>
      </c>
      <c r="G306">
        <v>0</v>
      </c>
    </row>
    <row r="307" spans="1:7" x14ac:dyDescent="0.2">
      <c r="A307" t="s">
        <v>8219</v>
      </c>
      <c r="B307">
        <v>12</v>
      </c>
      <c r="F307" t="s">
        <v>8221</v>
      </c>
      <c r="G307">
        <v>44</v>
      </c>
    </row>
    <row r="308" spans="1:7" x14ac:dyDescent="0.2">
      <c r="A308" t="s">
        <v>8219</v>
      </c>
      <c r="B308">
        <v>23</v>
      </c>
      <c r="F308" t="s">
        <v>8221</v>
      </c>
      <c r="G308">
        <v>0</v>
      </c>
    </row>
    <row r="309" spans="1:7" x14ac:dyDescent="0.2">
      <c r="A309" t="s">
        <v>8219</v>
      </c>
      <c r="B309">
        <v>158</v>
      </c>
      <c r="F309" t="s">
        <v>8221</v>
      </c>
      <c r="G309">
        <v>3</v>
      </c>
    </row>
    <row r="310" spans="1:7" x14ac:dyDescent="0.2">
      <c r="A310" t="s">
        <v>8219</v>
      </c>
      <c r="B310">
        <v>30</v>
      </c>
      <c r="F310" t="s">
        <v>8221</v>
      </c>
      <c r="G310">
        <v>0</v>
      </c>
    </row>
    <row r="311" spans="1:7" x14ac:dyDescent="0.2">
      <c r="A311" t="s">
        <v>8219</v>
      </c>
      <c r="B311">
        <v>18</v>
      </c>
      <c r="F311" t="s">
        <v>8221</v>
      </c>
      <c r="G311">
        <v>52</v>
      </c>
    </row>
    <row r="312" spans="1:7" x14ac:dyDescent="0.2">
      <c r="A312" t="s">
        <v>8219</v>
      </c>
      <c r="B312">
        <v>29</v>
      </c>
      <c r="F312" t="s">
        <v>8221</v>
      </c>
      <c r="G312">
        <v>0</v>
      </c>
    </row>
    <row r="313" spans="1:7" x14ac:dyDescent="0.2">
      <c r="A313" t="s">
        <v>8219</v>
      </c>
      <c r="B313">
        <v>31</v>
      </c>
      <c r="F313" t="s">
        <v>8221</v>
      </c>
      <c r="G313">
        <v>1</v>
      </c>
    </row>
    <row r="314" spans="1:7" x14ac:dyDescent="0.2">
      <c r="A314" t="s">
        <v>8219</v>
      </c>
      <c r="B314">
        <v>173</v>
      </c>
      <c r="F314" t="s">
        <v>8221</v>
      </c>
      <c r="G314">
        <v>1</v>
      </c>
    </row>
    <row r="315" spans="1:7" x14ac:dyDescent="0.2">
      <c r="A315" t="s">
        <v>8219</v>
      </c>
      <c r="B315">
        <v>17</v>
      </c>
      <c r="F315" t="s">
        <v>8221</v>
      </c>
      <c r="G315">
        <v>2</v>
      </c>
    </row>
    <row r="316" spans="1:7" x14ac:dyDescent="0.2">
      <c r="A316" t="s">
        <v>8219</v>
      </c>
      <c r="B316">
        <v>48</v>
      </c>
      <c r="F316" t="s">
        <v>8221</v>
      </c>
      <c r="G316">
        <v>9</v>
      </c>
    </row>
    <row r="317" spans="1:7" x14ac:dyDescent="0.2">
      <c r="A317" t="s">
        <v>8219</v>
      </c>
      <c r="B317">
        <v>59</v>
      </c>
      <c r="F317" t="s">
        <v>8221</v>
      </c>
      <c r="G317">
        <v>5</v>
      </c>
    </row>
    <row r="318" spans="1:7" x14ac:dyDescent="0.2">
      <c r="A318" t="s">
        <v>8219</v>
      </c>
      <c r="B318">
        <v>39</v>
      </c>
      <c r="F318" t="s">
        <v>8221</v>
      </c>
      <c r="G318">
        <v>57</v>
      </c>
    </row>
    <row r="319" spans="1:7" x14ac:dyDescent="0.2">
      <c r="A319" t="s">
        <v>8219</v>
      </c>
      <c r="B319">
        <v>59</v>
      </c>
      <c r="F319" t="s">
        <v>8221</v>
      </c>
      <c r="G319">
        <v>3</v>
      </c>
    </row>
    <row r="320" spans="1:7" x14ac:dyDescent="0.2">
      <c r="A320" t="s">
        <v>8219</v>
      </c>
      <c r="B320">
        <v>60</v>
      </c>
      <c r="F320" t="s">
        <v>8221</v>
      </c>
      <c r="G320">
        <v>1</v>
      </c>
    </row>
    <row r="321" spans="1:7" x14ac:dyDescent="0.2">
      <c r="A321" t="s">
        <v>8219</v>
      </c>
      <c r="B321">
        <v>20</v>
      </c>
      <c r="F321" t="s">
        <v>8221</v>
      </c>
      <c r="G321">
        <v>6</v>
      </c>
    </row>
    <row r="322" spans="1:7" x14ac:dyDescent="0.2">
      <c r="A322" t="s">
        <v>8219</v>
      </c>
      <c r="B322">
        <v>2</v>
      </c>
      <c r="F322" t="s">
        <v>8221</v>
      </c>
      <c r="G322">
        <v>48</v>
      </c>
    </row>
    <row r="323" spans="1:7" x14ac:dyDescent="0.2">
      <c r="A323" t="s">
        <v>8219</v>
      </c>
      <c r="B323">
        <v>315</v>
      </c>
      <c r="F323" t="s">
        <v>8221</v>
      </c>
      <c r="G323">
        <v>2</v>
      </c>
    </row>
    <row r="324" spans="1:7" x14ac:dyDescent="0.2">
      <c r="A324" t="s">
        <v>8219</v>
      </c>
      <c r="B324">
        <v>2174</v>
      </c>
      <c r="F324" t="s">
        <v>8221</v>
      </c>
      <c r="G324">
        <v>4</v>
      </c>
    </row>
    <row r="325" spans="1:7" x14ac:dyDescent="0.2">
      <c r="A325" t="s">
        <v>8219</v>
      </c>
      <c r="B325">
        <v>152</v>
      </c>
      <c r="F325" t="s">
        <v>8221</v>
      </c>
      <c r="G325">
        <v>5</v>
      </c>
    </row>
    <row r="326" spans="1:7" x14ac:dyDescent="0.2">
      <c r="A326" t="s">
        <v>8219</v>
      </c>
      <c r="B326">
        <v>1021</v>
      </c>
      <c r="F326" t="s">
        <v>8221</v>
      </c>
      <c r="G326">
        <v>79</v>
      </c>
    </row>
    <row r="327" spans="1:7" x14ac:dyDescent="0.2">
      <c r="A327" t="s">
        <v>8219</v>
      </c>
      <c r="B327">
        <v>237</v>
      </c>
      <c r="F327" t="s">
        <v>8221</v>
      </c>
      <c r="G327">
        <v>2</v>
      </c>
    </row>
    <row r="328" spans="1:7" x14ac:dyDescent="0.2">
      <c r="A328" t="s">
        <v>8219</v>
      </c>
      <c r="B328">
        <v>27</v>
      </c>
      <c r="F328" t="s">
        <v>8221</v>
      </c>
      <c r="G328">
        <v>11</v>
      </c>
    </row>
    <row r="329" spans="1:7" x14ac:dyDescent="0.2">
      <c r="A329" t="s">
        <v>8219</v>
      </c>
      <c r="B329">
        <v>17</v>
      </c>
      <c r="F329" t="s">
        <v>8221</v>
      </c>
      <c r="G329">
        <v>11</v>
      </c>
    </row>
    <row r="330" spans="1:7" x14ac:dyDescent="0.2">
      <c r="A330" t="s">
        <v>8219</v>
      </c>
      <c r="B330">
        <v>27</v>
      </c>
      <c r="F330" t="s">
        <v>8221</v>
      </c>
      <c r="G330">
        <v>1</v>
      </c>
    </row>
    <row r="331" spans="1:7" x14ac:dyDescent="0.2">
      <c r="A331" t="s">
        <v>8219</v>
      </c>
      <c r="B331">
        <v>82</v>
      </c>
      <c r="F331" t="s">
        <v>8221</v>
      </c>
      <c r="G331">
        <v>3</v>
      </c>
    </row>
    <row r="332" spans="1:7" x14ac:dyDescent="0.2">
      <c r="A332" t="s">
        <v>8219</v>
      </c>
      <c r="B332">
        <v>48</v>
      </c>
      <c r="F332" t="s">
        <v>8221</v>
      </c>
      <c r="G332">
        <v>5</v>
      </c>
    </row>
    <row r="333" spans="1:7" x14ac:dyDescent="0.2">
      <c r="A333" t="s">
        <v>8219</v>
      </c>
      <c r="B333">
        <v>105</v>
      </c>
      <c r="F333" t="s">
        <v>8221</v>
      </c>
      <c r="G333">
        <v>12</v>
      </c>
    </row>
    <row r="334" spans="1:7" x14ac:dyDescent="0.2">
      <c r="A334" t="s">
        <v>8219</v>
      </c>
      <c r="B334">
        <v>28</v>
      </c>
      <c r="F334" t="s">
        <v>8221</v>
      </c>
      <c r="G334">
        <v>2</v>
      </c>
    </row>
    <row r="335" spans="1:7" x14ac:dyDescent="0.2">
      <c r="A335" t="s">
        <v>8219</v>
      </c>
      <c r="B335">
        <v>1107</v>
      </c>
      <c r="F335" t="s">
        <v>8221</v>
      </c>
      <c r="G335">
        <v>5</v>
      </c>
    </row>
    <row r="336" spans="1:7" x14ac:dyDescent="0.2">
      <c r="A336" t="s">
        <v>8219</v>
      </c>
      <c r="B336">
        <v>1013</v>
      </c>
      <c r="F336" t="s">
        <v>8221</v>
      </c>
      <c r="G336">
        <v>21</v>
      </c>
    </row>
    <row r="337" spans="1:7" x14ac:dyDescent="0.2">
      <c r="A337" t="s">
        <v>8219</v>
      </c>
      <c r="B337">
        <v>274</v>
      </c>
      <c r="F337" t="s">
        <v>8221</v>
      </c>
      <c r="G337">
        <v>0</v>
      </c>
    </row>
    <row r="338" spans="1:7" x14ac:dyDescent="0.2">
      <c r="A338" t="s">
        <v>8219</v>
      </c>
      <c r="B338">
        <v>87</v>
      </c>
      <c r="F338" t="s">
        <v>8221</v>
      </c>
      <c r="G338">
        <v>45</v>
      </c>
    </row>
    <row r="339" spans="1:7" x14ac:dyDescent="0.2">
      <c r="A339" t="s">
        <v>8219</v>
      </c>
      <c r="B339">
        <v>99</v>
      </c>
      <c r="F339" t="s">
        <v>8221</v>
      </c>
      <c r="G339">
        <v>29</v>
      </c>
    </row>
    <row r="340" spans="1:7" x14ac:dyDescent="0.2">
      <c r="A340" t="s">
        <v>8219</v>
      </c>
      <c r="B340">
        <v>276</v>
      </c>
      <c r="F340" t="s">
        <v>8221</v>
      </c>
      <c r="G340">
        <v>2</v>
      </c>
    </row>
    <row r="341" spans="1:7" x14ac:dyDescent="0.2">
      <c r="A341" t="s">
        <v>8219</v>
      </c>
      <c r="B341">
        <v>21</v>
      </c>
      <c r="F341" t="s">
        <v>8221</v>
      </c>
      <c r="G341">
        <v>30</v>
      </c>
    </row>
    <row r="342" spans="1:7" x14ac:dyDescent="0.2">
      <c r="A342" t="s">
        <v>8219</v>
      </c>
      <c r="B342">
        <v>41</v>
      </c>
      <c r="F342" t="s">
        <v>8221</v>
      </c>
      <c r="G342">
        <v>8</v>
      </c>
    </row>
    <row r="343" spans="1:7" x14ac:dyDescent="0.2">
      <c r="A343" t="s">
        <v>8219</v>
      </c>
      <c r="B343">
        <v>119</v>
      </c>
      <c r="F343" t="s">
        <v>8221</v>
      </c>
      <c r="G343">
        <v>1</v>
      </c>
    </row>
    <row r="344" spans="1:7" x14ac:dyDescent="0.2">
      <c r="A344" t="s">
        <v>8219</v>
      </c>
      <c r="B344">
        <v>153</v>
      </c>
      <c r="F344" t="s">
        <v>8221</v>
      </c>
      <c r="G344">
        <v>14</v>
      </c>
    </row>
    <row r="345" spans="1:7" x14ac:dyDescent="0.2">
      <c r="A345" t="s">
        <v>8219</v>
      </c>
      <c r="B345">
        <v>100</v>
      </c>
      <c r="F345" t="s">
        <v>8221</v>
      </c>
      <c r="G345">
        <v>24</v>
      </c>
    </row>
    <row r="346" spans="1:7" x14ac:dyDescent="0.2">
      <c r="A346" t="s">
        <v>8219</v>
      </c>
      <c r="B346">
        <v>143</v>
      </c>
      <c r="F346" t="s">
        <v>8221</v>
      </c>
      <c r="G346">
        <v>2</v>
      </c>
    </row>
    <row r="347" spans="1:7" x14ac:dyDescent="0.2">
      <c r="A347" t="s">
        <v>8219</v>
      </c>
      <c r="B347">
        <v>140</v>
      </c>
      <c r="F347" t="s">
        <v>8221</v>
      </c>
      <c r="G347">
        <v>21</v>
      </c>
    </row>
    <row r="348" spans="1:7" x14ac:dyDescent="0.2">
      <c r="A348" t="s">
        <v>8219</v>
      </c>
      <c r="B348">
        <v>35</v>
      </c>
      <c r="F348" t="s">
        <v>8221</v>
      </c>
      <c r="G348">
        <v>7</v>
      </c>
    </row>
    <row r="349" spans="1:7" x14ac:dyDescent="0.2">
      <c r="A349" t="s">
        <v>8219</v>
      </c>
      <c r="B349">
        <v>149</v>
      </c>
      <c r="F349" t="s">
        <v>8221</v>
      </c>
      <c r="G349">
        <v>0</v>
      </c>
    </row>
    <row r="350" spans="1:7" x14ac:dyDescent="0.2">
      <c r="A350" t="s">
        <v>8219</v>
      </c>
      <c r="B350">
        <v>130</v>
      </c>
      <c r="F350" t="s">
        <v>8221</v>
      </c>
      <c r="G350">
        <v>4</v>
      </c>
    </row>
    <row r="351" spans="1:7" x14ac:dyDescent="0.2">
      <c r="A351" t="s">
        <v>8219</v>
      </c>
      <c r="B351">
        <v>120</v>
      </c>
      <c r="F351" t="s">
        <v>8221</v>
      </c>
      <c r="G351">
        <v>32</v>
      </c>
    </row>
    <row r="352" spans="1:7" x14ac:dyDescent="0.2">
      <c r="A352" t="s">
        <v>8219</v>
      </c>
      <c r="B352">
        <v>265</v>
      </c>
      <c r="F352" t="s">
        <v>8221</v>
      </c>
      <c r="G352">
        <v>4</v>
      </c>
    </row>
    <row r="353" spans="1:7" x14ac:dyDescent="0.2">
      <c r="A353" t="s">
        <v>8219</v>
      </c>
      <c r="B353">
        <v>71</v>
      </c>
      <c r="F353" t="s">
        <v>8221</v>
      </c>
      <c r="G353">
        <v>9</v>
      </c>
    </row>
    <row r="354" spans="1:7" x14ac:dyDescent="0.2">
      <c r="A354" t="s">
        <v>8219</v>
      </c>
      <c r="B354">
        <v>13</v>
      </c>
      <c r="F354" t="s">
        <v>8221</v>
      </c>
      <c r="G354">
        <v>17</v>
      </c>
    </row>
    <row r="355" spans="1:7" x14ac:dyDescent="0.2">
      <c r="A355" t="s">
        <v>8219</v>
      </c>
      <c r="B355">
        <v>169</v>
      </c>
      <c r="F355" t="s">
        <v>8221</v>
      </c>
      <c r="G355">
        <v>5</v>
      </c>
    </row>
    <row r="356" spans="1:7" x14ac:dyDescent="0.2">
      <c r="A356" t="s">
        <v>8219</v>
      </c>
      <c r="B356">
        <v>57</v>
      </c>
      <c r="F356" t="s">
        <v>8221</v>
      </c>
      <c r="G356">
        <v>53</v>
      </c>
    </row>
    <row r="357" spans="1:7" x14ac:dyDescent="0.2">
      <c r="A357" t="s">
        <v>8219</v>
      </c>
      <c r="B357">
        <v>229</v>
      </c>
      <c r="F357" t="s">
        <v>8221</v>
      </c>
      <c r="G357">
        <v>7</v>
      </c>
    </row>
    <row r="358" spans="1:7" x14ac:dyDescent="0.2">
      <c r="A358" t="s">
        <v>8219</v>
      </c>
      <c r="B358">
        <v>108</v>
      </c>
      <c r="F358" t="s">
        <v>8221</v>
      </c>
      <c r="G358">
        <v>72</v>
      </c>
    </row>
    <row r="359" spans="1:7" x14ac:dyDescent="0.2">
      <c r="A359" t="s">
        <v>8219</v>
      </c>
      <c r="B359">
        <v>108</v>
      </c>
      <c r="F359" t="s">
        <v>8221</v>
      </c>
      <c r="G359">
        <v>0</v>
      </c>
    </row>
    <row r="360" spans="1:7" x14ac:dyDescent="0.2">
      <c r="A360" t="s">
        <v>8219</v>
      </c>
      <c r="B360">
        <v>41</v>
      </c>
      <c r="F360" t="s">
        <v>8221</v>
      </c>
      <c r="G360">
        <v>2</v>
      </c>
    </row>
    <row r="361" spans="1:7" x14ac:dyDescent="0.2">
      <c r="A361" t="s">
        <v>8219</v>
      </c>
      <c r="B361">
        <v>139</v>
      </c>
      <c r="F361" t="s">
        <v>8221</v>
      </c>
      <c r="G361">
        <v>8</v>
      </c>
    </row>
    <row r="362" spans="1:7" x14ac:dyDescent="0.2">
      <c r="A362" t="s">
        <v>8219</v>
      </c>
      <c r="B362">
        <v>19</v>
      </c>
      <c r="F362" t="s">
        <v>8221</v>
      </c>
      <c r="G362">
        <v>2</v>
      </c>
    </row>
    <row r="363" spans="1:7" x14ac:dyDescent="0.2">
      <c r="A363" t="s">
        <v>8219</v>
      </c>
      <c r="B363">
        <v>94</v>
      </c>
      <c r="F363" t="s">
        <v>8221</v>
      </c>
      <c r="G363">
        <v>0</v>
      </c>
    </row>
    <row r="364" spans="1:7" x14ac:dyDescent="0.2">
      <c r="A364" t="s">
        <v>8219</v>
      </c>
      <c r="B364">
        <v>23</v>
      </c>
      <c r="F364" t="s">
        <v>8221</v>
      </c>
      <c r="G364">
        <v>3</v>
      </c>
    </row>
    <row r="365" spans="1:7" x14ac:dyDescent="0.2">
      <c r="A365" t="s">
        <v>8219</v>
      </c>
      <c r="B365">
        <v>15</v>
      </c>
      <c r="F365" t="s">
        <v>8221</v>
      </c>
      <c r="G365">
        <v>4</v>
      </c>
    </row>
    <row r="366" spans="1:7" x14ac:dyDescent="0.2">
      <c r="A366" t="s">
        <v>8219</v>
      </c>
      <c r="B366">
        <v>62</v>
      </c>
      <c r="F366" t="s">
        <v>8221</v>
      </c>
      <c r="G366">
        <v>3</v>
      </c>
    </row>
    <row r="367" spans="1:7" x14ac:dyDescent="0.2">
      <c r="A367" t="s">
        <v>8219</v>
      </c>
      <c r="B367">
        <v>74</v>
      </c>
      <c r="F367" t="s">
        <v>8221</v>
      </c>
      <c r="G367">
        <v>6</v>
      </c>
    </row>
    <row r="368" spans="1:7" x14ac:dyDescent="0.2">
      <c r="A368" t="s">
        <v>8219</v>
      </c>
      <c r="B368">
        <v>97</v>
      </c>
      <c r="F368" t="s">
        <v>8221</v>
      </c>
      <c r="G368">
        <v>0</v>
      </c>
    </row>
    <row r="369" spans="1:7" x14ac:dyDescent="0.2">
      <c r="A369" t="s">
        <v>8219</v>
      </c>
      <c r="B369">
        <v>55</v>
      </c>
      <c r="F369" t="s">
        <v>8221</v>
      </c>
      <c r="G369">
        <v>0</v>
      </c>
    </row>
    <row r="370" spans="1:7" x14ac:dyDescent="0.2">
      <c r="A370" t="s">
        <v>8219</v>
      </c>
      <c r="B370">
        <v>44</v>
      </c>
      <c r="F370" t="s">
        <v>8221</v>
      </c>
      <c r="G370">
        <v>0</v>
      </c>
    </row>
    <row r="371" spans="1:7" x14ac:dyDescent="0.2">
      <c r="A371" t="s">
        <v>8219</v>
      </c>
      <c r="B371">
        <v>110</v>
      </c>
      <c r="F371" t="s">
        <v>8221</v>
      </c>
      <c r="G371">
        <v>8</v>
      </c>
    </row>
    <row r="372" spans="1:7" x14ac:dyDescent="0.2">
      <c r="A372" t="s">
        <v>8219</v>
      </c>
      <c r="B372">
        <v>59</v>
      </c>
      <c r="F372" t="s">
        <v>8221</v>
      </c>
      <c r="G372">
        <v>5</v>
      </c>
    </row>
    <row r="373" spans="1:7" x14ac:dyDescent="0.2">
      <c r="A373" t="s">
        <v>8219</v>
      </c>
      <c r="B373">
        <v>62</v>
      </c>
      <c r="F373" t="s">
        <v>8221</v>
      </c>
      <c r="G373">
        <v>0</v>
      </c>
    </row>
    <row r="374" spans="1:7" x14ac:dyDescent="0.2">
      <c r="A374" t="s">
        <v>8219</v>
      </c>
      <c r="B374">
        <v>105</v>
      </c>
      <c r="F374" t="s">
        <v>8221</v>
      </c>
      <c r="G374">
        <v>2</v>
      </c>
    </row>
    <row r="375" spans="1:7" x14ac:dyDescent="0.2">
      <c r="A375" t="s">
        <v>8219</v>
      </c>
      <c r="B375">
        <v>26</v>
      </c>
      <c r="F375" t="s">
        <v>8221</v>
      </c>
      <c r="G375">
        <v>24</v>
      </c>
    </row>
    <row r="376" spans="1:7" x14ac:dyDescent="0.2">
      <c r="A376" t="s">
        <v>8219</v>
      </c>
      <c r="B376">
        <v>49</v>
      </c>
      <c r="F376" t="s">
        <v>8221</v>
      </c>
      <c r="G376">
        <v>0</v>
      </c>
    </row>
    <row r="377" spans="1:7" x14ac:dyDescent="0.2">
      <c r="A377" t="s">
        <v>8219</v>
      </c>
      <c r="B377">
        <v>68</v>
      </c>
      <c r="F377" t="s">
        <v>8221</v>
      </c>
      <c r="G377">
        <v>9</v>
      </c>
    </row>
    <row r="378" spans="1:7" x14ac:dyDescent="0.2">
      <c r="A378" t="s">
        <v>8219</v>
      </c>
      <c r="B378">
        <v>22</v>
      </c>
      <c r="F378" t="s">
        <v>8221</v>
      </c>
      <c r="G378">
        <v>0</v>
      </c>
    </row>
    <row r="379" spans="1:7" x14ac:dyDescent="0.2">
      <c r="A379" t="s">
        <v>8219</v>
      </c>
      <c r="B379">
        <v>18</v>
      </c>
      <c r="F379" t="s">
        <v>8221</v>
      </c>
      <c r="G379">
        <v>1</v>
      </c>
    </row>
    <row r="380" spans="1:7" x14ac:dyDescent="0.2">
      <c r="A380" t="s">
        <v>8219</v>
      </c>
      <c r="B380">
        <v>19</v>
      </c>
      <c r="F380" t="s">
        <v>8221</v>
      </c>
      <c r="G380">
        <v>10</v>
      </c>
    </row>
    <row r="381" spans="1:7" x14ac:dyDescent="0.2">
      <c r="A381" t="s">
        <v>8219</v>
      </c>
      <c r="B381">
        <v>99</v>
      </c>
      <c r="F381" t="s">
        <v>8221</v>
      </c>
      <c r="G381">
        <v>1</v>
      </c>
    </row>
    <row r="382" spans="1:7" x14ac:dyDescent="0.2">
      <c r="A382" t="s">
        <v>8219</v>
      </c>
      <c r="B382">
        <v>27</v>
      </c>
      <c r="F382" t="s">
        <v>8221</v>
      </c>
      <c r="G382">
        <v>0</v>
      </c>
    </row>
    <row r="383" spans="1:7" x14ac:dyDescent="0.2">
      <c r="A383" t="s">
        <v>8219</v>
      </c>
      <c r="B383">
        <v>25</v>
      </c>
      <c r="F383" t="s">
        <v>8221</v>
      </c>
      <c r="G383">
        <v>20</v>
      </c>
    </row>
    <row r="384" spans="1:7" x14ac:dyDescent="0.2">
      <c r="A384" t="s">
        <v>8219</v>
      </c>
      <c r="B384">
        <v>14</v>
      </c>
      <c r="F384" t="s">
        <v>8221</v>
      </c>
      <c r="G384">
        <v>30</v>
      </c>
    </row>
    <row r="385" spans="1:7" x14ac:dyDescent="0.2">
      <c r="A385" t="s">
        <v>8219</v>
      </c>
      <c r="B385">
        <v>35</v>
      </c>
      <c r="F385" t="s">
        <v>8221</v>
      </c>
      <c r="G385">
        <v>6</v>
      </c>
    </row>
    <row r="386" spans="1:7" x14ac:dyDescent="0.2">
      <c r="A386" t="s">
        <v>8219</v>
      </c>
      <c r="B386">
        <v>10</v>
      </c>
      <c r="F386" t="s">
        <v>8221</v>
      </c>
      <c r="G386">
        <v>15</v>
      </c>
    </row>
    <row r="387" spans="1:7" x14ac:dyDescent="0.2">
      <c r="A387" t="s">
        <v>8219</v>
      </c>
      <c r="B387">
        <v>29</v>
      </c>
      <c r="F387" t="s">
        <v>8221</v>
      </c>
      <c r="G387">
        <v>5</v>
      </c>
    </row>
    <row r="388" spans="1:7" x14ac:dyDescent="0.2">
      <c r="A388" t="s">
        <v>8219</v>
      </c>
      <c r="B388">
        <v>44</v>
      </c>
      <c r="F388" t="s">
        <v>8221</v>
      </c>
      <c r="G388">
        <v>0</v>
      </c>
    </row>
    <row r="389" spans="1:7" x14ac:dyDescent="0.2">
      <c r="A389" t="s">
        <v>8219</v>
      </c>
      <c r="B389">
        <v>17</v>
      </c>
      <c r="F389" t="s">
        <v>8221</v>
      </c>
      <c r="G389">
        <v>0</v>
      </c>
    </row>
    <row r="390" spans="1:7" x14ac:dyDescent="0.2">
      <c r="A390" t="s">
        <v>8219</v>
      </c>
      <c r="B390">
        <v>34</v>
      </c>
      <c r="F390" t="s">
        <v>8221</v>
      </c>
      <c r="G390">
        <v>28</v>
      </c>
    </row>
    <row r="391" spans="1:7" x14ac:dyDescent="0.2">
      <c r="A391" t="s">
        <v>8219</v>
      </c>
      <c r="B391">
        <v>14</v>
      </c>
      <c r="F391" t="s">
        <v>8221</v>
      </c>
      <c r="G391">
        <v>0</v>
      </c>
    </row>
    <row r="392" spans="1:7" x14ac:dyDescent="0.2">
      <c r="A392" t="s">
        <v>8219</v>
      </c>
      <c r="B392">
        <v>156</v>
      </c>
      <c r="F392" t="s">
        <v>8221</v>
      </c>
      <c r="G392">
        <v>5</v>
      </c>
    </row>
    <row r="393" spans="1:7" x14ac:dyDescent="0.2">
      <c r="A393" t="s">
        <v>8219</v>
      </c>
      <c r="B393">
        <v>128</v>
      </c>
      <c r="F393" t="s">
        <v>8221</v>
      </c>
      <c r="G393">
        <v>7</v>
      </c>
    </row>
    <row r="394" spans="1:7" x14ac:dyDescent="0.2">
      <c r="A394" t="s">
        <v>8219</v>
      </c>
      <c r="B394">
        <v>60</v>
      </c>
      <c r="F394" t="s">
        <v>8221</v>
      </c>
      <c r="G394">
        <v>30</v>
      </c>
    </row>
    <row r="395" spans="1:7" x14ac:dyDescent="0.2">
      <c r="A395" t="s">
        <v>8219</v>
      </c>
      <c r="B395">
        <v>32</v>
      </c>
      <c r="F395" t="s">
        <v>8221</v>
      </c>
      <c r="G395">
        <v>2</v>
      </c>
    </row>
    <row r="396" spans="1:7" x14ac:dyDescent="0.2">
      <c r="A396" t="s">
        <v>8219</v>
      </c>
      <c r="B396">
        <v>53</v>
      </c>
      <c r="F396" t="s">
        <v>8221</v>
      </c>
      <c r="G396">
        <v>30</v>
      </c>
    </row>
    <row r="397" spans="1:7" x14ac:dyDescent="0.2">
      <c r="A397" t="s">
        <v>8219</v>
      </c>
      <c r="B397">
        <v>184</v>
      </c>
      <c r="F397" t="s">
        <v>8221</v>
      </c>
      <c r="G397">
        <v>2</v>
      </c>
    </row>
    <row r="398" spans="1:7" x14ac:dyDescent="0.2">
      <c r="A398" t="s">
        <v>8219</v>
      </c>
      <c r="B398">
        <v>90</v>
      </c>
      <c r="F398" t="s">
        <v>8221</v>
      </c>
      <c r="G398">
        <v>0</v>
      </c>
    </row>
    <row r="399" spans="1:7" x14ac:dyDescent="0.2">
      <c r="A399" t="s">
        <v>8219</v>
      </c>
      <c r="B399">
        <v>71</v>
      </c>
      <c r="F399" t="s">
        <v>8221</v>
      </c>
      <c r="G399">
        <v>2</v>
      </c>
    </row>
    <row r="400" spans="1:7" x14ac:dyDescent="0.2">
      <c r="A400" t="s">
        <v>8219</v>
      </c>
      <c r="B400">
        <v>87</v>
      </c>
      <c r="F400" t="s">
        <v>8221</v>
      </c>
      <c r="G400">
        <v>1</v>
      </c>
    </row>
    <row r="401" spans="1:7" x14ac:dyDescent="0.2">
      <c r="A401" t="s">
        <v>8219</v>
      </c>
      <c r="B401">
        <v>28</v>
      </c>
      <c r="F401" t="s">
        <v>8221</v>
      </c>
      <c r="G401">
        <v>2</v>
      </c>
    </row>
    <row r="402" spans="1:7" x14ac:dyDescent="0.2">
      <c r="A402" t="s">
        <v>8219</v>
      </c>
      <c r="B402">
        <v>56</v>
      </c>
      <c r="F402" t="s">
        <v>8221</v>
      </c>
      <c r="G402">
        <v>14</v>
      </c>
    </row>
    <row r="403" spans="1:7" x14ac:dyDescent="0.2">
      <c r="A403" t="s">
        <v>8219</v>
      </c>
      <c r="B403">
        <v>51</v>
      </c>
      <c r="F403" t="s">
        <v>8221</v>
      </c>
      <c r="G403">
        <v>31</v>
      </c>
    </row>
    <row r="404" spans="1:7" x14ac:dyDescent="0.2">
      <c r="A404" t="s">
        <v>8219</v>
      </c>
      <c r="B404">
        <v>75</v>
      </c>
      <c r="F404" t="s">
        <v>8221</v>
      </c>
      <c r="G404">
        <v>16</v>
      </c>
    </row>
    <row r="405" spans="1:7" x14ac:dyDescent="0.2">
      <c r="A405" t="s">
        <v>8219</v>
      </c>
      <c r="B405">
        <v>38</v>
      </c>
      <c r="F405" t="s">
        <v>8221</v>
      </c>
      <c r="G405">
        <v>12</v>
      </c>
    </row>
    <row r="406" spans="1:7" x14ac:dyDescent="0.2">
      <c r="A406" t="s">
        <v>8219</v>
      </c>
      <c r="B406">
        <v>18</v>
      </c>
      <c r="F406" t="s">
        <v>8221</v>
      </c>
      <c r="G406">
        <v>96</v>
      </c>
    </row>
    <row r="407" spans="1:7" x14ac:dyDescent="0.2">
      <c r="A407" t="s">
        <v>8219</v>
      </c>
      <c r="B407">
        <v>54</v>
      </c>
      <c r="F407" t="s">
        <v>8221</v>
      </c>
      <c r="G407">
        <v>16</v>
      </c>
    </row>
    <row r="408" spans="1:7" x14ac:dyDescent="0.2">
      <c r="A408" t="s">
        <v>8219</v>
      </c>
      <c r="B408">
        <v>71</v>
      </c>
      <c r="F408" t="s">
        <v>8221</v>
      </c>
      <c r="G408">
        <v>5</v>
      </c>
    </row>
    <row r="409" spans="1:7" x14ac:dyDescent="0.2">
      <c r="A409" t="s">
        <v>8219</v>
      </c>
      <c r="B409">
        <v>57</v>
      </c>
      <c r="F409" t="s">
        <v>8221</v>
      </c>
      <c r="G409">
        <v>0</v>
      </c>
    </row>
    <row r="410" spans="1:7" x14ac:dyDescent="0.2">
      <c r="A410" t="s">
        <v>8219</v>
      </c>
      <c r="B410">
        <v>43</v>
      </c>
      <c r="F410" t="s">
        <v>8221</v>
      </c>
      <c r="G410">
        <v>8</v>
      </c>
    </row>
    <row r="411" spans="1:7" x14ac:dyDescent="0.2">
      <c r="A411" t="s">
        <v>8219</v>
      </c>
      <c r="B411">
        <v>52</v>
      </c>
      <c r="F411" t="s">
        <v>8221</v>
      </c>
      <c r="G411">
        <v>7</v>
      </c>
    </row>
    <row r="412" spans="1:7" x14ac:dyDescent="0.2">
      <c r="A412" t="s">
        <v>8219</v>
      </c>
      <c r="B412">
        <v>27</v>
      </c>
      <c r="F412" t="s">
        <v>8221</v>
      </c>
      <c r="G412">
        <v>24</v>
      </c>
    </row>
    <row r="413" spans="1:7" x14ac:dyDescent="0.2">
      <c r="A413" t="s">
        <v>8219</v>
      </c>
      <c r="B413">
        <v>12</v>
      </c>
      <c r="F413" t="s">
        <v>8221</v>
      </c>
      <c r="G413">
        <v>121</v>
      </c>
    </row>
    <row r="414" spans="1:7" x14ac:dyDescent="0.2">
      <c r="A414" t="s">
        <v>8219</v>
      </c>
      <c r="B414">
        <v>33</v>
      </c>
      <c r="F414" t="s">
        <v>8221</v>
      </c>
      <c r="G414">
        <v>196</v>
      </c>
    </row>
    <row r="415" spans="1:7" x14ac:dyDescent="0.2">
      <c r="A415" t="s">
        <v>8219</v>
      </c>
      <c r="B415">
        <v>96</v>
      </c>
      <c r="F415" t="s">
        <v>8221</v>
      </c>
      <c r="G415">
        <v>5</v>
      </c>
    </row>
    <row r="416" spans="1:7" x14ac:dyDescent="0.2">
      <c r="A416" t="s">
        <v>8219</v>
      </c>
      <c r="B416">
        <v>28</v>
      </c>
      <c r="F416" t="s">
        <v>8221</v>
      </c>
      <c r="G416">
        <v>73</v>
      </c>
    </row>
    <row r="417" spans="1:7" x14ac:dyDescent="0.2">
      <c r="A417" t="s">
        <v>8219</v>
      </c>
      <c r="B417">
        <v>43</v>
      </c>
      <c r="F417" t="s">
        <v>8221</v>
      </c>
      <c r="G417">
        <v>93</v>
      </c>
    </row>
    <row r="418" spans="1:7" x14ac:dyDescent="0.2">
      <c r="A418" t="s">
        <v>8219</v>
      </c>
      <c r="B418">
        <v>205</v>
      </c>
      <c r="F418" t="s">
        <v>8221</v>
      </c>
      <c r="G418">
        <v>17</v>
      </c>
    </row>
    <row r="419" spans="1:7" x14ac:dyDescent="0.2">
      <c r="A419" t="s">
        <v>8219</v>
      </c>
      <c r="B419">
        <v>23</v>
      </c>
      <c r="F419" t="s">
        <v>8221</v>
      </c>
      <c r="G419">
        <v>7</v>
      </c>
    </row>
    <row r="420" spans="1:7" x14ac:dyDescent="0.2">
      <c r="A420" t="s">
        <v>8219</v>
      </c>
      <c r="B420">
        <v>19</v>
      </c>
      <c r="F420" t="s">
        <v>8221</v>
      </c>
      <c r="G420">
        <v>17</v>
      </c>
    </row>
    <row r="421" spans="1:7" x14ac:dyDescent="0.2">
      <c r="A421" t="s">
        <v>8219</v>
      </c>
      <c r="B421">
        <v>14</v>
      </c>
      <c r="F421" t="s">
        <v>8221</v>
      </c>
      <c r="G421">
        <v>171</v>
      </c>
    </row>
    <row r="422" spans="1:7" x14ac:dyDescent="0.2">
      <c r="A422" t="s">
        <v>8219</v>
      </c>
      <c r="B422">
        <v>38</v>
      </c>
      <c r="F422" t="s">
        <v>8221</v>
      </c>
      <c r="G422">
        <v>188</v>
      </c>
    </row>
    <row r="423" spans="1:7" x14ac:dyDescent="0.2">
      <c r="A423" t="s">
        <v>8219</v>
      </c>
      <c r="B423">
        <v>78</v>
      </c>
      <c r="F423" t="s">
        <v>8221</v>
      </c>
      <c r="G423">
        <v>110</v>
      </c>
    </row>
    <row r="424" spans="1:7" x14ac:dyDescent="0.2">
      <c r="A424" t="s">
        <v>8219</v>
      </c>
      <c r="B424">
        <v>69</v>
      </c>
      <c r="F424" t="s">
        <v>8221</v>
      </c>
      <c r="G424">
        <v>37</v>
      </c>
    </row>
    <row r="425" spans="1:7" x14ac:dyDescent="0.2">
      <c r="A425" t="s">
        <v>8219</v>
      </c>
      <c r="B425">
        <v>33</v>
      </c>
      <c r="F425" t="s">
        <v>8221</v>
      </c>
      <c r="G425">
        <v>9</v>
      </c>
    </row>
    <row r="426" spans="1:7" x14ac:dyDescent="0.2">
      <c r="A426" t="s">
        <v>8219</v>
      </c>
      <c r="B426">
        <v>54</v>
      </c>
      <c r="F426" t="s">
        <v>8221</v>
      </c>
      <c r="G426">
        <v>29</v>
      </c>
    </row>
    <row r="427" spans="1:7" x14ac:dyDescent="0.2">
      <c r="A427" t="s">
        <v>8219</v>
      </c>
      <c r="B427">
        <v>99</v>
      </c>
      <c r="F427" t="s">
        <v>8221</v>
      </c>
      <c r="G427">
        <v>6</v>
      </c>
    </row>
    <row r="428" spans="1:7" x14ac:dyDescent="0.2">
      <c r="A428" t="s">
        <v>8219</v>
      </c>
      <c r="B428">
        <v>49</v>
      </c>
      <c r="F428" t="s">
        <v>8221</v>
      </c>
      <c r="G428">
        <v>30</v>
      </c>
    </row>
    <row r="429" spans="1:7" x14ac:dyDescent="0.2">
      <c r="A429" t="s">
        <v>8219</v>
      </c>
      <c r="B429">
        <v>11</v>
      </c>
      <c r="F429" t="s">
        <v>8221</v>
      </c>
      <c r="G429">
        <v>81</v>
      </c>
    </row>
    <row r="430" spans="1:7" x14ac:dyDescent="0.2">
      <c r="A430" t="s">
        <v>8219</v>
      </c>
      <c r="B430">
        <v>38</v>
      </c>
      <c r="F430" t="s">
        <v>8221</v>
      </c>
      <c r="G430">
        <v>4</v>
      </c>
    </row>
    <row r="431" spans="1:7" x14ac:dyDescent="0.2">
      <c r="A431" t="s">
        <v>8219</v>
      </c>
      <c r="B431">
        <v>16</v>
      </c>
      <c r="F431" t="s">
        <v>8221</v>
      </c>
      <c r="G431">
        <v>11</v>
      </c>
    </row>
    <row r="432" spans="1:7" x14ac:dyDescent="0.2">
      <c r="A432" t="s">
        <v>8219</v>
      </c>
      <c r="B432">
        <v>32</v>
      </c>
      <c r="F432" t="s">
        <v>8221</v>
      </c>
      <c r="G432">
        <v>14</v>
      </c>
    </row>
    <row r="433" spans="1:7" x14ac:dyDescent="0.2">
      <c r="A433" t="s">
        <v>8219</v>
      </c>
      <c r="B433">
        <v>20</v>
      </c>
      <c r="F433" t="s">
        <v>8221</v>
      </c>
      <c r="G433">
        <v>5</v>
      </c>
    </row>
    <row r="434" spans="1:7" x14ac:dyDescent="0.2">
      <c r="A434" t="s">
        <v>8219</v>
      </c>
      <c r="B434">
        <v>154</v>
      </c>
      <c r="F434" t="s">
        <v>8221</v>
      </c>
      <c r="G434">
        <v>45</v>
      </c>
    </row>
    <row r="435" spans="1:7" x14ac:dyDescent="0.2">
      <c r="A435" t="s">
        <v>8219</v>
      </c>
      <c r="B435">
        <v>41</v>
      </c>
      <c r="F435" t="s">
        <v>8221</v>
      </c>
      <c r="G435">
        <v>8</v>
      </c>
    </row>
    <row r="436" spans="1:7" x14ac:dyDescent="0.2">
      <c r="A436" t="s">
        <v>8219</v>
      </c>
      <c r="B436">
        <v>75</v>
      </c>
      <c r="F436" t="s">
        <v>8221</v>
      </c>
      <c r="G436">
        <v>3</v>
      </c>
    </row>
    <row r="437" spans="1:7" x14ac:dyDescent="0.2">
      <c r="A437" t="s">
        <v>8219</v>
      </c>
      <c r="B437">
        <v>40</v>
      </c>
      <c r="F437" t="s">
        <v>8221</v>
      </c>
      <c r="G437">
        <v>24</v>
      </c>
    </row>
    <row r="438" spans="1:7" x14ac:dyDescent="0.2">
      <c r="A438" t="s">
        <v>8219</v>
      </c>
      <c r="B438">
        <v>46</v>
      </c>
      <c r="F438" t="s">
        <v>8221</v>
      </c>
      <c r="G438">
        <v>18</v>
      </c>
    </row>
    <row r="439" spans="1:7" x14ac:dyDescent="0.2">
      <c r="A439" t="s">
        <v>8219</v>
      </c>
      <c r="B439">
        <v>62</v>
      </c>
      <c r="F439" t="s">
        <v>8221</v>
      </c>
      <c r="G439">
        <v>12</v>
      </c>
    </row>
    <row r="440" spans="1:7" x14ac:dyDescent="0.2">
      <c r="A440" t="s">
        <v>8219</v>
      </c>
      <c r="B440">
        <v>61</v>
      </c>
      <c r="F440" t="s">
        <v>8221</v>
      </c>
      <c r="G440">
        <v>123</v>
      </c>
    </row>
    <row r="441" spans="1:7" x14ac:dyDescent="0.2">
      <c r="A441" t="s">
        <v>8219</v>
      </c>
      <c r="B441">
        <v>96</v>
      </c>
      <c r="F441" t="s">
        <v>8221</v>
      </c>
      <c r="G441">
        <v>96</v>
      </c>
    </row>
    <row r="442" spans="1:7" x14ac:dyDescent="0.2">
      <c r="A442" t="s">
        <v>8219</v>
      </c>
      <c r="B442">
        <v>190</v>
      </c>
      <c r="F442" t="s">
        <v>8221</v>
      </c>
      <c r="G442">
        <v>31</v>
      </c>
    </row>
    <row r="443" spans="1:7" x14ac:dyDescent="0.2">
      <c r="A443" t="s">
        <v>8219</v>
      </c>
      <c r="B443">
        <v>94</v>
      </c>
      <c r="F443" t="s">
        <v>8221</v>
      </c>
      <c r="G443">
        <v>4</v>
      </c>
    </row>
    <row r="444" spans="1:7" x14ac:dyDescent="0.2">
      <c r="A444" t="s">
        <v>8219</v>
      </c>
      <c r="B444">
        <v>39</v>
      </c>
      <c r="F444" t="s">
        <v>8221</v>
      </c>
      <c r="G444">
        <v>3</v>
      </c>
    </row>
    <row r="445" spans="1:7" x14ac:dyDescent="0.2">
      <c r="A445" t="s">
        <v>8219</v>
      </c>
      <c r="B445">
        <v>127</v>
      </c>
      <c r="F445" t="s">
        <v>8221</v>
      </c>
      <c r="G445">
        <v>179</v>
      </c>
    </row>
    <row r="446" spans="1:7" x14ac:dyDescent="0.2">
      <c r="A446" t="s">
        <v>8219</v>
      </c>
      <c r="B446">
        <v>159</v>
      </c>
      <c r="F446" t="s">
        <v>8221</v>
      </c>
      <c r="G446">
        <v>3</v>
      </c>
    </row>
    <row r="447" spans="1:7" x14ac:dyDescent="0.2">
      <c r="A447" t="s">
        <v>8219</v>
      </c>
      <c r="B447">
        <v>177</v>
      </c>
      <c r="F447" t="s">
        <v>8221</v>
      </c>
      <c r="G447">
        <v>23</v>
      </c>
    </row>
    <row r="448" spans="1:7" x14ac:dyDescent="0.2">
      <c r="A448" t="s">
        <v>8219</v>
      </c>
      <c r="B448">
        <v>47</v>
      </c>
      <c r="F448" t="s">
        <v>8221</v>
      </c>
      <c r="G448">
        <v>23</v>
      </c>
    </row>
    <row r="449" spans="1:7" x14ac:dyDescent="0.2">
      <c r="A449" t="s">
        <v>8219</v>
      </c>
      <c r="B449">
        <v>1</v>
      </c>
      <c r="F449" t="s">
        <v>8221</v>
      </c>
      <c r="G449">
        <v>41</v>
      </c>
    </row>
    <row r="450" spans="1:7" x14ac:dyDescent="0.2">
      <c r="A450" t="s">
        <v>8219</v>
      </c>
      <c r="B450">
        <v>16</v>
      </c>
      <c r="F450" t="s">
        <v>8221</v>
      </c>
      <c r="G450">
        <v>0</v>
      </c>
    </row>
    <row r="451" spans="1:7" x14ac:dyDescent="0.2">
      <c r="A451" t="s">
        <v>8219</v>
      </c>
      <c r="B451">
        <v>115</v>
      </c>
      <c r="F451" t="s">
        <v>8221</v>
      </c>
      <c r="G451">
        <v>32</v>
      </c>
    </row>
    <row r="452" spans="1:7" x14ac:dyDescent="0.2">
      <c r="A452" t="s">
        <v>8219</v>
      </c>
      <c r="B452">
        <v>133</v>
      </c>
      <c r="F452" t="s">
        <v>8221</v>
      </c>
      <c r="G452">
        <v>2</v>
      </c>
    </row>
    <row r="453" spans="1:7" x14ac:dyDescent="0.2">
      <c r="A453" t="s">
        <v>8219</v>
      </c>
      <c r="B453">
        <v>70</v>
      </c>
      <c r="F453" t="s">
        <v>8221</v>
      </c>
      <c r="G453">
        <v>7</v>
      </c>
    </row>
    <row r="454" spans="1:7" x14ac:dyDescent="0.2">
      <c r="A454" t="s">
        <v>8219</v>
      </c>
      <c r="B454">
        <v>62</v>
      </c>
      <c r="F454" t="s">
        <v>8221</v>
      </c>
      <c r="G454">
        <v>4</v>
      </c>
    </row>
    <row r="455" spans="1:7" x14ac:dyDescent="0.2">
      <c r="A455" t="s">
        <v>8219</v>
      </c>
      <c r="B455">
        <v>10</v>
      </c>
      <c r="F455" t="s">
        <v>8221</v>
      </c>
      <c r="G455">
        <v>196</v>
      </c>
    </row>
    <row r="456" spans="1:7" x14ac:dyDescent="0.2">
      <c r="A456" t="s">
        <v>8219</v>
      </c>
      <c r="B456">
        <v>499</v>
      </c>
      <c r="F456" t="s">
        <v>8221</v>
      </c>
      <c r="G456">
        <v>11</v>
      </c>
    </row>
    <row r="457" spans="1:7" x14ac:dyDescent="0.2">
      <c r="A457" t="s">
        <v>8219</v>
      </c>
      <c r="B457">
        <v>47</v>
      </c>
      <c r="F457" t="s">
        <v>8221</v>
      </c>
      <c r="G457">
        <v>9</v>
      </c>
    </row>
    <row r="458" spans="1:7" x14ac:dyDescent="0.2">
      <c r="A458" t="s">
        <v>8219</v>
      </c>
      <c r="B458">
        <v>28</v>
      </c>
      <c r="F458" t="s">
        <v>8221</v>
      </c>
      <c r="G458">
        <v>5</v>
      </c>
    </row>
    <row r="459" spans="1:7" x14ac:dyDescent="0.2">
      <c r="A459" t="s">
        <v>8219</v>
      </c>
      <c r="B459">
        <v>24</v>
      </c>
      <c r="F459" t="s">
        <v>8221</v>
      </c>
      <c r="G459">
        <v>8</v>
      </c>
    </row>
    <row r="460" spans="1:7" x14ac:dyDescent="0.2">
      <c r="A460" t="s">
        <v>8219</v>
      </c>
      <c r="B460">
        <v>76</v>
      </c>
      <c r="F460" t="s">
        <v>8221</v>
      </c>
      <c r="G460">
        <v>229</v>
      </c>
    </row>
    <row r="461" spans="1:7" x14ac:dyDescent="0.2">
      <c r="A461" t="s">
        <v>8219</v>
      </c>
      <c r="B461">
        <v>98</v>
      </c>
      <c r="F461" t="s">
        <v>8221</v>
      </c>
      <c r="G461">
        <v>40</v>
      </c>
    </row>
    <row r="462" spans="1:7" x14ac:dyDescent="0.2">
      <c r="A462" t="s">
        <v>8219</v>
      </c>
      <c r="B462">
        <v>30</v>
      </c>
      <c r="F462" t="s">
        <v>8221</v>
      </c>
      <c r="G462">
        <v>123</v>
      </c>
    </row>
    <row r="463" spans="1:7" x14ac:dyDescent="0.2">
      <c r="A463" t="s">
        <v>8219</v>
      </c>
      <c r="B463">
        <v>478</v>
      </c>
      <c r="F463" t="s">
        <v>8221</v>
      </c>
      <c r="G463">
        <v>5</v>
      </c>
    </row>
    <row r="464" spans="1:7" x14ac:dyDescent="0.2">
      <c r="A464" t="s">
        <v>8219</v>
      </c>
      <c r="B464">
        <v>74</v>
      </c>
      <c r="F464" t="s">
        <v>8221</v>
      </c>
      <c r="G464">
        <v>148</v>
      </c>
    </row>
    <row r="465" spans="1:7" x14ac:dyDescent="0.2">
      <c r="A465" t="s">
        <v>8219</v>
      </c>
      <c r="B465">
        <v>131</v>
      </c>
      <c r="F465" t="s">
        <v>8221</v>
      </c>
      <c r="G465">
        <v>10</v>
      </c>
    </row>
    <row r="466" spans="1:7" x14ac:dyDescent="0.2">
      <c r="A466" t="s">
        <v>8219</v>
      </c>
      <c r="B466">
        <v>61</v>
      </c>
      <c r="F466" t="s">
        <v>8221</v>
      </c>
      <c r="G466">
        <v>4</v>
      </c>
    </row>
    <row r="467" spans="1:7" x14ac:dyDescent="0.2">
      <c r="A467" t="s">
        <v>8219</v>
      </c>
      <c r="B467">
        <v>1071</v>
      </c>
      <c r="F467" t="s">
        <v>8221</v>
      </c>
      <c r="G467">
        <v>21</v>
      </c>
    </row>
    <row r="468" spans="1:7" x14ac:dyDescent="0.2">
      <c r="A468" t="s">
        <v>8219</v>
      </c>
      <c r="B468">
        <v>122</v>
      </c>
      <c r="F468" t="s">
        <v>8221</v>
      </c>
      <c r="G468">
        <v>2</v>
      </c>
    </row>
    <row r="469" spans="1:7" x14ac:dyDescent="0.2">
      <c r="A469" t="s">
        <v>8219</v>
      </c>
      <c r="B469">
        <v>111</v>
      </c>
      <c r="F469" t="s">
        <v>8221</v>
      </c>
      <c r="G469">
        <v>0</v>
      </c>
    </row>
    <row r="470" spans="1:7" x14ac:dyDescent="0.2">
      <c r="A470" t="s">
        <v>8219</v>
      </c>
      <c r="B470">
        <v>255</v>
      </c>
      <c r="F470" t="s">
        <v>8221</v>
      </c>
      <c r="G470">
        <v>4</v>
      </c>
    </row>
    <row r="471" spans="1:7" x14ac:dyDescent="0.2">
      <c r="A471" t="s">
        <v>8219</v>
      </c>
      <c r="B471">
        <v>141</v>
      </c>
      <c r="F471" t="s">
        <v>8221</v>
      </c>
      <c r="G471">
        <v>1</v>
      </c>
    </row>
    <row r="472" spans="1:7" x14ac:dyDescent="0.2">
      <c r="A472" t="s">
        <v>8219</v>
      </c>
      <c r="B472">
        <v>159</v>
      </c>
      <c r="F472" t="s">
        <v>8221</v>
      </c>
      <c r="G472">
        <v>30</v>
      </c>
    </row>
    <row r="473" spans="1:7" x14ac:dyDescent="0.2">
      <c r="A473" t="s">
        <v>8219</v>
      </c>
      <c r="B473">
        <v>99</v>
      </c>
      <c r="F473" t="s">
        <v>8221</v>
      </c>
      <c r="G473">
        <v>3</v>
      </c>
    </row>
    <row r="474" spans="1:7" x14ac:dyDescent="0.2">
      <c r="A474" t="s">
        <v>8219</v>
      </c>
      <c r="B474">
        <v>96</v>
      </c>
      <c r="F474" t="s">
        <v>8221</v>
      </c>
      <c r="G474">
        <v>975</v>
      </c>
    </row>
    <row r="475" spans="1:7" x14ac:dyDescent="0.2">
      <c r="A475" t="s">
        <v>8219</v>
      </c>
      <c r="B475">
        <v>27</v>
      </c>
      <c r="F475" t="s">
        <v>8221</v>
      </c>
      <c r="G475">
        <v>167</v>
      </c>
    </row>
    <row r="476" spans="1:7" x14ac:dyDescent="0.2">
      <c r="A476" t="s">
        <v>8219</v>
      </c>
      <c r="B476">
        <v>166</v>
      </c>
      <c r="F476" t="s">
        <v>8221</v>
      </c>
      <c r="G476">
        <v>5</v>
      </c>
    </row>
    <row r="477" spans="1:7" x14ac:dyDescent="0.2">
      <c r="A477" t="s">
        <v>8219</v>
      </c>
      <c r="B477">
        <v>76</v>
      </c>
      <c r="F477" t="s">
        <v>8221</v>
      </c>
      <c r="G477">
        <v>18</v>
      </c>
    </row>
    <row r="478" spans="1:7" x14ac:dyDescent="0.2">
      <c r="A478" t="s">
        <v>8219</v>
      </c>
      <c r="B478">
        <v>211</v>
      </c>
      <c r="F478" t="s">
        <v>8221</v>
      </c>
      <c r="G478">
        <v>98</v>
      </c>
    </row>
    <row r="479" spans="1:7" x14ac:dyDescent="0.2">
      <c r="A479" t="s">
        <v>8219</v>
      </c>
      <c r="B479">
        <v>21</v>
      </c>
      <c r="F479" t="s">
        <v>8221</v>
      </c>
      <c r="G479">
        <v>4</v>
      </c>
    </row>
    <row r="480" spans="1:7" x14ac:dyDescent="0.2">
      <c r="A480" t="s">
        <v>8219</v>
      </c>
      <c r="B480">
        <v>61</v>
      </c>
      <c r="F480" t="s">
        <v>8221</v>
      </c>
      <c r="G480">
        <v>3</v>
      </c>
    </row>
    <row r="481" spans="1:7" x14ac:dyDescent="0.2">
      <c r="A481" t="s">
        <v>8219</v>
      </c>
      <c r="B481">
        <v>30</v>
      </c>
      <c r="F481" t="s">
        <v>8221</v>
      </c>
      <c r="G481">
        <v>1</v>
      </c>
    </row>
    <row r="482" spans="1:7" x14ac:dyDescent="0.2">
      <c r="A482" t="s">
        <v>8219</v>
      </c>
      <c r="B482">
        <v>375</v>
      </c>
      <c r="F482" t="s">
        <v>8221</v>
      </c>
      <c r="G482">
        <v>0</v>
      </c>
    </row>
    <row r="483" spans="1:7" x14ac:dyDescent="0.2">
      <c r="A483" t="s">
        <v>8219</v>
      </c>
      <c r="B483">
        <v>111</v>
      </c>
      <c r="F483" t="s">
        <v>8221</v>
      </c>
      <c r="G483">
        <v>9</v>
      </c>
    </row>
    <row r="484" spans="1:7" x14ac:dyDescent="0.2">
      <c r="A484" t="s">
        <v>8219</v>
      </c>
      <c r="B484">
        <v>123</v>
      </c>
      <c r="F484" t="s">
        <v>8221</v>
      </c>
      <c r="G484">
        <v>2</v>
      </c>
    </row>
    <row r="485" spans="1:7" x14ac:dyDescent="0.2">
      <c r="A485" t="s">
        <v>8219</v>
      </c>
      <c r="B485">
        <v>70</v>
      </c>
      <c r="F485" t="s">
        <v>8221</v>
      </c>
      <c r="G485">
        <v>0</v>
      </c>
    </row>
    <row r="486" spans="1:7" x14ac:dyDescent="0.2">
      <c r="A486" t="s">
        <v>8219</v>
      </c>
      <c r="B486">
        <v>85</v>
      </c>
      <c r="F486" t="s">
        <v>8221</v>
      </c>
      <c r="G486">
        <v>147</v>
      </c>
    </row>
    <row r="487" spans="1:7" x14ac:dyDescent="0.2">
      <c r="A487" t="s">
        <v>8219</v>
      </c>
      <c r="B487">
        <v>86</v>
      </c>
      <c r="F487" t="s">
        <v>8221</v>
      </c>
      <c r="G487">
        <v>49</v>
      </c>
    </row>
    <row r="488" spans="1:7" x14ac:dyDescent="0.2">
      <c r="A488" t="s">
        <v>8219</v>
      </c>
      <c r="B488">
        <v>13</v>
      </c>
      <c r="F488" t="s">
        <v>8221</v>
      </c>
      <c r="G488">
        <v>1</v>
      </c>
    </row>
    <row r="489" spans="1:7" x14ac:dyDescent="0.2">
      <c r="A489" t="s">
        <v>8219</v>
      </c>
      <c r="B489">
        <v>33</v>
      </c>
      <c r="F489" t="s">
        <v>8221</v>
      </c>
      <c r="G489">
        <v>2</v>
      </c>
    </row>
    <row r="490" spans="1:7" x14ac:dyDescent="0.2">
      <c r="A490" t="s">
        <v>8219</v>
      </c>
      <c r="B490">
        <v>15</v>
      </c>
      <c r="F490" t="s">
        <v>8221</v>
      </c>
      <c r="G490">
        <v>7</v>
      </c>
    </row>
    <row r="491" spans="1:7" x14ac:dyDescent="0.2">
      <c r="A491" t="s">
        <v>8219</v>
      </c>
      <c r="B491">
        <v>273</v>
      </c>
      <c r="F491" t="s">
        <v>8221</v>
      </c>
      <c r="G491">
        <v>4</v>
      </c>
    </row>
    <row r="492" spans="1:7" x14ac:dyDescent="0.2">
      <c r="A492" t="s">
        <v>8219</v>
      </c>
      <c r="B492">
        <v>714</v>
      </c>
      <c r="F492" t="s">
        <v>8221</v>
      </c>
      <c r="G492">
        <v>27</v>
      </c>
    </row>
    <row r="493" spans="1:7" x14ac:dyDescent="0.2">
      <c r="A493" t="s">
        <v>8219</v>
      </c>
      <c r="B493">
        <v>170</v>
      </c>
      <c r="F493" t="s">
        <v>8221</v>
      </c>
      <c r="G493">
        <v>94</v>
      </c>
    </row>
    <row r="494" spans="1:7" x14ac:dyDescent="0.2">
      <c r="A494" t="s">
        <v>8219</v>
      </c>
      <c r="B494">
        <v>512</v>
      </c>
      <c r="F494" t="s">
        <v>8221</v>
      </c>
      <c r="G494">
        <v>29</v>
      </c>
    </row>
    <row r="495" spans="1:7" x14ac:dyDescent="0.2">
      <c r="A495" t="s">
        <v>8219</v>
      </c>
      <c r="B495">
        <v>314</v>
      </c>
      <c r="F495" t="s">
        <v>8221</v>
      </c>
      <c r="G495">
        <v>7</v>
      </c>
    </row>
    <row r="496" spans="1:7" x14ac:dyDescent="0.2">
      <c r="A496" t="s">
        <v>8219</v>
      </c>
      <c r="B496">
        <v>167</v>
      </c>
      <c r="F496" t="s">
        <v>8221</v>
      </c>
      <c r="G496">
        <v>22</v>
      </c>
    </row>
    <row r="497" spans="1:7" x14ac:dyDescent="0.2">
      <c r="A497" t="s">
        <v>8219</v>
      </c>
      <c r="B497">
        <v>9</v>
      </c>
      <c r="F497" t="s">
        <v>8221</v>
      </c>
      <c r="G497">
        <v>1</v>
      </c>
    </row>
    <row r="498" spans="1:7" x14ac:dyDescent="0.2">
      <c r="A498" t="s">
        <v>8219</v>
      </c>
      <c r="B498">
        <v>103</v>
      </c>
      <c r="F498" t="s">
        <v>8221</v>
      </c>
      <c r="G498">
        <v>10</v>
      </c>
    </row>
    <row r="499" spans="1:7" x14ac:dyDescent="0.2">
      <c r="A499" t="s">
        <v>8219</v>
      </c>
      <c r="B499">
        <v>111</v>
      </c>
      <c r="F499" t="s">
        <v>8221</v>
      </c>
      <c r="G499">
        <v>6</v>
      </c>
    </row>
    <row r="500" spans="1:7" x14ac:dyDescent="0.2">
      <c r="A500" t="s">
        <v>8219</v>
      </c>
      <c r="B500">
        <v>271</v>
      </c>
      <c r="F500" t="s">
        <v>8221</v>
      </c>
      <c r="G500">
        <v>24</v>
      </c>
    </row>
    <row r="501" spans="1:7" x14ac:dyDescent="0.2">
      <c r="A501" t="s">
        <v>8219</v>
      </c>
      <c r="B501">
        <v>101</v>
      </c>
      <c r="F501" t="s">
        <v>8221</v>
      </c>
      <c r="G501">
        <v>15</v>
      </c>
    </row>
    <row r="502" spans="1:7" x14ac:dyDescent="0.2">
      <c r="A502" t="s">
        <v>8219</v>
      </c>
      <c r="B502">
        <v>57</v>
      </c>
      <c r="F502" t="s">
        <v>8221</v>
      </c>
      <c r="G502">
        <v>37</v>
      </c>
    </row>
    <row r="503" spans="1:7" x14ac:dyDescent="0.2">
      <c r="A503" t="s">
        <v>8219</v>
      </c>
      <c r="B503">
        <v>62</v>
      </c>
      <c r="F503" t="s">
        <v>8221</v>
      </c>
      <c r="G503">
        <v>20</v>
      </c>
    </row>
    <row r="504" spans="1:7" x14ac:dyDescent="0.2">
      <c r="A504" t="s">
        <v>8219</v>
      </c>
      <c r="B504">
        <v>32</v>
      </c>
      <c r="F504" t="s">
        <v>8221</v>
      </c>
      <c r="G504">
        <v>7</v>
      </c>
    </row>
    <row r="505" spans="1:7" x14ac:dyDescent="0.2">
      <c r="A505" t="s">
        <v>8219</v>
      </c>
      <c r="B505">
        <v>141</v>
      </c>
      <c r="F505" t="s">
        <v>8221</v>
      </c>
      <c r="G505">
        <v>0</v>
      </c>
    </row>
    <row r="506" spans="1:7" x14ac:dyDescent="0.2">
      <c r="A506" t="s">
        <v>8219</v>
      </c>
      <c r="B506">
        <v>75</v>
      </c>
      <c r="F506" t="s">
        <v>8221</v>
      </c>
      <c r="G506">
        <v>21</v>
      </c>
    </row>
    <row r="507" spans="1:7" x14ac:dyDescent="0.2">
      <c r="A507" t="s">
        <v>8219</v>
      </c>
      <c r="B507">
        <v>46</v>
      </c>
      <c r="F507" t="s">
        <v>8221</v>
      </c>
      <c r="G507">
        <v>3</v>
      </c>
    </row>
    <row r="508" spans="1:7" x14ac:dyDescent="0.2">
      <c r="A508" t="s">
        <v>8219</v>
      </c>
      <c r="B508">
        <v>103</v>
      </c>
      <c r="F508" t="s">
        <v>8221</v>
      </c>
      <c r="G508">
        <v>11</v>
      </c>
    </row>
    <row r="509" spans="1:7" x14ac:dyDescent="0.2">
      <c r="A509" t="s">
        <v>8219</v>
      </c>
      <c r="B509">
        <v>6</v>
      </c>
      <c r="F509" t="s">
        <v>8221</v>
      </c>
      <c r="G509">
        <v>1</v>
      </c>
    </row>
    <row r="510" spans="1:7" x14ac:dyDescent="0.2">
      <c r="A510" t="s">
        <v>8219</v>
      </c>
      <c r="B510">
        <v>83</v>
      </c>
      <c r="F510" t="s">
        <v>8221</v>
      </c>
      <c r="G510">
        <v>312</v>
      </c>
    </row>
    <row r="511" spans="1:7" x14ac:dyDescent="0.2">
      <c r="A511" t="s">
        <v>8219</v>
      </c>
      <c r="B511">
        <v>108</v>
      </c>
      <c r="F511" t="s">
        <v>8221</v>
      </c>
      <c r="G511">
        <v>1</v>
      </c>
    </row>
    <row r="512" spans="1:7" x14ac:dyDescent="0.2">
      <c r="A512" t="s">
        <v>8219</v>
      </c>
      <c r="B512">
        <v>25</v>
      </c>
      <c r="F512" t="s">
        <v>8221</v>
      </c>
      <c r="G512">
        <v>3</v>
      </c>
    </row>
    <row r="513" spans="1:7" x14ac:dyDescent="0.2">
      <c r="A513" t="s">
        <v>8219</v>
      </c>
      <c r="B513">
        <v>549</v>
      </c>
      <c r="F513" t="s">
        <v>8221</v>
      </c>
      <c r="G513">
        <v>4</v>
      </c>
    </row>
    <row r="514" spans="1:7" x14ac:dyDescent="0.2">
      <c r="A514" t="s">
        <v>8219</v>
      </c>
      <c r="B514">
        <v>222</v>
      </c>
      <c r="F514" t="s">
        <v>8221</v>
      </c>
      <c r="G514">
        <v>10</v>
      </c>
    </row>
    <row r="515" spans="1:7" x14ac:dyDescent="0.2">
      <c r="A515" t="s">
        <v>8219</v>
      </c>
      <c r="B515">
        <v>183</v>
      </c>
      <c r="F515" t="s">
        <v>8221</v>
      </c>
      <c r="G515">
        <v>8</v>
      </c>
    </row>
    <row r="516" spans="1:7" x14ac:dyDescent="0.2">
      <c r="A516" t="s">
        <v>8219</v>
      </c>
      <c r="B516">
        <v>89</v>
      </c>
      <c r="F516" t="s">
        <v>8221</v>
      </c>
      <c r="G516">
        <v>3</v>
      </c>
    </row>
    <row r="517" spans="1:7" x14ac:dyDescent="0.2">
      <c r="A517" t="s">
        <v>8219</v>
      </c>
      <c r="B517">
        <v>253</v>
      </c>
      <c r="F517" t="s">
        <v>8221</v>
      </c>
      <c r="G517">
        <v>1</v>
      </c>
    </row>
    <row r="518" spans="1:7" x14ac:dyDescent="0.2">
      <c r="A518" t="s">
        <v>8219</v>
      </c>
      <c r="B518">
        <v>140</v>
      </c>
      <c r="F518" t="s">
        <v>8221</v>
      </c>
      <c r="G518">
        <v>0</v>
      </c>
    </row>
    <row r="519" spans="1:7" x14ac:dyDescent="0.2">
      <c r="A519" t="s">
        <v>8219</v>
      </c>
      <c r="B519">
        <v>103</v>
      </c>
      <c r="F519" t="s">
        <v>8221</v>
      </c>
      <c r="G519">
        <v>5</v>
      </c>
    </row>
    <row r="520" spans="1:7" x14ac:dyDescent="0.2">
      <c r="A520" t="s">
        <v>8219</v>
      </c>
      <c r="B520">
        <v>138</v>
      </c>
      <c r="F520" t="s">
        <v>8221</v>
      </c>
      <c r="G520">
        <v>0</v>
      </c>
    </row>
    <row r="521" spans="1:7" x14ac:dyDescent="0.2">
      <c r="A521" t="s">
        <v>8219</v>
      </c>
      <c r="B521">
        <v>191</v>
      </c>
      <c r="F521" t="s">
        <v>8221</v>
      </c>
      <c r="G521">
        <v>3</v>
      </c>
    </row>
    <row r="522" spans="1:7" x14ac:dyDescent="0.2">
      <c r="A522" t="s">
        <v>8219</v>
      </c>
      <c r="B522">
        <v>45</v>
      </c>
      <c r="F522" t="s">
        <v>8221</v>
      </c>
      <c r="G522">
        <v>7</v>
      </c>
    </row>
    <row r="523" spans="1:7" x14ac:dyDescent="0.2">
      <c r="A523" t="s">
        <v>8219</v>
      </c>
      <c r="B523">
        <v>17</v>
      </c>
      <c r="F523" t="s">
        <v>8221</v>
      </c>
      <c r="G523">
        <v>0</v>
      </c>
    </row>
    <row r="524" spans="1:7" x14ac:dyDescent="0.2">
      <c r="A524" t="s">
        <v>8219</v>
      </c>
      <c r="B524">
        <v>31</v>
      </c>
      <c r="F524" t="s">
        <v>8221</v>
      </c>
      <c r="G524">
        <v>2</v>
      </c>
    </row>
    <row r="525" spans="1:7" x14ac:dyDescent="0.2">
      <c r="A525" t="s">
        <v>8219</v>
      </c>
      <c r="B525">
        <v>50</v>
      </c>
      <c r="F525" t="s">
        <v>8221</v>
      </c>
      <c r="G525">
        <v>23</v>
      </c>
    </row>
    <row r="526" spans="1:7" x14ac:dyDescent="0.2">
      <c r="A526" t="s">
        <v>8219</v>
      </c>
      <c r="B526">
        <v>59</v>
      </c>
      <c r="F526" t="s">
        <v>8221</v>
      </c>
      <c r="G526">
        <v>1</v>
      </c>
    </row>
    <row r="527" spans="1:7" x14ac:dyDescent="0.2">
      <c r="A527" t="s">
        <v>8219</v>
      </c>
      <c r="B527">
        <v>81</v>
      </c>
      <c r="F527" t="s">
        <v>8221</v>
      </c>
      <c r="G527">
        <v>2</v>
      </c>
    </row>
    <row r="528" spans="1:7" x14ac:dyDescent="0.2">
      <c r="A528" t="s">
        <v>8219</v>
      </c>
      <c r="B528">
        <v>508</v>
      </c>
      <c r="F528" t="s">
        <v>8221</v>
      </c>
      <c r="G528">
        <v>3</v>
      </c>
    </row>
    <row r="529" spans="1:7" x14ac:dyDescent="0.2">
      <c r="A529" t="s">
        <v>8219</v>
      </c>
      <c r="B529">
        <v>74</v>
      </c>
      <c r="F529" t="s">
        <v>8221</v>
      </c>
      <c r="G529">
        <v>0</v>
      </c>
    </row>
    <row r="530" spans="1:7" x14ac:dyDescent="0.2">
      <c r="A530" t="s">
        <v>8219</v>
      </c>
      <c r="B530">
        <v>141</v>
      </c>
      <c r="F530" t="s">
        <v>8221</v>
      </c>
      <c r="G530">
        <v>13</v>
      </c>
    </row>
    <row r="531" spans="1:7" x14ac:dyDescent="0.2">
      <c r="A531" t="s">
        <v>8219</v>
      </c>
      <c r="B531">
        <v>711</v>
      </c>
      <c r="F531" t="s">
        <v>8221</v>
      </c>
      <c r="G531">
        <v>1</v>
      </c>
    </row>
    <row r="532" spans="1:7" x14ac:dyDescent="0.2">
      <c r="A532" t="s">
        <v>8219</v>
      </c>
      <c r="B532">
        <v>141</v>
      </c>
      <c r="F532" t="s">
        <v>8221</v>
      </c>
      <c r="G532">
        <v>1</v>
      </c>
    </row>
    <row r="533" spans="1:7" x14ac:dyDescent="0.2">
      <c r="A533" t="s">
        <v>8219</v>
      </c>
      <c r="B533">
        <v>109</v>
      </c>
      <c r="F533" t="s">
        <v>8221</v>
      </c>
      <c r="G533">
        <v>1</v>
      </c>
    </row>
    <row r="534" spans="1:7" x14ac:dyDescent="0.2">
      <c r="A534" t="s">
        <v>8219</v>
      </c>
      <c r="B534">
        <v>361</v>
      </c>
      <c r="F534" t="s">
        <v>8221</v>
      </c>
      <c r="G534">
        <v>6</v>
      </c>
    </row>
    <row r="535" spans="1:7" x14ac:dyDescent="0.2">
      <c r="A535" t="s">
        <v>8219</v>
      </c>
      <c r="B535">
        <v>176</v>
      </c>
      <c r="F535" t="s">
        <v>8221</v>
      </c>
      <c r="G535">
        <v>39</v>
      </c>
    </row>
    <row r="536" spans="1:7" x14ac:dyDescent="0.2">
      <c r="A536" t="s">
        <v>8219</v>
      </c>
      <c r="B536">
        <v>670</v>
      </c>
      <c r="F536" t="s">
        <v>8221</v>
      </c>
      <c r="G536">
        <v>4</v>
      </c>
    </row>
    <row r="537" spans="1:7" x14ac:dyDescent="0.2">
      <c r="A537" t="s">
        <v>8219</v>
      </c>
      <c r="B537">
        <v>96</v>
      </c>
      <c r="F537" t="s">
        <v>8221</v>
      </c>
      <c r="G537">
        <v>1</v>
      </c>
    </row>
    <row r="538" spans="1:7" x14ac:dyDescent="0.2">
      <c r="A538" t="s">
        <v>8219</v>
      </c>
      <c r="B538">
        <v>74</v>
      </c>
      <c r="F538" t="s">
        <v>8221</v>
      </c>
      <c r="G538">
        <v>0</v>
      </c>
    </row>
    <row r="539" spans="1:7" x14ac:dyDescent="0.2">
      <c r="A539" t="s">
        <v>8219</v>
      </c>
      <c r="B539">
        <v>52</v>
      </c>
      <c r="F539" t="s">
        <v>8221</v>
      </c>
      <c r="G539">
        <v>0</v>
      </c>
    </row>
    <row r="540" spans="1:7" x14ac:dyDescent="0.2">
      <c r="A540" t="s">
        <v>8219</v>
      </c>
      <c r="B540">
        <v>105</v>
      </c>
      <c r="F540" t="s">
        <v>8221</v>
      </c>
      <c r="G540">
        <v>0</v>
      </c>
    </row>
    <row r="541" spans="1:7" x14ac:dyDescent="0.2">
      <c r="A541" t="s">
        <v>8219</v>
      </c>
      <c r="B541">
        <v>41</v>
      </c>
      <c r="F541" t="s">
        <v>8221</v>
      </c>
      <c r="G541">
        <v>8</v>
      </c>
    </row>
    <row r="542" spans="1:7" x14ac:dyDescent="0.2">
      <c r="A542" t="s">
        <v>8219</v>
      </c>
      <c r="B542">
        <v>34</v>
      </c>
      <c r="F542" t="s">
        <v>8221</v>
      </c>
      <c r="G542">
        <v>0</v>
      </c>
    </row>
    <row r="543" spans="1:7" x14ac:dyDescent="0.2">
      <c r="A543" t="s">
        <v>8219</v>
      </c>
      <c r="B543">
        <v>66</v>
      </c>
      <c r="F543" t="s">
        <v>8221</v>
      </c>
      <c r="G543">
        <v>1</v>
      </c>
    </row>
    <row r="544" spans="1:7" x14ac:dyDescent="0.2">
      <c r="A544" t="s">
        <v>8219</v>
      </c>
      <c r="B544">
        <v>50</v>
      </c>
      <c r="F544" t="s">
        <v>8221</v>
      </c>
      <c r="G544">
        <v>12</v>
      </c>
    </row>
    <row r="545" spans="1:7" x14ac:dyDescent="0.2">
      <c r="A545" t="s">
        <v>8219</v>
      </c>
      <c r="B545">
        <v>159</v>
      </c>
      <c r="F545" t="s">
        <v>8221</v>
      </c>
      <c r="G545">
        <v>0</v>
      </c>
    </row>
    <row r="546" spans="1:7" x14ac:dyDescent="0.2">
      <c r="A546" t="s">
        <v>8219</v>
      </c>
      <c r="B546">
        <v>182</v>
      </c>
      <c r="F546" t="s">
        <v>8221</v>
      </c>
      <c r="G546">
        <v>3</v>
      </c>
    </row>
    <row r="547" spans="1:7" x14ac:dyDescent="0.2">
      <c r="A547" t="s">
        <v>8219</v>
      </c>
      <c r="B547">
        <v>206</v>
      </c>
      <c r="F547" t="s">
        <v>8221</v>
      </c>
      <c r="G547">
        <v>2</v>
      </c>
    </row>
    <row r="548" spans="1:7" x14ac:dyDescent="0.2">
      <c r="A548" t="s">
        <v>8219</v>
      </c>
      <c r="B548">
        <v>169</v>
      </c>
      <c r="F548" t="s">
        <v>8221</v>
      </c>
      <c r="G548">
        <v>6</v>
      </c>
    </row>
    <row r="549" spans="1:7" x14ac:dyDescent="0.2">
      <c r="A549" t="s">
        <v>8219</v>
      </c>
      <c r="B549">
        <v>31</v>
      </c>
      <c r="F549" t="s">
        <v>8221</v>
      </c>
      <c r="G549">
        <v>0</v>
      </c>
    </row>
    <row r="550" spans="1:7" x14ac:dyDescent="0.2">
      <c r="A550" t="s">
        <v>8219</v>
      </c>
      <c r="B550">
        <v>28</v>
      </c>
      <c r="F550" t="s">
        <v>8221</v>
      </c>
      <c r="G550">
        <v>15</v>
      </c>
    </row>
    <row r="551" spans="1:7" x14ac:dyDescent="0.2">
      <c r="A551" t="s">
        <v>8219</v>
      </c>
      <c r="B551">
        <v>54</v>
      </c>
      <c r="F551" t="s">
        <v>8221</v>
      </c>
      <c r="G551">
        <v>1</v>
      </c>
    </row>
    <row r="552" spans="1:7" x14ac:dyDescent="0.2">
      <c r="A552" t="s">
        <v>8219</v>
      </c>
      <c r="B552">
        <v>467</v>
      </c>
      <c r="F552" t="s">
        <v>8221</v>
      </c>
      <c r="G552">
        <v>3</v>
      </c>
    </row>
    <row r="553" spans="1:7" x14ac:dyDescent="0.2">
      <c r="A553" t="s">
        <v>8219</v>
      </c>
      <c r="B553">
        <v>389</v>
      </c>
      <c r="F553" t="s">
        <v>8221</v>
      </c>
      <c r="G553">
        <v>8</v>
      </c>
    </row>
    <row r="554" spans="1:7" x14ac:dyDescent="0.2">
      <c r="A554" t="s">
        <v>8219</v>
      </c>
      <c r="B554">
        <v>68</v>
      </c>
      <c r="F554" t="s">
        <v>8221</v>
      </c>
      <c r="G554">
        <v>0</v>
      </c>
    </row>
    <row r="555" spans="1:7" x14ac:dyDescent="0.2">
      <c r="A555" t="s">
        <v>8219</v>
      </c>
      <c r="B555">
        <v>413</v>
      </c>
      <c r="F555" t="s">
        <v>8221</v>
      </c>
      <c r="G555">
        <v>3</v>
      </c>
    </row>
    <row r="556" spans="1:7" x14ac:dyDescent="0.2">
      <c r="A556" t="s">
        <v>8219</v>
      </c>
      <c r="B556">
        <v>190</v>
      </c>
      <c r="F556" t="s">
        <v>8221</v>
      </c>
      <c r="G556">
        <v>3</v>
      </c>
    </row>
    <row r="557" spans="1:7" x14ac:dyDescent="0.2">
      <c r="A557" t="s">
        <v>8219</v>
      </c>
      <c r="B557">
        <v>189</v>
      </c>
      <c r="F557" t="s">
        <v>8221</v>
      </c>
      <c r="G557">
        <v>0</v>
      </c>
    </row>
    <row r="558" spans="1:7" x14ac:dyDescent="0.2">
      <c r="A558" t="s">
        <v>8219</v>
      </c>
      <c r="B558">
        <v>130</v>
      </c>
      <c r="F558" t="s">
        <v>8221</v>
      </c>
      <c r="G558">
        <v>19</v>
      </c>
    </row>
    <row r="559" spans="1:7" x14ac:dyDescent="0.2">
      <c r="A559" t="s">
        <v>8219</v>
      </c>
      <c r="B559">
        <v>74</v>
      </c>
      <c r="F559" t="s">
        <v>8221</v>
      </c>
      <c r="G559">
        <v>0</v>
      </c>
    </row>
    <row r="560" spans="1:7" x14ac:dyDescent="0.2">
      <c r="A560" t="s">
        <v>8219</v>
      </c>
      <c r="B560">
        <v>274</v>
      </c>
      <c r="F560" t="s">
        <v>8221</v>
      </c>
      <c r="G560">
        <v>2</v>
      </c>
    </row>
    <row r="561" spans="1:7" x14ac:dyDescent="0.2">
      <c r="A561" t="s">
        <v>8219</v>
      </c>
      <c r="B561">
        <v>22</v>
      </c>
      <c r="F561" t="s">
        <v>8221</v>
      </c>
      <c r="G561">
        <v>0</v>
      </c>
    </row>
    <row r="562" spans="1:7" x14ac:dyDescent="0.2">
      <c r="A562" t="s">
        <v>8219</v>
      </c>
      <c r="B562">
        <v>31</v>
      </c>
      <c r="F562" t="s">
        <v>8221</v>
      </c>
      <c r="G562">
        <v>0</v>
      </c>
    </row>
    <row r="563" spans="1:7" x14ac:dyDescent="0.2">
      <c r="A563" t="s">
        <v>8219</v>
      </c>
      <c r="B563">
        <v>63</v>
      </c>
      <c r="F563" t="s">
        <v>8221</v>
      </c>
      <c r="G563">
        <v>25</v>
      </c>
    </row>
    <row r="564" spans="1:7" x14ac:dyDescent="0.2">
      <c r="A564" t="s">
        <v>8219</v>
      </c>
      <c r="B564">
        <v>20</v>
      </c>
      <c r="F564" t="s">
        <v>8221</v>
      </c>
      <c r="G564">
        <v>8</v>
      </c>
    </row>
    <row r="565" spans="1:7" x14ac:dyDescent="0.2">
      <c r="A565" t="s">
        <v>8219</v>
      </c>
      <c r="B565">
        <v>25</v>
      </c>
      <c r="F565" t="s">
        <v>8221</v>
      </c>
      <c r="G565">
        <v>16</v>
      </c>
    </row>
    <row r="566" spans="1:7" x14ac:dyDescent="0.2">
      <c r="A566" t="s">
        <v>8219</v>
      </c>
      <c r="B566">
        <v>61</v>
      </c>
      <c r="F566" t="s">
        <v>8221</v>
      </c>
      <c r="G566">
        <v>3</v>
      </c>
    </row>
    <row r="567" spans="1:7" x14ac:dyDescent="0.2">
      <c r="A567" t="s">
        <v>8219</v>
      </c>
      <c r="B567">
        <v>52</v>
      </c>
      <c r="F567" t="s">
        <v>8221</v>
      </c>
      <c r="G567">
        <v>3</v>
      </c>
    </row>
    <row r="568" spans="1:7" x14ac:dyDescent="0.2">
      <c r="A568" t="s">
        <v>8219</v>
      </c>
      <c r="B568">
        <v>86</v>
      </c>
      <c r="F568" t="s">
        <v>8221</v>
      </c>
      <c r="G568">
        <v>2</v>
      </c>
    </row>
    <row r="569" spans="1:7" x14ac:dyDescent="0.2">
      <c r="A569" t="s">
        <v>8219</v>
      </c>
      <c r="B569">
        <v>42</v>
      </c>
      <c r="F569" t="s">
        <v>8221</v>
      </c>
      <c r="G569">
        <v>1</v>
      </c>
    </row>
    <row r="570" spans="1:7" x14ac:dyDescent="0.2">
      <c r="A570" t="s">
        <v>8219</v>
      </c>
      <c r="B570">
        <v>52</v>
      </c>
      <c r="F570" t="s">
        <v>8221</v>
      </c>
      <c r="G570">
        <v>0</v>
      </c>
    </row>
    <row r="571" spans="1:7" x14ac:dyDescent="0.2">
      <c r="A571" t="s">
        <v>8219</v>
      </c>
      <c r="B571">
        <v>120</v>
      </c>
      <c r="F571" t="s">
        <v>8221</v>
      </c>
      <c r="G571">
        <v>1</v>
      </c>
    </row>
    <row r="572" spans="1:7" x14ac:dyDescent="0.2">
      <c r="A572" t="s">
        <v>8219</v>
      </c>
      <c r="B572">
        <v>22</v>
      </c>
      <c r="F572" t="s">
        <v>8221</v>
      </c>
      <c r="G572">
        <v>19</v>
      </c>
    </row>
    <row r="573" spans="1:7" x14ac:dyDescent="0.2">
      <c r="A573" t="s">
        <v>8219</v>
      </c>
      <c r="B573">
        <v>64</v>
      </c>
      <c r="F573" t="s">
        <v>8221</v>
      </c>
      <c r="G573">
        <v>9</v>
      </c>
    </row>
    <row r="574" spans="1:7" x14ac:dyDescent="0.2">
      <c r="A574" t="s">
        <v>8219</v>
      </c>
      <c r="B574">
        <v>23</v>
      </c>
      <c r="F574" t="s">
        <v>8221</v>
      </c>
      <c r="G574">
        <v>1</v>
      </c>
    </row>
    <row r="575" spans="1:7" x14ac:dyDescent="0.2">
      <c r="A575" t="s">
        <v>8219</v>
      </c>
      <c r="B575">
        <v>238</v>
      </c>
      <c r="F575" t="s">
        <v>8221</v>
      </c>
      <c r="G575">
        <v>0</v>
      </c>
    </row>
    <row r="576" spans="1:7" x14ac:dyDescent="0.2">
      <c r="A576" t="s">
        <v>8219</v>
      </c>
      <c r="B576">
        <v>33</v>
      </c>
      <c r="F576" t="s">
        <v>8221</v>
      </c>
      <c r="G576">
        <v>1</v>
      </c>
    </row>
    <row r="577" spans="1:7" x14ac:dyDescent="0.2">
      <c r="A577" t="s">
        <v>8219</v>
      </c>
      <c r="B577">
        <v>32</v>
      </c>
      <c r="F577" t="s">
        <v>8221</v>
      </c>
      <c r="G577">
        <v>5</v>
      </c>
    </row>
    <row r="578" spans="1:7" x14ac:dyDescent="0.2">
      <c r="A578" t="s">
        <v>8219</v>
      </c>
      <c r="B578">
        <v>24</v>
      </c>
      <c r="F578" t="s">
        <v>8221</v>
      </c>
      <c r="G578">
        <v>85</v>
      </c>
    </row>
    <row r="579" spans="1:7" x14ac:dyDescent="0.2">
      <c r="A579" t="s">
        <v>8219</v>
      </c>
      <c r="B579">
        <v>29</v>
      </c>
      <c r="F579" t="s">
        <v>8221</v>
      </c>
      <c r="G579">
        <v>3</v>
      </c>
    </row>
    <row r="580" spans="1:7" x14ac:dyDescent="0.2">
      <c r="A580" t="s">
        <v>8219</v>
      </c>
      <c r="B580">
        <v>50</v>
      </c>
      <c r="F580" t="s">
        <v>8221</v>
      </c>
      <c r="G580">
        <v>4</v>
      </c>
    </row>
    <row r="581" spans="1:7" x14ac:dyDescent="0.2">
      <c r="A581" t="s">
        <v>8219</v>
      </c>
      <c r="B581">
        <v>108</v>
      </c>
      <c r="F581" t="s">
        <v>8221</v>
      </c>
      <c r="G581">
        <v>3</v>
      </c>
    </row>
    <row r="582" spans="1:7" x14ac:dyDescent="0.2">
      <c r="A582" t="s">
        <v>8219</v>
      </c>
      <c r="B582">
        <v>139</v>
      </c>
      <c r="F582" t="s">
        <v>8221</v>
      </c>
      <c r="G582">
        <v>5</v>
      </c>
    </row>
    <row r="583" spans="1:7" x14ac:dyDescent="0.2">
      <c r="A583" t="s">
        <v>8219</v>
      </c>
      <c r="B583">
        <v>7</v>
      </c>
      <c r="F583" t="s">
        <v>8221</v>
      </c>
      <c r="G583">
        <v>17</v>
      </c>
    </row>
    <row r="584" spans="1:7" x14ac:dyDescent="0.2">
      <c r="A584" t="s">
        <v>8219</v>
      </c>
      <c r="B584">
        <v>149</v>
      </c>
      <c r="F584" t="s">
        <v>8221</v>
      </c>
      <c r="G584">
        <v>3</v>
      </c>
    </row>
    <row r="585" spans="1:7" x14ac:dyDescent="0.2">
      <c r="A585" t="s">
        <v>8219</v>
      </c>
      <c r="B585">
        <v>31</v>
      </c>
      <c r="F585" t="s">
        <v>8221</v>
      </c>
      <c r="G585">
        <v>2</v>
      </c>
    </row>
    <row r="586" spans="1:7" x14ac:dyDescent="0.2">
      <c r="A586" t="s">
        <v>8219</v>
      </c>
      <c r="B586">
        <v>26</v>
      </c>
      <c r="F586" t="s">
        <v>8221</v>
      </c>
      <c r="G586">
        <v>6</v>
      </c>
    </row>
    <row r="587" spans="1:7" x14ac:dyDescent="0.2">
      <c r="A587" t="s">
        <v>8219</v>
      </c>
      <c r="B587">
        <v>172</v>
      </c>
      <c r="F587" t="s">
        <v>8221</v>
      </c>
      <c r="G587">
        <v>0</v>
      </c>
    </row>
    <row r="588" spans="1:7" x14ac:dyDescent="0.2">
      <c r="A588" t="s">
        <v>8219</v>
      </c>
      <c r="B588">
        <v>78</v>
      </c>
      <c r="F588" t="s">
        <v>8221</v>
      </c>
      <c r="G588">
        <v>1</v>
      </c>
    </row>
    <row r="589" spans="1:7" x14ac:dyDescent="0.2">
      <c r="A589" t="s">
        <v>8219</v>
      </c>
      <c r="B589">
        <v>120</v>
      </c>
      <c r="F589" t="s">
        <v>8221</v>
      </c>
      <c r="G589">
        <v>3</v>
      </c>
    </row>
    <row r="590" spans="1:7" x14ac:dyDescent="0.2">
      <c r="A590" t="s">
        <v>8219</v>
      </c>
      <c r="B590">
        <v>227</v>
      </c>
      <c r="F590" t="s">
        <v>8221</v>
      </c>
      <c r="G590">
        <v>13</v>
      </c>
    </row>
    <row r="591" spans="1:7" x14ac:dyDescent="0.2">
      <c r="A591" t="s">
        <v>8219</v>
      </c>
      <c r="B591">
        <v>42</v>
      </c>
      <c r="F591" t="s">
        <v>8221</v>
      </c>
      <c r="G591">
        <v>1</v>
      </c>
    </row>
    <row r="592" spans="1:7" x14ac:dyDescent="0.2">
      <c r="A592" t="s">
        <v>8219</v>
      </c>
      <c r="B592">
        <v>64</v>
      </c>
      <c r="F592" t="s">
        <v>8221</v>
      </c>
      <c r="G592">
        <v>1</v>
      </c>
    </row>
    <row r="593" spans="1:7" x14ac:dyDescent="0.2">
      <c r="A593" t="s">
        <v>8219</v>
      </c>
      <c r="B593">
        <v>121</v>
      </c>
      <c r="F593" t="s">
        <v>8221</v>
      </c>
      <c r="G593">
        <v>9</v>
      </c>
    </row>
    <row r="594" spans="1:7" x14ac:dyDescent="0.2">
      <c r="A594" t="s">
        <v>8219</v>
      </c>
      <c r="B594">
        <v>87</v>
      </c>
      <c r="F594" t="s">
        <v>8221</v>
      </c>
      <c r="G594">
        <v>0</v>
      </c>
    </row>
    <row r="595" spans="1:7" x14ac:dyDescent="0.2">
      <c r="A595" t="s">
        <v>8219</v>
      </c>
      <c r="B595">
        <v>65</v>
      </c>
      <c r="F595" t="s">
        <v>8221</v>
      </c>
      <c r="G595">
        <v>2</v>
      </c>
    </row>
    <row r="596" spans="1:7" x14ac:dyDescent="0.2">
      <c r="A596" t="s">
        <v>8219</v>
      </c>
      <c r="B596">
        <v>49</v>
      </c>
      <c r="F596" t="s">
        <v>8221</v>
      </c>
      <c r="G596">
        <v>1</v>
      </c>
    </row>
    <row r="597" spans="1:7" x14ac:dyDescent="0.2">
      <c r="A597" t="s">
        <v>8219</v>
      </c>
      <c r="B597">
        <v>19</v>
      </c>
      <c r="F597" t="s">
        <v>8221</v>
      </c>
      <c r="G597">
        <v>10</v>
      </c>
    </row>
    <row r="598" spans="1:7" x14ac:dyDescent="0.2">
      <c r="A598" t="s">
        <v>8219</v>
      </c>
      <c r="B598">
        <v>81</v>
      </c>
      <c r="F598" t="s">
        <v>8221</v>
      </c>
      <c r="G598">
        <v>3</v>
      </c>
    </row>
    <row r="599" spans="1:7" x14ac:dyDescent="0.2">
      <c r="A599" t="s">
        <v>8219</v>
      </c>
      <c r="B599">
        <v>264</v>
      </c>
      <c r="F599" t="s">
        <v>8221</v>
      </c>
      <c r="G599">
        <v>2</v>
      </c>
    </row>
    <row r="600" spans="1:7" x14ac:dyDescent="0.2">
      <c r="A600" t="s">
        <v>8219</v>
      </c>
      <c r="B600">
        <v>25</v>
      </c>
      <c r="F600" t="s">
        <v>8221</v>
      </c>
      <c r="G600">
        <v>2</v>
      </c>
    </row>
    <row r="601" spans="1:7" x14ac:dyDescent="0.2">
      <c r="A601" t="s">
        <v>8219</v>
      </c>
      <c r="B601">
        <v>5</v>
      </c>
      <c r="F601" t="s">
        <v>8221</v>
      </c>
      <c r="G601">
        <v>1</v>
      </c>
    </row>
    <row r="602" spans="1:7" x14ac:dyDescent="0.2">
      <c r="A602" t="s">
        <v>8219</v>
      </c>
      <c r="B602">
        <v>144</v>
      </c>
      <c r="F602" t="s">
        <v>8221</v>
      </c>
      <c r="G602">
        <v>14</v>
      </c>
    </row>
    <row r="603" spans="1:7" x14ac:dyDescent="0.2">
      <c r="A603" t="s">
        <v>8219</v>
      </c>
      <c r="B603">
        <v>92</v>
      </c>
      <c r="F603" t="s">
        <v>8221</v>
      </c>
      <c r="G603">
        <v>0</v>
      </c>
    </row>
    <row r="604" spans="1:7" x14ac:dyDescent="0.2">
      <c r="A604" t="s">
        <v>8219</v>
      </c>
      <c r="B604">
        <v>147</v>
      </c>
      <c r="F604" t="s">
        <v>8221</v>
      </c>
      <c r="G604">
        <v>0</v>
      </c>
    </row>
    <row r="605" spans="1:7" x14ac:dyDescent="0.2">
      <c r="A605" t="s">
        <v>8219</v>
      </c>
      <c r="B605">
        <v>90</v>
      </c>
      <c r="F605" t="s">
        <v>8221</v>
      </c>
      <c r="G605">
        <v>4</v>
      </c>
    </row>
    <row r="606" spans="1:7" x14ac:dyDescent="0.2">
      <c r="A606" t="s">
        <v>8219</v>
      </c>
      <c r="B606">
        <v>87</v>
      </c>
      <c r="F606" t="s">
        <v>8221</v>
      </c>
      <c r="G606">
        <v>3</v>
      </c>
    </row>
    <row r="607" spans="1:7" x14ac:dyDescent="0.2">
      <c r="A607" t="s">
        <v>8219</v>
      </c>
      <c r="B607">
        <v>406</v>
      </c>
      <c r="F607" t="s">
        <v>8221</v>
      </c>
      <c r="G607">
        <v>0</v>
      </c>
    </row>
    <row r="608" spans="1:7" x14ac:dyDescent="0.2">
      <c r="A608" t="s">
        <v>8219</v>
      </c>
      <c r="B608">
        <v>20</v>
      </c>
      <c r="F608" t="s">
        <v>8221</v>
      </c>
      <c r="G608">
        <v>5</v>
      </c>
    </row>
    <row r="609" spans="1:7" x14ac:dyDescent="0.2">
      <c r="A609" t="s">
        <v>8219</v>
      </c>
      <c r="B609">
        <v>70</v>
      </c>
      <c r="F609" t="s">
        <v>8221</v>
      </c>
      <c r="G609">
        <v>47</v>
      </c>
    </row>
    <row r="610" spans="1:7" x14ac:dyDescent="0.2">
      <c r="A610" t="s">
        <v>8219</v>
      </c>
      <c r="B610">
        <v>16</v>
      </c>
      <c r="F610" t="s">
        <v>8221</v>
      </c>
      <c r="G610">
        <v>0</v>
      </c>
    </row>
    <row r="611" spans="1:7" x14ac:dyDescent="0.2">
      <c r="A611" t="s">
        <v>8219</v>
      </c>
      <c r="B611">
        <v>52</v>
      </c>
      <c r="F611" t="s">
        <v>8221</v>
      </c>
      <c r="G611">
        <v>10</v>
      </c>
    </row>
    <row r="612" spans="1:7" x14ac:dyDescent="0.2">
      <c r="A612" t="s">
        <v>8219</v>
      </c>
      <c r="B612">
        <v>66</v>
      </c>
      <c r="F612" t="s">
        <v>8221</v>
      </c>
      <c r="G612">
        <v>11</v>
      </c>
    </row>
    <row r="613" spans="1:7" x14ac:dyDescent="0.2">
      <c r="A613" t="s">
        <v>8219</v>
      </c>
      <c r="B613">
        <v>109</v>
      </c>
      <c r="F613" t="s">
        <v>8221</v>
      </c>
      <c r="G613">
        <v>2</v>
      </c>
    </row>
    <row r="614" spans="1:7" x14ac:dyDescent="0.2">
      <c r="A614" t="s">
        <v>8219</v>
      </c>
      <c r="B614">
        <v>168</v>
      </c>
      <c r="F614" t="s">
        <v>8221</v>
      </c>
      <c r="G614">
        <v>2</v>
      </c>
    </row>
    <row r="615" spans="1:7" x14ac:dyDescent="0.2">
      <c r="A615" t="s">
        <v>8219</v>
      </c>
      <c r="B615">
        <v>31</v>
      </c>
      <c r="F615" t="s">
        <v>8221</v>
      </c>
      <c r="G615">
        <v>22</v>
      </c>
    </row>
    <row r="616" spans="1:7" x14ac:dyDescent="0.2">
      <c r="A616" t="s">
        <v>8219</v>
      </c>
      <c r="B616">
        <v>133</v>
      </c>
      <c r="F616" t="s">
        <v>8221</v>
      </c>
      <c r="G616">
        <v>8</v>
      </c>
    </row>
    <row r="617" spans="1:7" x14ac:dyDescent="0.2">
      <c r="A617" t="s">
        <v>8219</v>
      </c>
      <c r="B617">
        <v>151</v>
      </c>
      <c r="F617" t="s">
        <v>8221</v>
      </c>
      <c r="G617">
        <v>6</v>
      </c>
    </row>
    <row r="618" spans="1:7" x14ac:dyDescent="0.2">
      <c r="A618" t="s">
        <v>8219</v>
      </c>
      <c r="B618">
        <v>5</v>
      </c>
      <c r="F618" t="s">
        <v>8221</v>
      </c>
      <c r="G618">
        <v>1</v>
      </c>
    </row>
    <row r="619" spans="1:7" x14ac:dyDescent="0.2">
      <c r="A619" t="s">
        <v>8219</v>
      </c>
      <c r="B619">
        <v>73</v>
      </c>
      <c r="F619" t="s">
        <v>8221</v>
      </c>
      <c r="G619">
        <v>3</v>
      </c>
    </row>
    <row r="620" spans="1:7" x14ac:dyDescent="0.2">
      <c r="A620" t="s">
        <v>8219</v>
      </c>
      <c r="B620">
        <v>148</v>
      </c>
      <c r="F620" t="s">
        <v>8221</v>
      </c>
      <c r="G620">
        <v>0</v>
      </c>
    </row>
    <row r="621" spans="1:7" x14ac:dyDescent="0.2">
      <c r="A621" t="s">
        <v>8219</v>
      </c>
      <c r="B621">
        <v>93</v>
      </c>
      <c r="F621" t="s">
        <v>8221</v>
      </c>
      <c r="G621">
        <v>0</v>
      </c>
    </row>
    <row r="622" spans="1:7" x14ac:dyDescent="0.2">
      <c r="A622" t="s">
        <v>8219</v>
      </c>
      <c r="B622">
        <v>63</v>
      </c>
      <c r="F622" t="s">
        <v>8221</v>
      </c>
      <c r="G622">
        <v>0</v>
      </c>
    </row>
    <row r="623" spans="1:7" x14ac:dyDescent="0.2">
      <c r="A623" t="s">
        <v>8219</v>
      </c>
      <c r="B623">
        <v>134</v>
      </c>
      <c r="F623" t="s">
        <v>8221</v>
      </c>
      <c r="G623">
        <v>0</v>
      </c>
    </row>
    <row r="624" spans="1:7" x14ac:dyDescent="0.2">
      <c r="A624" t="s">
        <v>8219</v>
      </c>
      <c r="B624">
        <v>14</v>
      </c>
      <c r="F624" t="s">
        <v>8221</v>
      </c>
      <c r="G624">
        <v>0</v>
      </c>
    </row>
    <row r="625" spans="1:7" x14ac:dyDescent="0.2">
      <c r="A625" t="s">
        <v>8219</v>
      </c>
      <c r="B625">
        <v>78</v>
      </c>
      <c r="F625" t="s">
        <v>8221</v>
      </c>
      <c r="G625">
        <v>3</v>
      </c>
    </row>
    <row r="626" spans="1:7" x14ac:dyDescent="0.2">
      <c r="A626" t="s">
        <v>8219</v>
      </c>
      <c r="B626">
        <v>112</v>
      </c>
      <c r="F626" t="s">
        <v>8221</v>
      </c>
      <c r="G626">
        <v>0</v>
      </c>
    </row>
    <row r="627" spans="1:7" x14ac:dyDescent="0.2">
      <c r="A627" t="s">
        <v>8219</v>
      </c>
      <c r="B627">
        <v>34</v>
      </c>
      <c r="F627" t="s">
        <v>8221</v>
      </c>
      <c r="G627">
        <v>0</v>
      </c>
    </row>
    <row r="628" spans="1:7" x14ac:dyDescent="0.2">
      <c r="A628" t="s">
        <v>8219</v>
      </c>
      <c r="B628">
        <v>19</v>
      </c>
      <c r="F628" t="s">
        <v>8221</v>
      </c>
      <c r="G628">
        <v>1</v>
      </c>
    </row>
    <row r="629" spans="1:7" x14ac:dyDescent="0.2">
      <c r="A629" t="s">
        <v>8219</v>
      </c>
      <c r="B629">
        <v>13</v>
      </c>
      <c r="F629" t="s">
        <v>8221</v>
      </c>
      <c r="G629">
        <v>6</v>
      </c>
    </row>
    <row r="630" spans="1:7" x14ac:dyDescent="0.2">
      <c r="A630" t="s">
        <v>8219</v>
      </c>
      <c r="B630">
        <v>104</v>
      </c>
      <c r="F630" t="s">
        <v>8221</v>
      </c>
      <c r="G630">
        <v>1</v>
      </c>
    </row>
    <row r="631" spans="1:7" x14ac:dyDescent="0.2">
      <c r="A631" t="s">
        <v>8219</v>
      </c>
      <c r="B631">
        <v>52</v>
      </c>
      <c r="F631" t="s">
        <v>8221</v>
      </c>
      <c r="G631">
        <v>2</v>
      </c>
    </row>
    <row r="632" spans="1:7" x14ac:dyDescent="0.2">
      <c r="A632" t="s">
        <v>8219</v>
      </c>
      <c r="B632">
        <v>17</v>
      </c>
      <c r="F632" t="s">
        <v>8221</v>
      </c>
      <c r="G632">
        <v>0</v>
      </c>
    </row>
    <row r="633" spans="1:7" x14ac:dyDescent="0.2">
      <c r="A633" t="s">
        <v>8219</v>
      </c>
      <c r="B633">
        <v>82</v>
      </c>
      <c r="F633" t="s">
        <v>8221</v>
      </c>
      <c r="G633">
        <v>3</v>
      </c>
    </row>
    <row r="634" spans="1:7" x14ac:dyDescent="0.2">
      <c r="A634" t="s">
        <v>8219</v>
      </c>
      <c r="B634">
        <v>73</v>
      </c>
      <c r="F634" t="s">
        <v>8221</v>
      </c>
      <c r="G634">
        <v>3</v>
      </c>
    </row>
    <row r="635" spans="1:7" x14ac:dyDescent="0.2">
      <c r="A635" t="s">
        <v>8219</v>
      </c>
      <c r="B635">
        <v>158</v>
      </c>
      <c r="F635" t="s">
        <v>8221</v>
      </c>
      <c r="G635">
        <v>0</v>
      </c>
    </row>
    <row r="636" spans="1:7" x14ac:dyDescent="0.2">
      <c r="A636" t="s">
        <v>8219</v>
      </c>
      <c r="B636">
        <v>65</v>
      </c>
      <c r="F636" t="s">
        <v>8221</v>
      </c>
      <c r="G636">
        <v>6</v>
      </c>
    </row>
    <row r="637" spans="1:7" x14ac:dyDescent="0.2">
      <c r="A637" t="s">
        <v>8219</v>
      </c>
      <c r="B637">
        <v>184</v>
      </c>
      <c r="F637" t="s">
        <v>8221</v>
      </c>
      <c r="G637">
        <v>0</v>
      </c>
    </row>
    <row r="638" spans="1:7" x14ac:dyDescent="0.2">
      <c r="A638" t="s">
        <v>8219</v>
      </c>
      <c r="B638">
        <v>34</v>
      </c>
      <c r="F638" t="s">
        <v>8221</v>
      </c>
      <c r="G638">
        <v>19</v>
      </c>
    </row>
    <row r="639" spans="1:7" x14ac:dyDescent="0.2">
      <c r="A639" t="s">
        <v>8219</v>
      </c>
      <c r="B639">
        <v>240</v>
      </c>
      <c r="F639" t="s">
        <v>8221</v>
      </c>
      <c r="G639">
        <v>1</v>
      </c>
    </row>
    <row r="640" spans="1:7" x14ac:dyDescent="0.2">
      <c r="A640" t="s">
        <v>8219</v>
      </c>
      <c r="B640">
        <v>113</v>
      </c>
      <c r="F640" t="s">
        <v>8221</v>
      </c>
      <c r="G640">
        <v>2</v>
      </c>
    </row>
    <row r="641" spans="1:7" x14ac:dyDescent="0.2">
      <c r="A641" t="s">
        <v>8219</v>
      </c>
      <c r="B641">
        <v>66</v>
      </c>
      <c r="F641" t="s">
        <v>8221</v>
      </c>
      <c r="G641">
        <v>0</v>
      </c>
    </row>
    <row r="642" spans="1:7" x14ac:dyDescent="0.2">
      <c r="A642" t="s">
        <v>8219</v>
      </c>
      <c r="B642">
        <v>340</v>
      </c>
      <c r="F642" t="s">
        <v>8221</v>
      </c>
      <c r="G642">
        <v>11</v>
      </c>
    </row>
    <row r="643" spans="1:7" x14ac:dyDescent="0.2">
      <c r="A643" t="s">
        <v>8219</v>
      </c>
      <c r="B643">
        <v>150</v>
      </c>
      <c r="F643" t="s">
        <v>8221</v>
      </c>
      <c r="G643">
        <v>0</v>
      </c>
    </row>
    <row r="644" spans="1:7" x14ac:dyDescent="0.2">
      <c r="A644" t="s">
        <v>8219</v>
      </c>
      <c r="B644">
        <v>25</v>
      </c>
      <c r="F644" t="s">
        <v>8221</v>
      </c>
      <c r="G644">
        <v>0</v>
      </c>
    </row>
    <row r="645" spans="1:7" x14ac:dyDescent="0.2">
      <c r="A645" t="s">
        <v>8219</v>
      </c>
      <c r="B645">
        <v>234</v>
      </c>
      <c r="F645" t="s">
        <v>8221</v>
      </c>
      <c r="G645">
        <v>1</v>
      </c>
    </row>
    <row r="646" spans="1:7" x14ac:dyDescent="0.2">
      <c r="A646" t="s">
        <v>8219</v>
      </c>
      <c r="B646">
        <v>2602</v>
      </c>
      <c r="F646" t="s">
        <v>8221</v>
      </c>
      <c r="G646">
        <v>3</v>
      </c>
    </row>
    <row r="647" spans="1:7" x14ac:dyDescent="0.2">
      <c r="A647" t="s">
        <v>8219</v>
      </c>
      <c r="B647">
        <v>248</v>
      </c>
      <c r="F647" t="s">
        <v>8221</v>
      </c>
      <c r="G647">
        <v>1</v>
      </c>
    </row>
    <row r="648" spans="1:7" x14ac:dyDescent="0.2">
      <c r="A648" t="s">
        <v>8219</v>
      </c>
      <c r="B648">
        <v>600</v>
      </c>
      <c r="F648" t="s">
        <v>8221</v>
      </c>
      <c r="G648">
        <v>15</v>
      </c>
    </row>
    <row r="649" spans="1:7" x14ac:dyDescent="0.2">
      <c r="A649" t="s">
        <v>8219</v>
      </c>
      <c r="B649">
        <v>293</v>
      </c>
      <c r="F649" t="s">
        <v>8221</v>
      </c>
      <c r="G649">
        <v>2</v>
      </c>
    </row>
    <row r="650" spans="1:7" x14ac:dyDescent="0.2">
      <c r="A650" t="s">
        <v>8219</v>
      </c>
      <c r="B650">
        <v>321</v>
      </c>
      <c r="F650" t="s">
        <v>8221</v>
      </c>
      <c r="G650">
        <v>1</v>
      </c>
    </row>
    <row r="651" spans="1:7" x14ac:dyDescent="0.2">
      <c r="A651" t="s">
        <v>8219</v>
      </c>
      <c r="B651">
        <v>81</v>
      </c>
      <c r="F651" t="s">
        <v>8221</v>
      </c>
      <c r="G651">
        <v>1</v>
      </c>
    </row>
    <row r="652" spans="1:7" x14ac:dyDescent="0.2">
      <c r="A652" t="s">
        <v>8219</v>
      </c>
      <c r="B652">
        <v>343</v>
      </c>
      <c r="F652" t="s">
        <v>8221</v>
      </c>
      <c r="G652">
        <v>0</v>
      </c>
    </row>
    <row r="653" spans="1:7" x14ac:dyDescent="0.2">
      <c r="A653" t="s">
        <v>8219</v>
      </c>
      <c r="B653">
        <v>336</v>
      </c>
      <c r="F653" t="s">
        <v>8221</v>
      </c>
      <c r="G653">
        <v>1</v>
      </c>
    </row>
    <row r="654" spans="1:7" x14ac:dyDescent="0.2">
      <c r="A654" t="s">
        <v>8219</v>
      </c>
      <c r="B654">
        <v>47</v>
      </c>
      <c r="F654" t="s">
        <v>8221</v>
      </c>
      <c r="G654">
        <v>11</v>
      </c>
    </row>
    <row r="655" spans="1:7" x14ac:dyDescent="0.2">
      <c r="A655" t="s">
        <v>8219</v>
      </c>
      <c r="B655">
        <v>76</v>
      </c>
      <c r="F655" t="s">
        <v>8221</v>
      </c>
      <c r="G655">
        <v>0</v>
      </c>
    </row>
    <row r="656" spans="1:7" x14ac:dyDescent="0.2">
      <c r="A656" t="s">
        <v>8219</v>
      </c>
      <c r="B656">
        <v>441</v>
      </c>
      <c r="F656" t="s">
        <v>8221</v>
      </c>
      <c r="G656">
        <v>1</v>
      </c>
    </row>
    <row r="657" spans="1:7" x14ac:dyDescent="0.2">
      <c r="A657" t="s">
        <v>8219</v>
      </c>
      <c r="B657">
        <v>916</v>
      </c>
      <c r="F657" t="s">
        <v>8221</v>
      </c>
      <c r="G657">
        <v>6</v>
      </c>
    </row>
    <row r="658" spans="1:7" x14ac:dyDescent="0.2">
      <c r="A658" t="s">
        <v>8219</v>
      </c>
      <c r="B658">
        <v>369</v>
      </c>
      <c r="F658" t="s">
        <v>8221</v>
      </c>
      <c r="G658">
        <v>7</v>
      </c>
    </row>
    <row r="659" spans="1:7" x14ac:dyDescent="0.2">
      <c r="A659" t="s">
        <v>8219</v>
      </c>
      <c r="B659">
        <v>20242</v>
      </c>
      <c r="F659" t="s">
        <v>8221</v>
      </c>
      <c r="G659">
        <v>0</v>
      </c>
    </row>
    <row r="660" spans="1:7" x14ac:dyDescent="0.2">
      <c r="A660" t="s">
        <v>8219</v>
      </c>
      <c r="B660">
        <v>71</v>
      </c>
      <c r="F660" t="s">
        <v>8221</v>
      </c>
      <c r="G660">
        <v>16</v>
      </c>
    </row>
    <row r="661" spans="1:7" x14ac:dyDescent="0.2">
      <c r="A661" t="s">
        <v>8219</v>
      </c>
      <c r="B661">
        <v>635</v>
      </c>
      <c r="F661" t="s">
        <v>8221</v>
      </c>
      <c r="G661">
        <v>0</v>
      </c>
    </row>
    <row r="662" spans="1:7" x14ac:dyDescent="0.2">
      <c r="A662" t="s">
        <v>8219</v>
      </c>
      <c r="B662">
        <v>885</v>
      </c>
      <c r="F662" t="s">
        <v>8221</v>
      </c>
      <c r="G662">
        <v>0</v>
      </c>
    </row>
    <row r="663" spans="1:7" x14ac:dyDescent="0.2">
      <c r="A663" t="s">
        <v>8219</v>
      </c>
      <c r="B663">
        <v>329</v>
      </c>
      <c r="F663" t="s">
        <v>8221</v>
      </c>
      <c r="G663">
        <v>0</v>
      </c>
    </row>
    <row r="664" spans="1:7" x14ac:dyDescent="0.2">
      <c r="A664" t="s">
        <v>8219</v>
      </c>
      <c r="B664">
        <v>71</v>
      </c>
      <c r="F664" t="s">
        <v>8221</v>
      </c>
      <c r="G664">
        <v>12</v>
      </c>
    </row>
    <row r="665" spans="1:7" x14ac:dyDescent="0.2">
      <c r="A665" t="s">
        <v>8219</v>
      </c>
      <c r="B665">
        <v>269</v>
      </c>
      <c r="F665" t="s">
        <v>8221</v>
      </c>
      <c r="G665">
        <v>1</v>
      </c>
    </row>
    <row r="666" spans="1:7" x14ac:dyDescent="0.2">
      <c r="A666" t="s">
        <v>8219</v>
      </c>
      <c r="B666">
        <v>345</v>
      </c>
      <c r="F666" t="s">
        <v>8221</v>
      </c>
      <c r="G666">
        <v>3</v>
      </c>
    </row>
    <row r="667" spans="1:7" x14ac:dyDescent="0.2">
      <c r="A667" t="s">
        <v>8219</v>
      </c>
      <c r="B667">
        <v>43</v>
      </c>
      <c r="F667" t="s">
        <v>8221</v>
      </c>
      <c r="G667">
        <v>1</v>
      </c>
    </row>
    <row r="668" spans="1:7" x14ac:dyDescent="0.2">
      <c r="A668" t="s">
        <v>8219</v>
      </c>
      <c r="B668">
        <v>33</v>
      </c>
      <c r="F668" t="s">
        <v>8221</v>
      </c>
      <c r="G668">
        <v>4</v>
      </c>
    </row>
    <row r="669" spans="1:7" x14ac:dyDescent="0.2">
      <c r="A669" t="s">
        <v>8219</v>
      </c>
      <c r="B669">
        <v>211</v>
      </c>
      <c r="F669" t="s">
        <v>8221</v>
      </c>
      <c r="G669">
        <v>1</v>
      </c>
    </row>
    <row r="670" spans="1:7" x14ac:dyDescent="0.2">
      <c r="A670" t="s">
        <v>8219</v>
      </c>
      <c r="B670">
        <v>196</v>
      </c>
      <c r="F670" t="s">
        <v>8221</v>
      </c>
      <c r="G670">
        <v>3</v>
      </c>
    </row>
    <row r="671" spans="1:7" x14ac:dyDescent="0.2">
      <c r="A671" t="s">
        <v>8219</v>
      </c>
      <c r="B671">
        <v>405</v>
      </c>
      <c r="F671" t="s">
        <v>8221</v>
      </c>
      <c r="G671">
        <v>1</v>
      </c>
    </row>
    <row r="672" spans="1:7" x14ac:dyDescent="0.2">
      <c r="A672" t="s">
        <v>8219</v>
      </c>
      <c r="B672">
        <v>206</v>
      </c>
      <c r="F672" t="s">
        <v>8221</v>
      </c>
      <c r="G672">
        <v>0</v>
      </c>
    </row>
    <row r="673" spans="1:7" x14ac:dyDescent="0.2">
      <c r="A673" t="s">
        <v>8219</v>
      </c>
      <c r="B673">
        <v>335</v>
      </c>
      <c r="F673" t="s">
        <v>8221</v>
      </c>
      <c r="G673">
        <v>12</v>
      </c>
    </row>
    <row r="674" spans="1:7" x14ac:dyDescent="0.2">
      <c r="A674" t="s">
        <v>8219</v>
      </c>
      <c r="B674">
        <v>215</v>
      </c>
      <c r="F674" t="s">
        <v>8221</v>
      </c>
      <c r="G674">
        <v>0</v>
      </c>
    </row>
    <row r="675" spans="1:7" x14ac:dyDescent="0.2">
      <c r="A675" t="s">
        <v>8219</v>
      </c>
      <c r="B675">
        <v>176</v>
      </c>
      <c r="F675" t="s">
        <v>8221</v>
      </c>
      <c r="G675">
        <v>1</v>
      </c>
    </row>
    <row r="676" spans="1:7" x14ac:dyDescent="0.2">
      <c r="A676" t="s">
        <v>8219</v>
      </c>
      <c r="B676">
        <v>555</v>
      </c>
      <c r="F676" t="s">
        <v>8221</v>
      </c>
      <c r="G676">
        <v>0</v>
      </c>
    </row>
    <row r="677" spans="1:7" x14ac:dyDescent="0.2">
      <c r="A677" t="s">
        <v>8219</v>
      </c>
      <c r="B677">
        <v>116</v>
      </c>
      <c r="F677" t="s">
        <v>8221</v>
      </c>
      <c r="G677">
        <v>0</v>
      </c>
    </row>
    <row r="678" spans="1:7" x14ac:dyDescent="0.2">
      <c r="A678" t="s">
        <v>8219</v>
      </c>
      <c r="B678">
        <v>615</v>
      </c>
      <c r="F678" t="s">
        <v>8221</v>
      </c>
      <c r="G678">
        <v>2</v>
      </c>
    </row>
    <row r="679" spans="1:7" x14ac:dyDescent="0.2">
      <c r="A679" t="s">
        <v>8219</v>
      </c>
      <c r="B679">
        <v>236</v>
      </c>
      <c r="F679" t="s">
        <v>8221</v>
      </c>
      <c r="G679">
        <v>92</v>
      </c>
    </row>
    <row r="680" spans="1:7" x14ac:dyDescent="0.2">
      <c r="A680" t="s">
        <v>8219</v>
      </c>
      <c r="B680">
        <v>145</v>
      </c>
      <c r="F680" t="s">
        <v>8221</v>
      </c>
      <c r="G680">
        <v>0</v>
      </c>
    </row>
    <row r="681" spans="1:7" x14ac:dyDescent="0.2">
      <c r="A681" t="s">
        <v>8219</v>
      </c>
      <c r="B681">
        <v>167</v>
      </c>
      <c r="F681" t="s">
        <v>8221</v>
      </c>
      <c r="G681">
        <v>3</v>
      </c>
    </row>
    <row r="682" spans="1:7" x14ac:dyDescent="0.2">
      <c r="A682" t="s">
        <v>8219</v>
      </c>
      <c r="B682">
        <v>235</v>
      </c>
      <c r="F682" t="s">
        <v>8221</v>
      </c>
      <c r="G682">
        <v>10</v>
      </c>
    </row>
    <row r="683" spans="1:7" x14ac:dyDescent="0.2">
      <c r="A683" t="s">
        <v>8219</v>
      </c>
      <c r="B683">
        <v>452</v>
      </c>
      <c r="F683" t="s">
        <v>8221</v>
      </c>
      <c r="G683">
        <v>7</v>
      </c>
    </row>
    <row r="684" spans="1:7" x14ac:dyDescent="0.2">
      <c r="A684" t="s">
        <v>8219</v>
      </c>
      <c r="B684">
        <v>241</v>
      </c>
      <c r="F684" t="s">
        <v>8221</v>
      </c>
      <c r="G684">
        <v>3</v>
      </c>
    </row>
    <row r="685" spans="1:7" x14ac:dyDescent="0.2">
      <c r="A685" t="s">
        <v>8219</v>
      </c>
      <c r="B685">
        <v>28</v>
      </c>
      <c r="F685" t="s">
        <v>8221</v>
      </c>
      <c r="G685">
        <v>0</v>
      </c>
    </row>
    <row r="686" spans="1:7" x14ac:dyDescent="0.2">
      <c r="A686" t="s">
        <v>8219</v>
      </c>
      <c r="B686">
        <v>140</v>
      </c>
      <c r="F686" t="s">
        <v>8221</v>
      </c>
      <c r="G686">
        <v>1</v>
      </c>
    </row>
    <row r="687" spans="1:7" x14ac:dyDescent="0.2">
      <c r="A687" t="s">
        <v>8219</v>
      </c>
      <c r="B687">
        <v>280</v>
      </c>
      <c r="F687" t="s">
        <v>8221</v>
      </c>
      <c r="G687">
        <v>0</v>
      </c>
    </row>
    <row r="688" spans="1:7" x14ac:dyDescent="0.2">
      <c r="A688" t="s">
        <v>8219</v>
      </c>
      <c r="B688">
        <v>70</v>
      </c>
      <c r="F688" t="s">
        <v>8221</v>
      </c>
      <c r="G688">
        <v>9</v>
      </c>
    </row>
    <row r="689" spans="1:7" x14ac:dyDescent="0.2">
      <c r="A689" t="s">
        <v>8219</v>
      </c>
      <c r="B689">
        <v>160</v>
      </c>
      <c r="F689" t="s">
        <v>8221</v>
      </c>
      <c r="G689">
        <v>2</v>
      </c>
    </row>
    <row r="690" spans="1:7" x14ac:dyDescent="0.2">
      <c r="A690" t="s">
        <v>8219</v>
      </c>
      <c r="B690">
        <v>141</v>
      </c>
      <c r="F690" t="s">
        <v>8221</v>
      </c>
      <c r="G690">
        <v>1</v>
      </c>
    </row>
    <row r="691" spans="1:7" x14ac:dyDescent="0.2">
      <c r="A691" t="s">
        <v>8219</v>
      </c>
      <c r="B691">
        <v>874</v>
      </c>
      <c r="F691" t="s">
        <v>8221</v>
      </c>
      <c r="G691">
        <v>2</v>
      </c>
    </row>
    <row r="692" spans="1:7" x14ac:dyDescent="0.2">
      <c r="A692" t="s">
        <v>8219</v>
      </c>
      <c r="B692">
        <v>73</v>
      </c>
      <c r="F692" t="s">
        <v>8221</v>
      </c>
      <c r="G692">
        <v>11</v>
      </c>
    </row>
    <row r="693" spans="1:7" x14ac:dyDescent="0.2">
      <c r="A693" t="s">
        <v>8219</v>
      </c>
      <c r="B693">
        <v>294</v>
      </c>
      <c r="F693" t="s">
        <v>8221</v>
      </c>
      <c r="G693">
        <v>0</v>
      </c>
    </row>
    <row r="694" spans="1:7" x14ac:dyDescent="0.2">
      <c r="A694" t="s">
        <v>8219</v>
      </c>
      <c r="B694">
        <v>740</v>
      </c>
      <c r="F694" t="s">
        <v>8221</v>
      </c>
      <c r="G694">
        <v>0</v>
      </c>
    </row>
    <row r="695" spans="1:7" x14ac:dyDescent="0.2">
      <c r="A695" t="s">
        <v>8219</v>
      </c>
      <c r="B695">
        <v>369</v>
      </c>
      <c r="F695" t="s">
        <v>8221</v>
      </c>
      <c r="G695">
        <v>9</v>
      </c>
    </row>
    <row r="696" spans="1:7" x14ac:dyDescent="0.2">
      <c r="A696" t="s">
        <v>8219</v>
      </c>
      <c r="B696">
        <v>110</v>
      </c>
      <c r="F696" t="s">
        <v>8221</v>
      </c>
      <c r="G696">
        <v>0</v>
      </c>
    </row>
    <row r="697" spans="1:7" x14ac:dyDescent="0.2">
      <c r="A697" t="s">
        <v>8219</v>
      </c>
      <c r="B697">
        <v>455</v>
      </c>
      <c r="F697" t="s">
        <v>8221</v>
      </c>
      <c r="G697">
        <v>4</v>
      </c>
    </row>
    <row r="698" spans="1:7" x14ac:dyDescent="0.2">
      <c r="A698" t="s">
        <v>8219</v>
      </c>
      <c r="B698">
        <v>224</v>
      </c>
      <c r="F698" t="s">
        <v>8221</v>
      </c>
      <c r="G698">
        <v>1</v>
      </c>
    </row>
    <row r="699" spans="1:7" x14ac:dyDescent="0.2">
      <c r="A699" t="s">
        <v>8219</v>
      </c>
      <c r="B699">
        <v>46</v>
      </c>
      <c r="F699" t="s">
        <v>8221</v>
      </c>
      <c r="G699">
        <v>2</v>
      </c>
    </row>
    <row r="700" spans="1:7" x14ac:dyDescent="0.2">
      <c r="A700" t="s">
        <v>8219</v>
      </c>
      <c r="B700">
        <v>284</v>
      </c>
      <c r="F700" t="s">
        <v>8221</v>
      </c>
      <c r="G700">
        <v>0</v>
      </c>
    </row>
    <row r="701" spans="1:7" x14ac:dyDescent="0.2">
      <c r="A701" t="s">
        <v>8219</v>
      </c>
      <c r="B701">
        <v>98</v>
      </c>
      <c r="F701" t="s">
        <v>8221</v>
      </c>
      <c r="G701">
        <v>1</v>
      </c>
    </row>
    <row r="702" spans="1:7" x14ac:dyDescent="0.2">
      <c r="A702" t="s">
        <v>8219</v>
      </c>
      <c r="B702">
        <v>56</v>
      </c>
      <c r="F702" t="s">
        <v>8221</v>
      </c>
      <c r="G702">
        <v>17</v>
      </c>
    </row>
    <row r="703" spans="1:7" x14ac:dyDescent="0.2">
      <c r="A703" t="s">
        <v>8219</v>
      </c>
      <c r="B703">
        <v>32</v>
      </c>
      <c r="F703" t="s">
        <v>8221</v>
      </c>
      <c r="G703">
        <v>2</v>
      </c>
    </row>
    <row r="704" spans="1:7" x14ac:dyDescent="0.2">
      <c r="A704" t="s">
        <v>8219</v>
      </c>
      <c r="B704">
        <v>30</v>
      </c>
      <c r="F704" t="s">
        <v>8221</v>
      </c>
      <c r="G704">
        <v>3</v>
      </c>
    </row>
    <row r="705" spans="1:7" x14ac:dyDescent="0.2">
      <c r="A705" t="s">
        <v>8219</v>
      </c>
      <c r="B705">
        <v>70</v>
      </c>
      <c r="F705" t="s">
        <v>8221</v>
      </c>
      <c r="G705">
        <v>41</v>
      </c>
    </row>
    <row r="706" spans="1:7" x14ac:dyDescent="0.2">
      <c r="A706" t="s">
        <v>8219</v>
      </c>
      <c r="B706">
        <v>44</v>
      </c>
      <c r="F706" t="s">
        <v>8221</v>
      </c>
      <c r="G706">
        <v>2</v>
      </c>
    </row>
    <row r="707" spans="1:7" x14ac:dyDescent="0.2">
      <c r="A707" t="s">
        <v>8219</v>
      </c>
      <c r="B707">
        <v>92</v>
      </c>
      <c r="F707" t="s">
        <v>8221</v>
      </c>
      <c r="G707">
        <v>3</v>
      </c>
    </row>
    <row r="708" spans="1:7" x14ac:dyDescent="0.2">
      <c r="A708" t="s">
        <v>8219</v>
      </c>
      <c r="B708">
        <v>205</v>
      </c>
      <c r="F708" t="s">
        <v>8221</v>
      </c>
      <c r="G708">
        <v>8</v>
      </c>
    </row>
    <row r="709" spans="1:7" x14ac:dyDescent="0.2">
      <c r="A709" t="s">
        <v>8219</v>
      </c>
      <c r="B709">
        <v>23</v>
      </c>
      <c r="F709" t="s">
        <v>8221</v>
      </c>
      <c r="G709">
        <v>0</v>
      </c>
    </row>
    <row r="710" spans="1:7" x14ac:dyDescent="0.2">
      <c r="A710" t="s">
        <v>8219</v>
      </c>
      <c r="B710">
        <v>4</v>
      </c>
      <c r="F710" t="s">
        <v>8221</v>
      </c>
      <c r="G710">
        <v>1</v>
      </c>
    </row>
    <row r="711" spans="1:7" x14ac:dyDescent="0.2">
      <c r="A711" t="s">
        <v>8219</v>
      </c>
      <c r="B711">
        <v>112</v>
      </c>
      <c r="F711" t="s">
        <v>8221</v>
      </c>
      <c r="G711">
        <v>3</v>
      </c>
    </row>
    <row r="712" spans="1:7" x14ac:dyDescent="0.2">
      <c r="A712" t="s">
        <v>8219</v>
      </c>
      <c r="B712">
        <v>27</v>
      </c>
      <c r="F712" t="s">
        <v>8221</v>
      </c>
      <c r="G712">
        <v>4</v>
      </c>
    </row>
    <row r="713" spans="1:7" x14ac:dyDescent="0.2">
      <c r="A713" t="s">
        <v>8219</v>
      </c>
      <c r="B713">
        <v>11</v>
      </c>
      <c r="F713" t="s">
        <v>8221</v>
      </c>
      <c r="G713">
        <v>9</v>
      </c>
    </row>
    <row r="714" spans="1:7" x14ac:dyDescent="0.2">
      <c r="A714" t="s">
        <v>8219</v>
      </c>
      <c r="B714">
        <v>26</v>
      </c>
      <c r="F714" t="s">
        <v>8221</v>
      </c>
      <c r="G714">
        <v>16</v>
      </c>
    </row>
    <row r="715" spans="1:7" x14ac:dyDescent="0.2">
      <c r="A715" t="s">
        <v>8219</v>
      </c>
      <c r="B715">
        <v>77</v>
      </c>
      <c r="F715" t="s">
        <v>8221</v>
      </c>
      <c r="G715">
        <v>1</v>
      </c>
    </row>
    <row r="716" spans="1:7" x14ac:dyDescent="0.2">
      <c r="A716" t="s">
        <v>8219</v>
      </c>
      <c r="B716">
        <v>136</v>
      </c>
      <c r="F716" t="s">
        <v>8221</v>
      </c>
      <c r="G716">
        <v>7</v>
      </c>
    </row>
    <row r="717" spans="1:7" x14ac:dyDescent="0.2">
      <c r="A717" t="s">
        <v>8219</v>
      </c>
      <c r="B717">
        <v>157</v>
      </c>
      <c r="F717" t="s">
        <v>8221</v>
      </c>
      <c r="G717">
        <v>0</v>
      </c>
    </row>
    <row r="718" spans="1:7" x14ac:dyDescent="0.2">
      <c r="A718" t="s">
        <v>8219</v>
      </c>
      <c r="B718">
        <v>158</v>
      </c>
      <c r="F718" t="s">
        <v>8221</v>
      </c>
      <c r="G718">
        <v>0</v>
      </c>
    </row>
    <row r="719" spans="1:7" x14ac:dyDescent="0.2">
      <c r="A719" t="s">
        <v>8219</v>
      </c>
      <c r="B719">
        <v>27</v>
      </c>
      <c r="F719" t="s">
        <v>8221</v>
      </c>
      <c r="G719">
        <v>0</v>
      </c>
    </row>
    <row r="720" spans="1:7" x14ac:dyDescent="0.2">
      <c r="A720" t="s">
        <v>8219</v>
      </c>
      <c r="B720">
        <v>23</v>
      </c>
      <c r="F720" t="s">
        <v>8221</v>
      </c>
      <c r="G720">
        <v>0</v>
      </c>
    </row>
    <row r="721" spans="1:7" x14ac:dyDescent="0.2">
      <c r="A721" t="s">
        <v>8219</v>
      </c>
      <c r="B721">
        <v>17</v>
      </c>
      <c r="F721" t="s">
        <v>8221</v>
      </c>
      <c r="G721">
        <v>0</v>
      </c>
    </row>
    <row r="722" spans="1:7" x14ac:dyDescent="0.2">
      <c r="A722" t="s">
        <v>8219</v>
      </c>
      <c r="B722">
        <v>37</v>
      </c>
      <c r="F722" t="s">
        <v>8221</v>
      </c>
      <c r="G722">
        <v>1</v>
      </c>
    </row>
    <row r="723" spans="1:7" x14ac:dyDescent="0.2">
      <c r="A723" t="s">
        <v>8219</v>
      </c>
      <c r="B723">
        <v>65</v>
      </c>
      <c r="F723" t="s">
        <v>8221</v>
      </c>
      <c r="G723">
        <v>2</v>
      </c>
    </row>
    <row r="724" spans="1:7" x14ac:dyDescent="0.2">
      <c r="A724" t="s">
        <v>8219</v>
      </c>
      <c r="B724">
        <v>18</v>
      </c>
      <c r="F724" t="s">
        <v>8221</v>
      </c>
      <c r="G724">
        <v>1</v>
      </c>
    </row>
    <row r="725" spans="1:7" x14ac:dyDescent="0.2">
      <c r="A725" t="s">
        <v>8219</v>
      </c>
      <c r="B725">
        <v>25</v>
      </c>
      <c r="F725" t="s">
        <v>8221</v>
      </c>
      <c r="G725">
        <v>15</v>
      </c>
    </row>
    <row r="726" spans="1:7" x14ac:dyDescent="0.2">
      <c r="A726" t="s">
        <v>8219</v>
      </c>
      <c r="B726">
        <v>104</v>
      </c>
      <c r="F726" t="s">
        <v>8221</v>
      </c>
      <c r="G726">
        <v>1</v>
      </c>
    </row>
    <row r="727" spans="1:7" x14ac:dyDescent="0.2">
      <c r="A727" t="s">
        <v>8219</v>
      </c>
      <c r="B727">
        <v>108</v>
      </c>
      <c r="F727" t="s">
        <v>8221</v>
      </c>
      <c r="G727">
        <v>1</v>
      </c>
    </row>
    <row r="728" spans="1:7" x14ac:dyDescent="0.2">
      <c r="A728" t="s">
        <v>8219</v>
      </c>
      <c r="B728">
        <v>38</v>
      </c>
      <c r="F728" t="s">
        <v>8221</v>
      </c>
      <c r="G728">
        <v>0</v>
      </c>
    </row>
    <row r="729" spans="1:7" x14ac:dyDescent="0.2">
      <c r="A729" t="s">
        <v>8219</v>
      </c>
      <c r="B729">
        <v>88</v>
      </c>
      <c r="F729" t="s">
        <v>8221</v>
      </c>
      <c r="G729">
        <v>39</v>
      </c>
    </row>
    <row r="730" spans="1:7" x14ac:dyDescent="0.2">
      <c r="A730" t="s">
        <v>8219</v>
      </c>
      <c r="B730">
        <v>82</v>
      </c>
      <c r="F730" t="s">
        <v>8221</v>
      </c>
      <c r="G730">
        <v>103</v>
      </c>
    </row>
    <row r="731" spans="1:7" x14ac:dyDescent="0.2">
      <c r="A731" t="s">
        <v>8219</v>
      </c>
      <c r="B731">
        <v>126</v>
      </c>
      <c r="F731" t="s">
        <v>8221</v>
      </c>
      <c r="G731">
        <v>0</v>
      </c>
    </row>
    <row r="732" spans="1:7" x14ac:dyDescent="0.2">
      <c r="A732" t="s">
        <v>8219</v>
      </c>
      <c r="B732">
        <v>133</v>
      </c>
      <c r="F732" t="s">
        <v>8221</v>
      </c>
      <c r="G732">
        <v>39</v>
      </c>
    </row>
    <row r="733" spans="1:7" x14ac:dyDescent="0.2">
      <c r="A733" t="s">
        <v>8219</v>
      </c>
      <c r="B733">
        <v>47</v>
      </c>
      <c r="F733" t="s">
        <v>8221</v>
      </c>
      <c r="G733">
        <v>15</v>
      </c>
    </row>
    <row r="734" spans="1:7" x14ac:dyDescent="0.2">
      <c r="A734" t="s">
        <v>8219</v>
      </c>
      <c r="B734">
        <v>58</v>
      </c>
      <c r="F734" t="s">
        <v>8221</v>
      </c>
      <c r="G734">
        <v>22</v>
      </c>
    </row>
    <row r="735" spans="1:7" x14ac:dyDescent="0.2">
      <c r="A735" t="s">
        <v>8219</v>
      </c>
      <c r="B735">
        <v>32</v>
      </c>
      <c r="F735" t="s">
        <v>8221</v>
      </c>
      <c r="G735">
        <v>92</v>
      </c>
    </row>
    <row r="736" spans="1:7" x14ac:dyDescent="0.2">
      <c r="A736" t="s">
        <v>8219</v>
      </c>
      <c r="B736">
        <v>37</v>
      </c>
      <c r="F736" t="s">
        <v>8221</v>
      </c>
      <c r="G736">
        <v>25</v>
      </c>
    </row>
    <row r="737" spans="1:7" x14ac:dyDescent="0.2">
      <c r="A737" t="s">
        <v>8219</v>
      </c>
      <c r="B737">
        <v>87</v>
      </c>
      <c r="F737" t="s">
        <v>8221</v>
      </c>
      <c r="G737">
        <v>19</v>
      </c>
    </row>
    <row r="738" spans="1:7" x14ac:dyDescent="0.2">
      <c r="A738" t="s">
        <v>8219</v>
      </c>
      <c r="B738">
        <v>15</v>
      </c>
      <c r="F738" t="s">
        <v>8221</v>
      </c>
      <c r="G738">
        <v>19</v>
      </c>
    </row>
    <row r="739" spans="1:7" x14ac:dyDescent="0.2">
      <c r="A739" t="s">
        <v>8219</v>
      </c>
      <c r="B739">
        <v>27</v>
      </c>
      <c r="F739" t="s">
        <v>8221</v>
      </c>
      <c r="G739">
        <v>13</v>
      </c>
    </row>
    <row r="740" spans="1:7" x14ac:dyDescent="0.2">
      <c r="A740" t="s">
        <v>8219</v>
      </c>
      <c r="B740">
        <v>19</v>
      </c>
      <c r="F740" t="s">
        <v>8221</v>
      </c>
      <c r="G740">
        <v>124</v>
      </c>
    </row>
    <row r="741" spans="1:7" x14ac:dyDescent="0.2">
      <c r="A741" t="s">
        <v>8219</v>
      </c>
      <c r="B741">
        <v>17</v>
      </c>
      <c r="F741" t="s">
        <v>8221</v>
      </c>
      <c r="G741">
        <v>4</v>
      </c>
    </row>
    <row r="742" spans="1:7" x14ac:dyDescent="0.2">
      <c r="A742" t="s">
        <v>8219</v>
      </c>
      <c r="B742">
        <v>26</v>
      </c>
      <c r="F742" t="s">
        <v>8221</v>
      </c>
      <c r="G742">
        <v>10</v>
      </c>
    </row>
    <row r="743" spans="1:7" x14ac:dyDescent="0.2">
      <c r="A743" t="s">
        <v>8219</v>
      </c>
      <c r="B743">
        <v>28</v>
      </c>
      <c r="F743" t="s">
        <v>8221</v>
      </c>
      <c r="G743">
        <v>15</v>
      </c>
    </row>
    <row r="744" spans="1:7" x14ac:dyDescent="0.2">
      <c r="A744" t="s">
        <v>8219</v>
      </c>
      <c r="B744">
        <v>37</v>
      </c>
      <c r="F744" t="s">
        <v>8221</v>
      </c>
      <c r="G744">
        <v>38</v>
      </c>
    </row>
    <row r="745" spans="1:7" x14ac:dyDescent="0.2">
      <c r="A745" t="s">
        <v>8219</v>
      </c>
      <c r="B745">
        <v>128</v>
      </c>
      <c r="F745" t="s">
        <v>8221</v>
      </c>
      <c r="G745">
        <v>152</v>
      </c>
    </row>
    <row r="746" spans="1:7" x14ac:dyDescent="0.2">
      <c r="A746" t="s">
        <v>8219</v>
      </c>
      <c r="B746">
        <v>10</v>
      </c>
      <c r="F746" t="s">
        <v>8221</v>
      </c>
      <c r="G746">
        <v>24</v>
      </c>
    </row>
    <row r="747" spans="1:7" x14ac:dyDescent="0.2">
      <c r="A747" t="s">
        <v>8219</v>
      </c>
      <c r="B747">
        <v>83</v>
      </c>
      <c r="F747" t="s">
        <v>8221</v>
      </c>
      <c r="G747">
        <v>76</v>
      </c>
    </row>
    <row r="748" spans="1:7" x14ac:dyDescent="0.2">
      <c r="A748" t="s">
        <v>8219</v>
      </c>
      <c r="B748">
        <v>46</v>
      </c>
      <c r="F748" t="s">
        <v>8221</v>
      </c>
      <c r="G748">
        <v>185</v>
      </c>
    </row>
    <row r="749" spans="1:7" x14ac:dyDescent="0.2">
      <c r="A749" t="s">
        <v>8219</v>
      </c>
      <c r="B749">
        <v>90</v>
      </c>
      <c r="F749" t="s">
        <v>8221</v>
      </c>
      <c r="G749">
        <v>33</v>
      </c>
    </row>
    <row r="750" spans="1:7" x14ac:dyDescent="0.2">
      <c r="A750" t="s">
        <v>8219</v>
      </c>
      <c r="B750">
        <v>81</v>
      </c>
      <c r="F750" t="s">
        <v>8221</v>
      </c>
      <c r="G750">
        <v>108</v>
      </c>
    </row>
    <row r="751" spans="1:7" x14ac:dyDescent="0.2">
      <c r="A751" t="s">
        <v>8219</v>
      </c>
      <c r="B751">
        <v>32</v>
      </c>
      <c r="F751" t="s">
        <v>8221</v>
      </c>
      <c r="G751">
        <v>29</v>
      </c>
    </row>
    <row r="752" spans="1:7" x14ac:dyDescent="0.2">
      <c r="A752" t="s">
        <v>8219</v>
      </c>
      <c r="B752">
        <v>20</v>
      </c>
      <c r="F752" t="s">
        <v>8221</v>
      </c>
      <c r="G752">
        <v>24</v>
      </c>
    </row>
    <row r="753" spans="1:7" x14ac:dyDescent="0.2">
      <c r="A753" t="s">
        <v>8219</v>
      </c>
      <c r="B753">
        <v>70</v>
      </c>
      <c r="F753" t="s">
        <v>8221</v>
      </c>
      <c r="G753">
        <v>4</v>
      </c>
    </row>
    <row r="754" spans="1:7" x14ac:dyDescent="0.2">
      <c r="A754" t="s">
        <v>8219</v>
      </c>
      <c r="B754">
        <v>168</v>
      </c>
      <c r="F754" t="s">
        <v>8221</v>
      </c>
      <c r="G754">
        <v>4</v>
      </c>
    </row>
    <row r="755" spans="1:7" x14ac:dyDescent="0.2">
      <c r="A755" t="s">
        <v>8219</v>
      </c>
      <c r="B755">
        <v>34</v>
      </c>
      <c r="F755" t="s">
        <v>8221</v>
      </c>
      <c r="G755">
        <v>15</v>
      </c>
    </row>
    <row r="756" spans="1:7" x14ac:dyDescent="0.2">
      <c r="A756" t="s">
        <v>8219</v>
      </c>
      <c r="B756">
        <v>48</v>
      </c>
      <c r="F756" t="s">
        <v>8221</v>
      </c>
      <c r="G756">
        <v>4</v>
      </c>
    </row>
    <row r="757" spans="1:7" x14ac:dyDescent="0.2">
      <c r="A757" t="s">
        <v>8219</v>
      </c>
      <c r="B757">
        <v>48</v>
      </c>
      <c r="F757" t="s">
        <v>8221</v>
      </c>
      <c r="G757">
        <v>139</v>
      </c>
    </row>
    <row r="758" spans="1:7" x14ac:dyDescent="0.2">
      <c r="A758" t="s">
        <v>8219</v>
      </c>
      <c r="B758">
        <v>221</v>
      </c>
      <c r="F758" t="s">
        <v>8221</v>
      </c>
      <c r="G758">
        <v>2</v>
      </c>
    </row>
    <row r="759" spans="1:7" x14ac:dyDescent="0.2">
      <c r="A759" t="s">
        <v>8219</v>
      </c>
      <c r="B759">
        <v>107</v>
      </c>
      <c r="F759" t="s">
        <v>8221</v>
      </c>
      <c r="G759">
        <v>18</v>
      </c>
    </row>
    <row r="760" spans="1:7" x14ac:dyDescent="0.2">
      <c r="A760" t="s">
        <v>8219</v>
      </c>
      <c r="B760">
        <v>45</v>
      </c>
      <c r="F760" t="s">
        <v>8221</v>
      </c>
      <c r="G760">
        <v>81</v>
      </c>
    </row>
    <row r="761" spans="1:7" x14ac:dyDescent="0.2">
      <c r="A761" t="s">
        <v>8219</v>
      </c>
      <c r="B761">
        <v>36</v>
      </c>
      <c r="F761" t="s">
        <v>8221</v>
      </c>
      <c r="G761">
        <v>86</v>
      </c>
    </row>
    <row r="762" spans="1:7" x14ac:dyDescent="0.2">
      <c r="A762" t="s">
        <v>8219</v>
      </c>
      <c r="B762">
        <v>101</v>
      </c>
      <c r="F762" t="s">
        <v>8221</v>
      </c>
      <c r="G762">
        <v>140</v>
      </c>
    </row>
    <row r="763" spans="1:7" x14ac:dyDescent="0.2">
      <c r="A763" t="s">
        <v>8219</v>
      </c>
      <c r="B763">
        <v>62</v>
      </c>
      <c r="F763" t="s">
        <v>8221</v>
      </c>
      <c r="G763">
        <v>37</v>
      </c>
    </row>
    <row r="764" spans="1:7" x14ac:dyDescent="0.2">
      <c r="A764" t="s">
        <v>8219</v>
      </c>
      <c r="B764">
        <v>32</v>
      </c>
      <c r="F764" t="s">
        <v>8221</v>
      </c>
      <c r="G764">
        <v>6</v>
      </c>
    </row>
    <row r="765" spans="1:7" x14ac:dyDescent="0.2">
      <c r="A765" t="s">
        <v>8219</v>
      </c>
      <c r="B765">
        <v>89</v>
      </c>
      <c r="F765" t="s">
        <v>8221</v>
      </c>
      <c r="G765">
        <v>113</v>
      </c>
    </row>
    <row r="766" spans="1:7" x14ac:dyDescent="0.2">
      <c r="A766" t="s">
        <v>8219</v>
      </c>
      <c r="B766">
        <v>93</v>
      </c>
      <c r="F766" t="s">
        <v>8221</v>
      </c>
      <c r="G766">
        <v>37</v>
      </c>
    </row>
    <row r="767" spans="1:7" x14ac:dyDescent="0.2">
      <c r="A767" t="s">
        <v>8219</v>
      </c>
      <c r="B767">
        <v>98</v>
      </c>
      <c r="F767" t="s">
        <v>8221</v>
      </c>
      <c r="G767">
        <v>18</v>
      </c>
    </row>
    <row r="768" spans="1:7" x14ac:dyDescent="0.2">
      <c r="A768" t="s">
        <v>8219</v>
      </c>
      <c r="B768">
        <v>82</v>
      </c>
      <c r="F768" t="s">
        <v>8221</v>
      </c>
      <c r="G768">
        <v>75</v>
      </c>
    </row>
    <row r="769" spans="1:7" x14ac:dyDescent="0.2">
      <c r="A769" t="s">
        <v>8219</v>
      </c>
      <c r="B769">
        <v>116</v>
      </c>
      <c r="F769" t="s">
        <v>8221</v>
      </c>
      <c r="G769">
        <v>52</v>
      </c>
    </row>
    <row r="770" spans="1:7" x14ac:dyDescent="0.2">
      <c r="A770" t="s">
        <v>8219</v>
      </c>
      <c r="B770">
        <v>52</v>
      </c>
      <c r="F770" t="s">
        <v>8221</v>
      </c>
      <c r="G770">
        <v>122</v>
      </c>
    </row>
    <row r="771" spans="1:7" x14ac:dyDescent="0.2">
      <c r="A771" t="s">
        <v>8219</v>
      </c>
      <c r="B771">
        <v>23</v>
      </c>
      <c r="F771" t="s">
        <v>8221</v>
      </c>
      <c r="G771">
        <v>8</v>
      </c>
    </row>
    <row r="772" spans="1:7" x14ac:dyDescent="0.2">
      <c r="A772" t="s">
        <v>8219</v>
      </c>
      <c r="B772">
        <v>77</v>
      </c>
      <c r="F772" t="s">
        <v>8221</v>
      </c>
      <c r="G772">
        <v>8</v>
      </c>
    </row>
    <row r="773" spans="1:7" x14ac:dyDescent="0.2">
      <c r="A773" t="s">
        <v>8219</v>
      </c>
      <c r="B773">
        <v>49</v>
      </c>
      <c r="F773" t="s">
        <v>8221</v>
      </c>
      <c r="G773">
        <v>96</v>
      </c>
    </row>
    <row r="774" spans="1:7" x14ac:dyDescent="0.2">
      <c r="A774" t="s">
        <v>8219</v>
      </c>
      <c r="B774">
        <v>59</v>
      </c>
      <c r="F774" t="s">
        <v>8221</v>
      </c>
      <c r="G774">
        <v>9</v>
      </c>
    </row>
    <row r="775" spans="1:7" x14ac:dyDescent="0.2">
      <c r="A775" t="s">
        <v>8219</v>
      </c>
      <c r="B775">
        <v>113</v>
      </c>
      <c r="F775" t="s">
        <v>8221</v>
      </c>
      <c r="G775">
        <v>2</v>
      </c>
    </row>
    <row r="776" spans="1:7" x14ac:dyDescent="0.2">
      <c r="A776" t="s">
        <v>8219</v>
      </c>
      <c r="B776">
        <v>34</v>
      </c>
      <c r="F776" t="s">
        <v>8221</v>
      </c>
      <c r="G776">
        <v>26</v>
      </c>
    </row>
    <row r="777" spans="1:7" x14ac:dyDescent="0.2">
      <c r="A777" t="s">
        <v>8219</v>
      </c>
      <c r="B777">
        <v>42</v>
      </c>
      <c r="F777" t="s">
        <v>8221</v>
      </c>
      <c r="G777">
        <v>23</v>
      </c>
    </row>
    <row r="778" spans="1:7" x14ac:dyDescent="0.2">
      <c r="A778" t="s">
        <v>8219</v>
      </c>
      <c r="B778">
        <v>42</v>
      </c>
      <c r="F778" t="s">
        <v>8221</v>
      </c>
      <c r="G778">
        <v>0</v>
      </c>
    </row>
    <row r="779" spans="1:7" x14ac:dyDescent="0.2">
      <c r="A779" t="s">
        <v>8219</v>
      </c>
      <c r="B779">
        <v>49</v>
      </c>
      <c r="F779" t="s">
        <v>8221</v>
      </c>
      <c r="G779">
        <v>140</v>
      </c>
    </row>
    <row r="780" spans="1:7" x14ac:dyDescent="0.2">
      <c r="A780" t="s">
        <v>8219</v>
      </c>
      <c r="B780">
        <v>56</v>
      </c>
      <c r="F780" t="s">
        <v>8221</v>
      </c>
      <c r="G780">
        <v>0</v>
      </c>
    </row>
    <row r="781" spans="1:7" x14ac:dyDescent="0.2">
      <c r="A781" t="s">
        <v>8219</v>
      </c>
      <c r="B781">
        <v>25</v>
      </c>
      <c r="F781" t="s">
        <v>8221</v>
      </c>
      <c r="G781">
        <v>6</v>
      </c>
    </row>
    <row r="782" spans="1:7" x14ac:dyDescent="0.2">
      <c r="A782" t="s">
        <v>8219</v>
      </c>
      <c r="B782">
        <v>52</v>
      </c>
      <c r="F782" t="s">
        <v>8221</v>
      </c>
      <c r="G782">
        <v>100</v>
      </c>
    </row>
    <row r="783" spans="1:7" x14ac:dyDescent="0.2">
      <c r="A783" t="s">
        <v>8219</v>
      </c>
      <c r="B783">
        <v>34</v>
      </c>
      <c r="F783" t="s">
        <v>8221</v>
      </c>
      <c r="G783">
        <v>0</v>
      </c>
    </row>
    <row r="784" spans="1:7" x14ac:dyDescent="0.2">
      <c r="A784" t="s">
        <v>8219</v>
      </c>
      <c r="B784">
        <v>67</v>
      </c>
      <c r="F784" t="s">
        <v>8221</v>
      </c>
      <c r="G784">
        <v>4</v>
      </c>
    </row>
    <row r="785" spans="1:7" x14ac:dyDescent="0.2">
      <c r="A785" t="s">
        <v>8219</v>
      </c>
      <c r="B785">
        <v>70</v>
      </c>
      <c r="F785" t="s">
        <v>8221</v>
      </c>
      <c r="G785">
        <v>8</v>
      </c>
    </row>
    <row r="786" spans="1:7" x14ac:dyDescent="0.2">
      <c r="A786" t="s">
        <v>8219</v>
      </c>
      <c r="B786">
        <v>89</v>
      </c>
      <c r="F786" t="s">
        <v>8221</v>
      </c>
      <c r="G786">
        <v>0</v>
      </c>
    </row>
    <row r="787" spans="1:7" x14ac:dyDescent="0.2">
      <c r="A787" t="s">
        <v>8219</v>
      </c>
      <c r="B787">
        <v>107</v>
      </c>
      <c r="F787" t="s">
        <v>8221</v>
      </c>
      <c r="G787">
        <v>16</v>
      </c>
    </row>
    <row r="788" spans="1:7" x14ac:dyDescent="0.2">
      <c r="A788" t="s">
        <v>8219</v>
      </c>
      <c r="B788">
        <v>159</v>
      </c>
      <c r="F788" t="s">
        <v>8221</v>
      </c>
      <c r="G788">
        <v>2</v>
      </c>
    </row>
    <row r="789" spans="1:7" x14ac:dyDescent="0.2">
      <c r="A789" t="s">
        <v>8219</v>
      </c>
      <c r="B789">
        <v>181</v>
      </c>
      <c r="F789" t="s">
        <v>8221</v>
      </c>
      <c r="G789">
        <v>48</v>
      </c>
    </row>
    <row r="790" spans="1:7" x14ac:dyDescent="0.2">
      <c r="A790" t="s">
        <v>8219</v>
      </c>
      <c r="B790">
        <v>131</v>
      </c>
      <c r="F790" t="s">
        <v>8221</v>
      </c>
      <c r="G790">
        <v>2</v>
      </c>
    </row>
    <row r="791" spans="1:7" x14ac:dyDescent="0.2">
      <c r="A791" t="s">
        <v>8219</v>
      </c>
      <c r="B791">
        <v>125</v>
      </c>
      <c r="F791" t="s">
        <v>8221</v>
      </c>
      <c r="G791">
        <v>2</v>
      </c>
    </row>
    <row r="792" spans="1:7" x14ac:dyDescent="0.2">
      <c r="A792" t="s">
        <v>8219</v>
      </c>
      <c r="B792">
        <v>61</v>
      </c>
      <c r="F792" t="s">
        <v>8221</v>
      </c>
      <c r="G792">
        <v>1</v>
      </c>
    </row>
    <row r="793" spans="1:7" x14ac:dyDescent="0.2">
      <c r="A793" t="s">
        <v>8219</v>
      </c>
      <c r="B793">
        <v>90</v>
      </c>
      <c r="F793" t="s">
        <v>8221</v>
      </c>
      <c r="G793">
        <v>17</v>
      </c>
    </row>
    <row r="794" spans="1:7" x14ac:dyDescent="0.2">
      <c r="A794" t="s">
        <v>8219</v>
      </c>
      <c r="B794">
        <v>35</v>
      </c>
      <c r="F794" t="s">
        <v>8221</v>
      </c>
      <c r="G794">
        <v>0</v>
      </c>
    </row>
    <row r="795" spans="1:7" x14ac:dyDescent="0.2">
      <c r="A795" t="s">
        <v>8219</v>
      </c>
      <c r="B795">
        <v>90</v>
      </c>
      <c r="F795" t="s">
        <v>8221</v>
      </c>
      <c r="G795">
        <v>11</v>
      </c>
    </row>
    <row r="796" spans="1:7" x14ac:dyDescent="0.2">
      <c r="A796" t="s">
        <v>8219</v>
      </c>
      <c r="B796">
        <v>4</v>
      </c>
      <c r="F796" t="s">
        <v>8221</v>
      </c>
      <c r="G796">
        <v>95</v>
      </c>
    </row>
    <row r="797" spans="1:7" x14ac:dyDescent="0.2">
      <c r="A797" t="s">
        <v>8219</v>
      </c>
      <c r="B797">
        <v>120</v>
      </c>
      <c r="F797" t="s">
        <v>8221</v>
      </c>
      <c r="G797">
        <v>13</v>
      </c>
    </row>
    <row r="798" spans="1:7" x14ac:dyDescent="0.2">
      <c r="A798" t="s">
        <v>8219</v>
      </c>
      <c r="B798">
        <v>14</v>
      </c>
      <c r="F798" t="s">
        <v>8221</v>
      </c>
      <c r="G798">
        <v>2</v>
      </c>
    </row>
    <row r="799" spans="1:7" x14ac:dyDescent="0.2">
      <c r="A799" t="s">
        <v>8219</v>
      </c>
      <c r="B799">
        <v>27</v>
      </c>
      <c r="F799" t="s">
        <v>8221</v>
      </c>
      <c r="G799">
        <v>2</v>
      </c>
    </row>
    <row r="800" spans="1:7" x14ac:dyDescent="0.2">
      <c r="A800" t="s">
        <v>8219</v>
      </c>
      <c r="B800">
        <v>49</v>
      </c>
      <c r="F800" t="s">
        <v>8221</v>
      </c>
      <c r="G800">
        <v>3</v>
      </c>
    </row>
    <row r="801" spans="1:7" x14ac:dyDescent="0.2">
      <c r="A801" t="s">
        <v>8219</v>
      </c>
      <c r="B801">
        <v>102</v>
      </c>
      <c r="F801" t="s">
        <v>8221</v>
      </c>
      <c r="G801">
        <v>0</v>
      </c>
    </row>
    <row r="802" spans="1:7" x14ac:dyDescent="0.2">
      <c r="A802" t="s">
        <v>8219</v>
      </c>
      <c r="B802">
        <v>3</v>
      </c>
      <c r="F802" t="s">
        <v>8221</v>
      </c>
      <c r="G802">
        <v>0</v>
      </c>
    </row>
    <row r="803" spans="1:7" x14ac:dyDescent="0.2">
      <c r="A803" t="s">
        <v>8219</v>
      </c>
      <c r="B803">
        <v>25</v>
      </c>
      <c r="F803" t="s">
        <v>8221</v>
      </c>
      <c r="G803">
        <v>0</v>
      </c>
    </row>
    <row r="804" spans="1:7" x14ac:dyDescent="0.2">
      <c r="A804" t="s">
        <v>8219</v>
      </c>
      <c r="B804">
        <v>118</v>
      </c>
      <c r="F804" t="s">
        <v>8221</v>
      </c>
      <c r="G804">
        <v>2</v>
      </c>
    </row>
    <row r="805" spans="1:7" x14ac:dyDescent="0.2">
      <c r="A805" t="s">
        <v>8219</v>
      </c>
      <c r="B805">
        <v>57</v>
      </c>
      <c r="F805" t="s">
        <v>8221</v>
      </c>
      <c r="G805">
        <v>24</v>
      </c>
    </row>
    <row r="806" spans="1:7" x14ac:dyDescent="0.2">
      <c r="A806" t="s">
        <v>8219</v>
      </c>
      <c r="B806">
        <v>11</v>
      </c>
      <c r="F806" t="s">
        <v>8221</v>
      </c>
      <c r="G806">
        <v>25</v>
      </c>
    </row>
    <row r="807" spans="1:7" x14ac:dyDescent="0.2">
      <c r="A807" t="s">
        <v>8219</v>
      </c>
      <c r="B807">
        <v>33</v>
      </c>
      <c r="F807" t="s">
        <v>8221</v>
      </c>
      <c r="G807">
        <v>3</v>
      </c>
    </row>
    <row r="808" spans="1:7" x14ac:dyDescent="0.2">
      <c r="A808" t="s">
        <v>8219</v>
      </c>
      <c r="B808">
        <v>40</v>
      </c>
      <c r="F808" t="s">
        <v>8221</v>
      </c>
      <c r="G808">
        <v>41</v>
      </c>
    </row>
    <row r="809" spans="1:7" x14ac:dyDescent="0.2">
      <c r="A809" t="s">
        <v>8219</v>
      </c>
      <c r="B809">
        <v>50</v>
      </c>
      <c r="F809" t="s">
        <v>8221</v>
      </c>
      <c r="G809">
        <v>2</v>
      </c>
    </row>
    <row r="810" spans="1:7" x14ac:dyDescent="0.2">
      <c r="A810" t="s">
        <v>8219</v>
      </c>
      <c r="B810">
        <v>38</v>
      </c>
      <c r="F810" t="s">
        <v>8221</v>
      </c>
      <c r="G810">
        <v>4</v>
      </c>
    </row>
    <row r="811" spans="1:7" x14ac:dyDescent="0.2">
      <c r="A811" t="s">
        <v>8219</v>
      </c>
      <c r="B811">
        <v>96</v>
      </c>
      <c r="F811" t="s">
        <v>8221</v>
      </c>
      <c r="G811">
        <v>99</v>
      </c>
    </row>
    <row r="812" spans="1:7" x14ac:dyDescent="0.2">
      <c r="A812" t="s">
        <v>8219</v>
      </c>
      <c r="B812">
        <v>48</v>
      </c>
      <c r="F812" t="s">
        <v>8221</v>
      </c>
      <c r="G812">
        <v>4</v>
      </c>
    </row>
    <row r="813" spans="1:7" x14ac:dyDescent="0.2">
      <c r="A813" t="s">
        <v>8219</v>
      </c>
      <c r="B813">
        <v>33</v>
      </c>
      <c r="F813" t="s">
        <v>8221</v>
      </c>
      <c r="G813">
        <v>4</v>
      </c>
    </row>
    <row r="814" spans="1:7" x14ac:dyDescent="0.2">
      <c r="A814" t="s">
        <v>8219</v>
      </c>
      <c r="B814">
        <v>226</v>
      </c>
      <c r="F814" t="s">
        <v>8221</v>
      </c>
      <c r="G814">
        <v>38</v>
      </c>
    </row>
    <row r="815" spans="1:7" x14ac:dyDescent="0.2">
      <c r="A815" t="s">
        <v>8219</v>
      </c>
      <c r="B815">
        <v>14</v>
      </c>
      <c r="F815" t="s">
        <v>8221</v>
      </c>
      <c r="G815">
        <v>285</v>
      </c>
    </row>
    <row r="816" spans="1:7" x14ac:dyDescent="0.2">
      <c r="A816" t="s">
        <v>8219</v>
      </c>
      <c r="B816">
        <v>20</v>
      </c>
      <c r="F816" t="s">
        <v>8221</v>
      </c>
      <c r="G816">
        <v>1</v>
      </c>
    </row>
    <row r="817" spans="1:7" x14ac:dyDescent="0.2">
      <c r="A817" t="s">
        <v>8219</v>
      </c>
      <c r="B817">
        <v>25</v>
      </c>
      <c r="F817" t="s">
        <v>8221</v>
      </c>
      <c r="G817">
        <v>42</v>
      </c>
    </row>
    <row r="818" spans="1:7" x14ac:dyDescent="0.2">
      <c r="A818" t="s">
        <v>8219</v>
      </c>
      <c r="B818">
        <v>90</v>
      </c>
      <c r="F818" t="s">
        <v>8221</v>
      </c>
      <c r="G818">
        <v>26</v>
      </c>
    </row>
    <row r="819" spans="1:7" x14ac:dyDescent="0.2">
      <c r="A819" t="s">
        <v>8219</v>
      </c>
      <c r="B819">
        <v>11</v>
      </c>
      <c r="F819" t="s">
        <v>8221</v>
      </c>
      <c r="G819">
        <v>2</v>
      </c>
    </row>
    <row r="820" spans="1:7" x14ac:dyDescent="0.2">
      <c r="A820" t="s">
        <v>8219</v>
      </c>
      <c r="B820">
        <v>55</v>
      </c>
      <c r="F820" t="s">
        <v>8221</v>
      </c>
      <c r="G820">
        <v>4</v>
      </c>
    </row>
    <row r="821" spans="1:7" x14ac:dyDescent="0.2">
      <c r="A821" t="s">
        <v>8219</v>
      </c>
      <c r="B821">
        <v>30</v>
      </c>
      <c r="F821" t="s">
        <v>8221</v>
      </c>
      <c r="G821">
        <v>6</v>
      </c>
    </row>
    <row r="822" spans="1:7" x14ac:dyDescent="0.2">
      <c r="A822" t="s">
        <v>8219</v>
      </c>
      <c r="B822">
        <v>28</v>
      </c>
      <c r="F822" t="s">
        <v>8221</v>
      </c>
      <c r="G822">
        <v>70</v>
      </c>
    </row>
    <row r="823" spans="1:7" x14ac:dyDescent="0.2">
      <c r="A823" t="s">
        <v>8219</v>
      </c>
      <c r="B823">
        <v>45</v>
      </c>
      <c r="F823" t="s">
        <v>8221</v>
      </c>
      <c r="G823">
        <v>9</v>
      </c>
    </row>
    <row r="824" spans="1:7" x14ac:dyDescent="0.2">
      <c r="A824" t="s">
        <v>8219</v>
      </c>
      <c r="B824">
        <v>13</v>
      </c>
      <c r="F824" t="s">
        <v>8221</v>
      </c>
      <c r="G824">
        <v>8</v>
      </c>
    </row>
    <row r="825" spans="1:7" x14ac:dyDescent="0.2">
      <c r="A825" t="s">
        <v>8219</v>
      </c>
      <c r="B825">
        <v>40</v>
      </c>
      <c r="F825" t="s">
        <v>8221</v>
      </c>
      <c r="G825">
        <v>105</v>
      </c>
    </row>
    <row r="826" spans="1:7" x14ac:dyDescent="0.2">
      <c r="A826" t="s">
        <v>8219</v>
      </c>
      <c r="B826">
        <v>21</v>
      </c>
      <c r="F826" t="s">
        <v>8221</v>
      </c>
      <c r="G826">
        <v>12</v>
      </c>
    </row>
    <row r="827" spans="1:7" x14ac:dyDescent="0.2">
      <c r="A827" t="s">
        <v>8219</v>
      </c>
      <c r="B827">
        <v>134</v>
      </c>
      <c r="F827" t="s">
        <v>8221</v>
      </c>
      <c r="G827">
        <v>0</v>
      </c>
    </row>
    <row r="828" spans="1:7" x14ac:dyDescent="0.2">
      <c r="A828" t="s">
        <v>8219</v>
      </c>
      <c r="B828">
        <v>20</v>
      </c>
      <c r="F828" t="s">
        <v>8221</v>
      </c>
      <c r="G828">
        <v>16</v>
      </c>
    </row>
    <row r="829" spans="1:7" x14ac:dyDescent="0.2">
      <c r="A829" t="s">
        <v>8219</v>
      </c>
      <c r="B829">
        <v>19</v>
      </c>
      <c r="F829" t="s">
        <v>8221</v>
      </c>
      <c r="G829">
        <v>7</v>
      </c>
    </row>
    <row r="830" spans="1:7" x14ac:dyDescent="0.2">
      <c r="A830" t="s">
        <v>8219</v>
      </c>
      <c r="B830">
        <v>209</v>
      </c>
      <c r="F830" t="s">
        <v>8221</v>
      </c>
      <c r="G830">
        <v>4</v>
      </c>
    </row>
    <row r="831" spans="1:7" x14ac:dyDescent="0.2">
      <c r="A831" t="s">
        <v>8219</v>
      </c>
      <c r="B831">
        <v>38</v>
      </c>
      <c r="F831" t="s">
        <v>8221</v>
      </c>
      <c r="G831">
        <v>1</v>
      </c>
    </row>
    <row r="832" spans="1:7" x14ac:dyDescent="0.2">
      <c r="A832" t="s">
        <v>8219</v>
      </c>
      <c r="B832">
        <v>24</v>
      </c>
      <c r="F832" t="s">
        <v>8221</v>
      </c>
      <c r="G832">
        <v>28</v>
      </c>
    </row>
    <row r="833" spans="1:7" x14ac:dyDescent="0.2">
      <c r="A833" t="s">
        <v>8219</v>
      </c>
      <c r="B833">
        <v>8</v>
      </c>
      <c r="F833" t="s">
        <v>8221</v>
      </c>
      <c r="G833">
        <v>1</v>
      </c>
    </row>
    <row r="834" spans="1:7" x14ac:dyDescent="0.2">
      <c r="A834" t="s">
        <v>8219</v>
      </c>
      <c r="B834">
        <v>179</v>
      </c>
      <c r="F834" t="s">
        <v>8221</v>
      </c>
      <c r="G834">
        <v>1</v>
      </c>
    </row>
    <row r="835" spans="1:7" x14ac:dyDescent="0.2">
      <c r="A835" t="s">
        <v>8219</v>
      </c>
      <c r="B835">
        <v>26</v>
      </c>
      <c r="F835" t="s">
        <v>8221</v>
      </c>
      <c r="G835">
        <v>5</v>
      </c>
    </row>
    <row r="836" spans="1:7" x14ac:dyDescent="0.2">
      <c r="A836" t="s">
        <v>8219</v>
      </c>
      <c r="B836">
        <v>131</v>
      </c>
      <c r="F836" t="s">
        <v>8221</v>
      </c>
      <c r="G836">
        <v>3</v>
      </c>
    </row>
    <row r="837" spans="1:7" x14ac:dyDescent="0.2">
      <c r="A837" t="s">
        <v>8219</v>
      </c>
      <c r="B837">
        <v>14</v>
      </c>
      <c r="F837" t="s">
        <v>8221</v>
      </c>
      <c r="G837">
        <v>2</v>
      </c>
    </row>
    <row r="838" spans="1:7" x14ac:dyDescent="0.2">
      <c r="A838" t="s">
        <v>8219</v>
      </c>
      <c r="B838">
        <v>174</v>
      </c>
      <c r="F838" t="s">
        <v>8221</v>
      </c>
      <c r="G838">
        <v>0</v>
      </c>
    </row>
    <row r="839" spans="1:7" x14ac:dyDescent="0.2">
      <c r="A839" t="s">
        <v>8219</v>
      </c>
      <c r="B839">
        <v>191</v>
      </c>
      <c r="F839" t="s">
        <v>8221</v>
      </c>
      <c r="G839">
        <v>0</v>
      </c>
    </row>
    <row r="840" spans="1:7" x14ac:dyDescent="0.2">
      <c r="A840" t="s">
        <v>8219</v>
      </c>
      <c r="B840">
        <v>38</v>
      </c>
      <c r="F840" t="s">
        <v>8221</v>
      </c>
      <c r="G840">
        <v>3</v>
      </c>
    </row>
    <row r="841" spans="1:7" x14ac:dyDescent="0.2">
      <c r="A841" t="s">
        <v>8219</v>
      </c>
      <c r="B841">
        <v>22</v>
      </c>
      <c r="F841" t="s">
        <v>8221</v>
      </c>
      <c r="G841">
        <v>0</v>
      </c>
    </row>
    <row r="842" spans="1:7" x14ac:dyDescent="0.2">
      <c r="A842" t="s">
        <v>8219</v>
      </c>
      <c r="B842">
        <v>149</v>
      </c>
      <c r="F842" t="s">
        <v>8221</v>
      </c>
      <c r="G842">
        <v>0</v>
      </c>
    </row>
    <row r="843" spans="1:7" x14ac:dyDescent="0.2">
      <c r="A843" t="s">
        <v>8219</v>
      </c>
      <c r="B843">
        <v>56</v>
      </c>
      <c r="F843" t="s">
        <v>8221</v>
      </c>
      <c r="G843">
        <v>3</v>
      </c>
    </row>
    <row r="844" spans="1:7" x14ac:dyDescent="0.2">
      <c r="A844" t="s">
        <v>8219</v>
      </c>
      <c r="B844">
        <v>19</v>
      </c>
      <c r="F844" t="s">
        <v>8221</v>
      </c>
      <c r="G844">
        <v>7</v>
      </c>
    </row>
    <row r="845" spans="1:7" x14ac:dyDescent="0.2">
      <c r="A845" t="s">
        <v>8219</v>
      </c>
      <c r="B845">
        <v>70</v>
      </c>
      <c r="F845" t="s">
        <v>8221</v>
      </c>
      <c r="G845">
        <v>25</v>
      </c>
    </row>
    <row r="846" spans="1:7" x14ac:dyDescent="0.2">
      <c r="A846" t="s">
        <v>8219</v>
      </c>
      <c r="B846">
        <v>81</v>
      </c>
      <c r="F846" t="s">
        <v>8221</v>
      </c>
      <c r="G846">
        <v>10</v>
      </c>
    </row>
    <row r="847" spans="1:7" x14ac:dyDescent="0.2">
      <c r="A847" t="s">
        <v>8219</v>
      </c>
      <c r="B847">
        <v>32</v>
      </c>
      <c r="F847" t="s">
        <v>8221</v>
      </c>
      <c r="G847">
        <v>3</v>
      </c>
    </row>
    <row r="848" spans="1:7" x14ac:dyDescent="0.2">
      <c r="A848" t="s">
        <v>8219</v>
      </c>
      <c r="B848">
        <v>26</v>
      </c>
      <c r="F848" t="s">
        <v>8221</v>
      </c>
      <c r="G848">
        <v>5</v>
      </c>
    </row>
    <row r="849" spans="1:7" x14ac:dyDescent="0.2">
      <c r="A849" t="s">
        <v>8219</v>
      </c>
      <c r="B849">
        <v>105</v>
      </c>
      <c r="F849" t="s">
        <v>8221</v>
      </c>
      <c r="G849">
        <v>5</v>
      </c>
    </row>
    <row r="850" spans="1:7" x14ac:dyDescent="0.2">
      <c r="A850" t="s">
        <v>8219</v>
      </c>
      <c r="B850">
        <v>29</v>
      </c>
      <c r="F850" t="s">
        <v>8221</v>
      </c>
      <c r="G850">
        <v>27</v>
      </c>
    </row>
    <row r="851" spans="1:7" x14ac:dyDescent="0.2">
      <c r="A851" t="s">
        <v>8219</v>
      </c>
      <c r="B851">
        <v>8</v>
      </c>
      <c r="F851" t="s">
        <v>8221</v>
      </c>
      <c r="G851">
        <v>2</v>
      </c>
    </row>
    <row r="852" spans="1:7" x14ac:dyDescent="0.2">
      <c r="A852" t="s">
        <v>8219</v>
      </c>
      <c r="B852">
        <v>89</v>
      </c>
      <c r="F852" t="s">
        <v>8221</v>
      </c>
      <c r="G852">
        <v>236</v>
      </c>
    </row>
    <row r="853" spans="1:7" x14ac:dyDescent="0.2">
      <c r="A853" t="s">
        <v>8219</v>
      </c>
      <c r="B853">
        <v>44</v>
      </c>
      <c r="F853" t="s">
        <v>8221</v>
      </c>
      <c r="G853">
        <v>1</v>
      </c>
    </row>
    <row r="854" spans="1:7" x14ac:dyDescent="0.2">
      <c r="A854" t="s">
        <v>8219</v>
      </c>
      <c r="B854">
        <v>246</v>
      </c>
      <c r="F854" t="s">
        <v>8221</v>
      </c>
      <c r="G854">
        <v>12</v>
      </c>
    </row>
    <row r="855" spans="1:7" x14ac:dyDescent="0.2">
      <c r="A855" t="s">
        <v>8219</v>
      </c>
      <c r="B855">
        <v>120</v>
      </c>
      <c r="F855" t="s">
        <v>8221</v>
      </c>
      <c r="G855">
        <v>4</v>
      </c>
    </row>
    <row r="856" spans="1:7" x14ac:dyDescent="0.2">
      <c r="A856" t="s">
        <v>8219</v>
      </c>
      <c r="B856">
        <v>26</v>
      </c>
      <c r="F856" t="s">
        <v>8221</v>
      </c>
      <c r="G856">
        <v>3</v>
      </c>
    </row>
    <row r="857" spans="1:7" x14ac:dyDescent="0.2">
      <c r="A857" t="s">
        <v>8219</v>
      </c>
      <c r="B857">
        <v>45</v>
      </c>
      <c r="F857" t="s">
        <v>8221</v>
      </c>
      <c r="G857">
        <v>99</v>
      </c>
    </row>
    <row r="858" spans="1:7" x14ac:dyDescent="0.2">
      <c r="A858" t="s">
        <v>8219</v>
      </c>
      <c r="B858">
        <v>20</v>
      </c>
      <c r="F858" t="s">
        <v>8221</v>
      </c>
      <c r="G858">
        <v>3</v>
      </c>
    </row>
    <row r="859" spans="1:7" x14ac:dyDescent="0.2">
      <c r="A859" t="s">
        <v>8219</v>
      </c>
      <c r="B859">
        <v>47</v>
      </c>
      <c r="F859" t="s">
        <v>8221</v>
      </c>
      <c r="G859">
        <v>3</v>
      </c>
    </row>
    <row r="860" spans="1:7" x14ac:dyDescent="0.2">
      <c r="A860" t="s">
        <v>8219</v>
      </c>
      <c r="B860">
        <v>13</v>
      </c>
      <c r="F860" t="s">
        <v>8221</v>
      </c>
      <c r="G860">
        <v>22</v>
      </c>
    </row>
    <row r="861" spans="1:7" x14ac:dyDescent="0.2">
      <c r="A861" t="s">
        <v>8219</v>
      </c>
      <c r="B861">
        <v>183</v>
      </c>
      <c r="F861" t="s">
        <v>8221</v>
      </c>
      <c r="G861">
        <v>4</v>
      </c>
    </row>
    <row r="862" spans="1:7" x14ac:dyDescent="0.2">
      <c r="A862" t="s">
        <v>8219</v>
      </c>
      <c r="B862">
        <v>21</v>
      </c>
      <c r="F862" t="s">
        <v>8221</v>
      </c>
      <c r="G862">
        <v>534</v>
      </c>
    </row>
    <row r="863" spans="1:7" x14ac:dyDescent="0.2">
      <c r="A863" t="s">
        <v>8219</v>
      </c>
      <c r="B863">
        <v>42</v>
      </c>
      <c r="F863" t="s">
        <v>8221</v>
      </c>
      <c r="G863">
        <v>12</v>
      </c>
    </row>
    <row r="864" spans="1:7" x14ac:dyDescent="0.2">
      <c r="A864" t="s">
        <v>8219</v>
      </c>
      <c r="B864">
        <v>54</v>
      </c>
      <c r="F864" t="s">
        <v>8221</v>
      </c>
      <c r="G864">
        <v>56</v>
      </c>
    </row>
    <row r="865" spans="1:7" x14ac:dyDescent="0.2">
      <c r="A865" t="s">
        <v>8219</v>
      </c>
      <c r="B865">
        <v>38</v>
      </c>
      <c r="F865" t="s">
        <v>8221</v>
      </c>
      <c r="G865">
        <v>11</v>
      </c>
    </row>
    <row r="866" spans="1:7" x14ac:dyDescent="0.2">
      <c r="A866" t="s">
        <v>8219</v>
      </c>
      <c r="B866">
        <v>64</v>
      </c>
      <c r="F866" t="s">
        <v>8221</v>
      </c>
      <c r="G866">
        <v>0</v>
      </c>
    </row>
    <row r="867" spans="1:7" x14ac:dyDescent="0.2">
      <c r="A867" t="s">
        <v>8219</v>
      </c>
      <c r="B867">
        <v>13</v>
      </c>
      <c r="F867" t="s">
        <v>8221</v>
      </c>
      <c r="G867">
        <v>12</v>
      </c>
    </row>
    <row r="868" spans="1:7" x14ac:dyDescent="0.2">
      <c r="A868" t="s">
        <v>8219</v>
      </c>
      <c r="B868">
        <v>33</v>
      </c>
      <c r="F868" t="s">
        <v>8221</v>
      </c>
      <c r="G868">
        <v>5</v>
      </c>
    </row>
    <row r="869" spans="1:7" x14ac:dyDescent="0.2">
      <c r="A869" t="s">
        <v>8219</v>
      </c>
      <c r="B869">
        <v>52</v>
      </c>
      <c r="F869" t="s">
        <v>8221</v>
      </c>
      <c r="G869">
        <v>24</v>
      </c>
    </row>
    <row r="870" spans="1:7" x14ac:dyDescent="0.2">
      <c r="A870" t="s">
        <v>8219</v>
      </c>
      <c r="B870">
        <v>107</v>
      </c>
      <c r="F870" t="s">
        <v>8221</v>
      </c>
      <c r="G870">
        <v>89</v>
      </c>
    </row>
    <row r="871" spans="1:7" x14ac:dyDescent="0.2">
      <c r="A871" t="s">
        <v>8219</v>
      </c>
      <c r="B871">
        <v>11</v>
      </c>
      <c r="F871" t="s">
        <v>8221</v>
      </c>
      <c r="G871">
        <v>1</v>
      </c>
    </row>
    <row r="872" spans="1:7" x14ac:dyDescent="0.2">
      <c r="A872" t="s">
        <v>8219</v>
      </c>
      <c r="B872">
        <v>34</v>
      </c>
      <c r="F872" t="s">
        <v>8221</v>
      </c>
      <c r="G872">
        <v>55</v>
      </c>
    </row>
    <row r="873" spans="1:7" x14ac:dyDescent="0.2">
      <c r="A873" t="s">
        <v>8219</v>
      </c>
      <c r="B873">
        <v>75</v>
      </c>
      <c r="F873" t="s">
        <v>8221</v>
      </c>
      <c r="G873">
        <v>2</v>
      </c>
    </row>
    <row r="874" spans="1:7" x14ac:dyDescent="0.2">
      <c r="A874" t="s">
        <v>8219</v>
      </c>
      <c r="B874">
        <v>26</v>
      </c>
      <c r="F874" t="s">
        <v>8221</v>
      </c>
      <c r="G874">
        <v>0</v>
      </c>
    </row>
    <row r="875" spans="1:7" x14ac:dyDescent="0.2">
      <c r="A875" t="s">
        <v>8219</v>
      </c>
      <c r="B875">
        <v>50</v>
      </c>
      <c r="F875" t="s">
        <v>8221</v>
      </c>
      <c r="G875">
        <v>4</v>
      </c>
    </row>
    <row r="876" spans="1:7" x14ac:dyDescent="0.2">
      <c r="A876" t="s">
        <v>8219</v>
      </c>
      <c r="B876">
        <v>80</v>
      </c>
      <c r="F876" t="s">
        <v>8221</v>
      </c>
      <c r="G876">
        <v>6</v>
      </c>
    </row>
    <row r="877" spans="1:7" x14ac:dyDescent="0.2">
      <c r="A877" t="s">
        <v>8219</v>
      </c>
      <c r="B877">
        <v>110</v>
      </c>
      <c r="F877" t="s">
        <v>8221</v>
      </c>
      <c r="G877">
        <v>4</v>
      </c>
    </row>
    <row r="878" spans="1:7" x14ac:dyDescent="0.2">
      <c r="A878" t="s">
        <v>8219</v>
      </c>
      <c r="B878">
        <v>77</v>
      </c>
      <c r="F878" t="s">
        <v>8221</v>
      </c>
      <c r="G878">
        <v>4</v>
      </c>
    </row>
    <row r="879" spans="1:7" x14ac:dyDescent="0.2">
      <c r="A879" t="s">
        <v>8219</v>
      </c>
      <c r="B879">
        <v>50</v>
      </c>
      <c r="F879" t="s">
        <v>8221</v>
      </c>
      <c r="G879">
        <v>2</v>
      </c>
    </row>
    <row r="880" spans="1:7" x14ac:dyDescent="0.2">
      <c r="A880" t="s">
        <v>8219</v>
      </c>
      <c r="B880">
        <v>145</v>
      </c>
      <c r="F880" t="s">
        <v>8221</v>
      </c>
      <c r="G880">
        <v>5</v>
      </c>
    </row>
    <row r="881" spans="1:7" x14ac:dyDescent="0.2">
      <c r="A881" t="s">
        <v>8219</v>
      </c>
      <c r="B881">
        <v>29</v>
      </c>
      <c r="F881" t="s">
        <v>8221</v>
      </c>
      <c r="G881">
        <v>83</v>
      </c>
    </row>
    <row r="882" spans="1:7" x14ac:dyDescent="0.2">
      <c r="A882" t="s">
        <v>8219</v>
      </c>
      <c r="B882">
        <v>114</v>
      </c>
      <c r="F882" t="s">
        <v>8221</v>
      </c>
      <c r="G882">
        <v>57</v>
      </c>
    </row>
    <row r="883" spans="1:7" x14ac:dyDescent="0.2">
      <c r="A883" t="s">
        <v>8219</v>
      </c>
      <c r="B883">
        <v>96</v>
      </c>
      <c r="F883" t="s">
        <v>8221</v>
      </c>
      <c r="G883">
        <v>311</v>
      </c>
    </row>
    <row r="884" spans="1:7" x14ac:dyDescent="0.2">
      <c r="A884" t="s">
        <v>8219</v>
      </c>
      <c r="B884">
        <v>31</v>
      </c>
      <c r="F884" t="s">
        <v>8221</v>
      </c>
      <c r="G884">
        <v>2</v>
      </c>
    </row>
    <row r="885" spans="1:7" x14ac:dyDescent="0.2">
      <c r="A885" t="s">
        <v>8219</v>
      </c>
      <c r="B885">
        <v>4883</v>
      </c>
      <c r="F885" t="s">
        <v>8221</v>
      </c>
      <c r="G885">
        <v>16</v>
      </c>
    </row>
    <row r="886" spans="1:7" x14ac:dyDescent="0.2">
      <c r="A886" t="s">
        <v>8219</v>
      </c>
      <c r="B886">
        <v>95</v>
      </c>
      <c r="F886" t="s">
        <v>8221</v>
      </c>
      <c r="G886">
        <v>9</v>
      </c>
    </row>
    <row r="887" spans="1:7" x14ac:dyDescent="0.2">
      <c r="A887" t="s">
        <v>8219</v>
      </c>
      <c r="B887">
        <v>2478</v>
      </c>
      <c r="F887" t="s">
        <v>8221</v>
      </c>
      <c r="G887">
        <v>1</v>
      </c>
    </row>
    <row r="888" spans="1:7" x14ac:dyDescent="0.2">
      <c r="A888" t="s">
        <v>8219</v>
      </c>
      <c r="B888">
        <v>1789</v>
      </c>
      <c r="F888" t="s">
        <v>8221</v>
      </c>
      <c r="G888">
        <v>12</v>
      </c>
    </row>
    <row r="889" spans="1:7" x14ac:dyDescent="0.2">
      <c r="A889" t="s">
        <v>8219</v>
      </c>
      <c r="B889">
        <v>680</v>
      </c>
      <c r="F889" t="s">
        <v>8221</v>
      </c>
      <c r="G889">
        <v>0</v>
      </c>
    </row>
    <row r="890" spans="1:7" x14ac:dyDescent="0.2">
      <c r="A890" t="s">
        <v>8219</v>
      </c>
      <c r="B890">
        <v>70</v>
      </c>
      <c r="F890" t="s">
        <v>8221</v>
      </c>
      <c r="G890">
        <v>20</v>
      </c>
    </row>
    <row r="891" spans="1:7" x14ac:dyDescent="0.2">
      <c r="A891" t="s">
        <v>8219</v>
      </c>
      <c r="B891">
        <v>23</v>
      </c>
      <c r="F891" t="s">
        <v>8221</v>
      </c>
      <c r="G891">
        <v>16</v>
      </c>
    </row>
    <row r="892" spans="1:7" x14ac:dyDescent="0.2">
      <c r="A892" t="s">
        <v>8219</v>
      </c>
      <c r="B892">
        <v>4245</v>
      </c>
      <c r="F892" t="s">
        <v>8221</v>
      </c>
      <c r="G892">
        <v>33</v>
      </c>
    </row>
    <row r="893" spans="1:7" x14ac:dyDescent="0.2">
      <c r="A893" t="s">
        <v>8219</v>
      </c>
      <c r="B893">
        <v>943</v>
      </c>
      <c r="F893" t="s">
        <v>8221</v>
      </c>
      <c r="G893">
        <v>2</v>
      </c>
    </row>
    <row r="894" spans="1:7" x14ac:dyDescent="0.2">
      <c r="A894" t="s">
        <v>8219</v>
      </c>
      <c r="B894">
        <v>1876</v>
      </c>
      <c r="F894" t="s">
        <v>8221</v>
      </c>
      <c r="G894">
        <v>6</v>
      </c>
    </row>
    <row r="895" spans="1:7" x14ac:dyDescent="0.2">
      <c r="A895" t="s">
        <v>8219</v>
      </c>
      <c r="B895">
        <v>834</v>
      </c>
      <c r="F895" t="s">
        <v>8221</v>
      </c>
      <c r="G895">
        <v>0</v>
      </c>
    </row>
    <row r="896" spans="1:7" x14ac:dyDescent="0.2">
      <c r="A896" t="s">
        <v>8219</v>
      </c>
      <c r="B896">
        <v>682</v>
      </c>
      <c r="F896" t="s">
        <v>8221</v>
      </c>
      <c r="G896">
        <v>3</v>
      </c>
    </row>
    <row r="897" spans="1:7" x14ac:dyDescent="0.2">
      <c r="A897" t="s">
        <v>8219</v>
      </c>
      <c r="B897">
        <v>147</v>
      </c>
      <c r="F897" t="s">
        <v>8221</v>
      </c>
      <c r="G897">
        <v>0</v>
      </c>
    </row>
    <row r="898" spans="1:7" x14ac:dyDescent="0.2">
      <c r="A898" t="s">
        <v>8219</v>
      </c>
      <c r="B898">
        <v>415</v>
      </c>
      <c r="F898" t="s">
        <v>8221</v>
      </c>
      <c r="G898">
        <v>3</v>
      </c>
    </row>
    <row r="899" spans="1:7" x14ac:dyDescent="0.2">
      <c r="A899" t="s">
        <v>8219</v>
      </c>
      <c r="B899">
        <v>290</v>
      </c>
      <c r="F899" t="s">
        <v>8221</v>
      </c>
      <c r="G899">
        <v>13</v>
      </c>
    </row>
    <row r="900" spans="1:7" x14ac:dyDescent="0.2">
      <c r="A900" t="s">
        <v>8219</v>
      </c>
      <c r="B900">
        <v>365</v>
      </c>
      <c r="F900" t="s">
        <v>8221</v>
      </c>
      <c r="G900">
        <v>6</v>
      </c>
    </row>
    <row r="901" spans="1:7" x14ac:dyDescent="0.2">
      <c r="A901" t="s">
        <v>8219</v>
      </c>
      <c r="B901">
        <v>660</v>
      </c>
      <c r="F901" t="s">
        <v>8221</v>
      </c>
      <c r="G901">
        <v>1</v>
      </c>
    </row>
    <row r="902" spans="1:7" x14ac:dyDescent="0.2">
      <c r="A902" t="s">
        <v>8219</v>
      </c>
      <c r="B902">
        <v>1356</v>
      </c>
      <c r="F902" t="s">
        <v>8221</v>
      </c>
      <c r="G902">
        <v>0</v>
      </c>
    </row>
    <row r="903" spans="1:7" x14ac:dyDescent="0.2">
      <c r="A903" t="s">
        <v>8219</v>
      </c>
      <c r="B903">
        <v>424</v>
      </c>
      <c r="F903" t="s">
        <v>8221</v>
      </c>
      <c r="G903">
        <v>5</v>
      </c>
    </row>
    <row r="904" spans="1:7" x14ac:dyDescent="0.2">
      <c r="A904" t="s">
        <v>8219</v>
      </c>
      <c r="B904">
        <v>33</v>
      </c>
      <c r="F904" t="s">
        <v>8221</v>
      </c>
      <c r="G904">
        <v>0</v>
      </c>
    </row>
    <row r="905" spans="1:7" x14ac:dyDescent="0.2">
      <c r="A905" t="s">
        <v>8219</v>
      </c>
      <c r="B905">
        <v>1633</v>
      </c>
      <c r="F905" t="s">
        <v>8221</v>
      </c>
      <c r="G905">
        <v>36</v>
      </c>
    </row>
    <row r="906" spans="1:7" x14ac:dyDescent="0.2">
      <c r="A906" t="s">
        <v>8219</v>
      </c>
      <c r="B906">
        <v>306</v>
      </c>
      <c r="F906" t="s">
        <v>8221</v>
      </c>
      <c r="G906">
        <v>1</v>
      </c>
    </row>
    <row r="907" spans="1:7" x14ac:dyDescent="0.2">
      <c r="A907" t="s">
        <v>8219</v>
      </c>
      <c r="B907">
        <v>205</v>
      </c>
      <c r="F907" t="s">
        <v>8221</v>
      </c>
      <c r="G907">
        <v>1</v>
      </c>
    </row>
    <row r="908" spans="1:7" x14ac:dyDescent="0.2">
      <c r="A908" t="s">
        <v>8219</v>
      </c>
      <c r="B908">
        <v>1281</v>
      </c>
      <c r="F908" t="s">
        <v>8221</v>
      </c>
      <c r="G908">
        <v>1</v>
      </c>
    </row>
    <row r="909" spans="1:7" x14ac:dyDescent="0.2">
      <c r="A909" t="s">
        <v>8219</v>
      </c>
      <c r="B909">
        <v>103</v>
      </c>
      <c r="F909" t="s">
        <v>8221</v>
      </c>
      <c r="G909">
        <v>9</v>
      </c>
    </row>
    <row r="910" spans="1:7" x14ac:dyDescent="0.2">
      <c r="A910" t="s">
        <v>8219</v>
      </c>
      <c r="B910">
        <v>1513</v>
      </c>
      <c r="F910" t="s">
        <v>8221</v>
      </c>
      <c r="G910">
        <v>1</v>
      </c>
    </row>
    <row r="911" spans="1:7" x14ac:dyDescent="0.2">
      <c r="A911" t="s">
        <v>8219</v>
      </c>
      <c r="B911">
        <v>405</v>
      </c>
      <c r="F911" t="s">
        <v>8221</v>
      </c>
      <c r="G911">
        <v>0</v>
      </c>
    </row>
    <row r="912" spans="1:7" x14ac:dyDescent="0.2">
      <c r="A912" t="s">
        <v>8219</v>
      </c>
      <c r="B912">
        <v>510</v>
      </c>
      <c r="F912" t="s">
        <v>8221</v>
      </c>
      <c r="G912">
        <v>1</v>
      </c>
    </row>
    <row r="913" spans="1:7" x14ac:dyDescent="0.2">
      <c r="A913" t="s">
        <v>8219</v>
      </c>
      <c r="B913">
        <v>1887</v>
      </c>
      <c r="F913" t="s">
        <v>8221</v>
      </c>
      <c r="G913">
        <v>1</v>
      </c>
    </row>
    <row r="914" spans="1:7" x14ac:dyDescent="0.2">
      <c r="A914" t="s">
        <v>8219</v>
      </c>
      <c r="B914">
        <v>701</v>
      </c>
      <c r="F914" t="s">
        <v>8221</v>
      </c>
      <c r="G914">
        <v>4</v>
      </c>
    </row>
    <row r="915" spans="1:7" x14ac:dyDescent="0.2">
      <c r="A915" t="s">
        <v>8219</v>
      </c>
      <c r="B915">
        <v>3863</v>
      </c>
      <c r="F915" t="s">
        <v>8221</v>
      </c>
      <c r="G915">
        <v>2</v>
      </c>
    </row>
    <row r="916" spans="1:7" x14ac:dyDescent="0.2">
      <c r="A916" t="s">
        <v>8219</v>
      </c>
      <c r="B916">
        <v>238</v>
      </c>
      <c r="F916" t="s">
        <v>8221</v>
      </c>
      <c r="G916">
        <v>2</v>
      </c>
    </row>
    <row r="917" spans="1:7" x14ac:dyDescent="0.2">
      <c r="A917" t="s">
        <v>8219</v>
      </c>
      <c r="B917">
        <v>2051</v>
      </c>
      <c r="F917" t="s">
        <v>8221</v>
      </c>
      <c r="G917">
        <v>2</v>
      </c>
    </row>
    <row r="918" spans="1:7" x14ac:dyDescent="0.2">
      <c r="A918" t="s">
        <v>8219</v>
      </c>
      <c r="B918">
        <v>402</v>
      </c>
      <c r="F918" t="s">
        <v>8221</v>
      </c>
      <c r="G918">
        <v>0</v>
      </c>
    </row>
    <row r="919" spans="1:7" x14ac:dyDescent="0.2">
      <c r="A919" t="s">
        <v>8219</v>
      </c>
      <c r="B919">
        <v>253</v>
      </c>
      <c r="F919" t="s">
        <v>8221</v>
      </c>
      <c r="G919">
        <v>2</v>
      </c>
    </row>
    <row r="920" spans="1:7" x14ac:dyDescent="0.2">
      <c r="A920" t="s">
        <v>8219</v>
      </c>
      <c r="B920">
        <v>473</v>
      </c>
      <c r="F920" t="s">
        <v>8221</v>
      </c>
      <c r="G920">
        <v>4</v>
      </c>
    </row>
    <row r="921" spans="1:7" x14ac:dyDescent="0.2">
      <c r="A921" t="s">
        <v>8219</v>
      </c>
      <c r="B921">
        <v>821</v>
      </c>
      <c r="F921" t="s">
        <v>8221</v>
      </c>
      <c r="G921">
        <v>2</v>
      </c>
    </row>
    <row r="922" spans="1:7" x14ac:dyDescent="0.2">
      <c r="A922" t="s">
        <v>8219</v>
      </c>
      <c r="B922">
        <v>388</v>
      </c>
      <c r="F922" t="s">
        <v>8221</v>
      </c>
      <c r="G922">
        <v>0</v>
      </c>
    </row>
    <row r="923" spans="1:7" x14ac:dyDescent="0.2">
      <c r="A923" t="s">
        <v>8219</v>
      </c>
      <c r="B923">
        <v>813</v>
      </c>
      <c r="F923" t="s">
        <v>8221</v>
      </c>
      <c r="G923">
        <v>1</v>
      </c>
    </row>
    <row r="924" spans="1:7" x14ac:dyDescent="0.2">
      <c r="A924" t="s">
        <v>8219</v>
      </c>
      <c r="B924">
        <v>1945</v>
      </c>
      <c r="F924" t="s">
        <v>8221</v>
      </c>
      <c r="G924">
        <v>0</v>
      </c>
    </row>
    <row r="925" spans="1:7" x14ac:dyDescent="0.2">
      <c r="A925" t="s">
        <v>8219</v>
      </c>
      <c r="B925">
        <v>1637</v>
      </c>
      <c r="F925" t="s">
        <v>8221</v>
      </c>
      <c r="G925">
        <v>2</v>
      </c>
    </row>
    <row r="926" spans="1:7" x14ac:dyDescent="0.2">
      <c r="A926" t="s">
        <v>8219</v>
      </c>
      <c r="B926">
        <v>1375</v>
      </c>
      <c r="F926" t="s">
        <v>8221</v>
      </c>
      <c r="G926">
        <v>7</v>
      </c>
    </row>
    <row r="927" spans="1:7" x14ac:dyDescent="0.2">
      <c r="A927" t="s">
        <v>8219</v>
      </c>
      <c r="B927">
        <v>17</v>
      </c>
      <c r="F927" t="s">
        <v>8221</v>
      </c>
      <c r="G927">
        <v>5</v>
      </c>
    </row>
    <row r="928" spans="1:7" x14ac:dyDescent="0.2">
      <c r="A928" t="s">
        <v>8219</v>
      </c>
      <c r="B928">
        <v>354</v>
      </c>
      <c r="F928" t="s">
        <v>8221</v>
      </c>
      <c r="G928">
        <v>0</v>
      </c>
    </row>
    <row r="929" spans="1:7" x14ac:dyDescent="0.2">
      <c r="A929" t="s">
        <v>8219</v>
      </c>
      <c r="B929">
        <v>191</v>
      </c>
      <c r="F929" t="s">
        <v>8221</v>
      </c>
      <c r="G929">
        <v>0</v>
      </c>
    </row>
    <row r="930" spans="1:7" x14ac:dyDescent="0.2">
      <c r="A930" t="s">
        <v>8219</v>
      </c>
      <c r="B930">
        <v>303</v>
      </c>
      <c r="F930" t="s">
        <v>8221</v>
      </c>
      <c r="G930">
        <v>0</v>
      </c>
    </row>
    <row r="931" spans="1:7" x14ac:dyDescent="0.2">
      <c r="A931" t="s">
        <v>8219</v>
      </c>
      <c r="B931">
        <v>137</v>
      </c>
      <c r="F931" t="s">
        <v>8221</v>
      </c>
      <c r="G931">
        <v>2</v>
      </c>
    </row>
    <row r="932" spans="1:7" x14ac:dyDescent="0.2">
      <c r="A932" t="s">
        <v>8219</v>
      </c>
      <c r="B932">
        <v>41</v>
      </c>
      <c r="F932" t="s">
        <v>8221</v>
      </c>
      <c r="G932">
        <v>0</v>
      </c>
    </row>
    <row r="933" spans="1:7" x14ac:dyDescent="0.2">
      <c r="A933" t="s">
        <v>8219</v>
      </c>
      <c r="B933">
        <v>398</v>
      </c>
      <c r="F933" t="s">
        <v>8221</v>
      </c>
      <c r="G933">
        <v>0</v>
      </c>
    </row>
    <row r="934" spans="1:7" x14ac:dyDescent="0.2">
      <c r="A934" t="s">
        <v>8219</v>
      </c>
      <c r="B934">
        <v>1737</v>
      </c>
      <c r="F934" t="s">
        <v>8221</v>
      </c>
      <c r="G934">
        <v>28</v>
      </c>
    </row>
    <row r="935" spans="1:7" x14ac:dyDescent="0.2">
      <c r="A935" t="s">
        <v>8219</v>
      </c>
      <c r="B935">
        <v>971</v>
      </c>
      <c r="F935" t="s">
        <v>8221</v>
      </c>
      <c r="G935">
        <v>2</v>
      </c>
    </row>
    <row r="936" spans="1:7" x14ac:dyDescent="0.2">
      <c r="A936" t="s">
        <v>8219</v>
      </c>
      <c r="B936">
        <v>183</v>
      </c>
      <c r="F936" t="s">
        <v>8221</v>
      </c>
      <c r="G936">
        <v>0</v>
      </c>
    </row>
    <row r="937" spans="1:7" x14ac:dyDescent="0.2">
      <c r="A937" t="s">
        <v>8219</v>
      </c>
      <c r="B937">
        <v>4562</v>
      </c>
      <c r="F937" t="s">
        <v>8221</v>
      </c>
      <c r="G937">
        <v>0</v>
      </c>
    </row>
    <row r="938" spans="1:7" x14ac:dyDescent="0.2">
      <c r="A938" t="s">
        <v>8219</v>
      </c>
      <c r="B938">
        <v>26457</v>
      </c>
      <c r="F938" t="s">
        <v>8221</v>
      </c>
      <c r="G938">
        <v>0</v>
      </c>
    </row>
    <row r="939" spans="1:7" x14ac:dyDescent="0.2">
      <c r="A939" t="s">
        <v>8219</v>
      </c>
      <c r="B939">
        <v>162</v>
      </c>
      <c r="F939" t="s">
        <v>8221</v>
      </c>
      <c r="G939">
        <v>4</v>
      </c>
    </row>
    <row r="940" spans="1:7" x14ac:dyDescent="0.2">
      <c r="A940" t="s">
        <v>8219</v>
      </c>
      <c r="B940">
        <v>479</v>
      </c>
      <c r="F940" t="s">
        <v>8221</v>
      </c>
      <c r="G940">
        <v>12</v>
      </c>
    </row>
    <row r="941" spans="1:7" x14ac:dyDescent="0.2">
      <c r="A941" t="s">
        <v>8219</v>
      </c>
      <c r="B941">
        <v>426</v>
      </c>
      <c r="F941" t="s">
        <v>8221</v>
      </c>
      <c r="G941">
        <v>0</v>
      </c>
    </row>
    <row r="942" spans="1:7" x14ac:dyDescent="0.2">
      <c r="A942" t="s">
        <v>8219</v>
      </c>
      <c r="B942">
        <v>450</v>
      </c>
      <c r="F942" t="s">
        <v>8221</v>
      </c>
      <c r="G942">
        <v>33</v>
      </c>
    </row>
    <row r="943" spans="1:7" x14ac:dyDescent="0.2">
      <c r="A943" t="s">
        <v>8219</v>
      </c>
      <c r="B943">
        <v>1780</v>
      </c>
      <c r="F943" t="s">
        <v>8221</v>
      </c>
      <c r="G943">
        <v>0</v>
      </c>
    </row>
    <row r="944" spans="1:7" x14ac:dyDescent="0.2">
      <c r="A944" t="s">
        <v>8219</v>
      </c>
      <c r="B944">
        <v>122</v>
      </c>
      <c r="F944" t="s">
        <v>8221</v>
      </c>
      <c r="G944">
        <v>4</v>
      </c>
    </row>
    <row r="945" spans="1:7" x14ac:dyDescent="0.2">
      <c r="A945" t="s">
        <v>8219</v>
      </c>
      <c r="B945">
        <v>95</v>
      </c>
      <c r="F945" t="s">
        <v>8221</v>
      </c>
      <c r="G945">
        <v>0</v>
      </c>
    </row>
    <row r="946" spans="1:7" x14ac:dyDescent="0.2">
      <c r="A946" t="s">
        <v>8219</v>
      </c>
      <c r="B946">
        <v>325</v>
      </c>
      <c r="F946" t="s">
        <v>8221</v>
      </c>
      <c r="G946">
        <v>11</v>
      </c>
    </row>
    <row r="947" spans="1:7" x14ac:dyDescent="0.2">
      <c r="A947" t="s">
        <v>8219</v>
      </c>
      <c r="B947">
        <v>353</v>
      </c>
      <c r="F947" t="s">
        <v>8221</v>
      </c>
      <c r="G947">
        <v>1</v>
      </c>
    </row>
    <row r="948" spans="1:7" x14ac:dyDescent="0.2">
      <c r="A948" t="s">
        <v>8219</v>
      </c>
      <c r="B948">
        <v>105</v>
      </c>
      <c r="F948" t="s">
        <v>8221</v>
      </c>
      <c r="G948">
        <v>5</v>
      </c>
    </row>
    <row r="949" spans="1:7" x14ac:dyDescent="0.2">
      <c r="A949" t="s">
        <v>8219</v>
      </c>
      <c r="B949">
        <v>729</v>
      </c>
      <c r="F949" t="s">
        <v>8221</v>
      </c>
      <c r="G949">
        <v>0</v>
      </c>
    </row>
    <row r="950" spans="1:7" x14ac:dyDescent="0.2">
      <c r="A950" t="s">
        <v>8219</v>
      </c>
      <c r="B950">
        <v>454</v>
      </c>
      <c r="F950" t="s">
        <v>8221</v>
      </c>
      <c r="G950">
        <v>1</v>
      </c>
    </row>
    <row r="951" spans="1:7" x14ac:dyDescent="0.2">
      <c r="A951" t="s">
        <v>8219</v>
      </c>
      <c r="B951">
        <v>539</v>
      </c>
      <c r="F951" t="s">
        <v>8221</v>
      </c>
      <c r="G951">
        <v>1</v>
      </c>
    </row>
    <row r="952" spans="1:7" x14ac:dyDescent="0.2">
      <c r="A952" t="s">
        <v>8219</v>
      </c>
      <c r="B952">
        <v>79</v>
      </c>
      <c r="F952" t="s">
        <v>8221</v>
      </c>
      <c r="G952">
        <v>6</v>
      </c>
    </row>
    <row r="953" spans="1:7" x14ac:dyDescent="0.2">
      <c r="A953" t="s">
        <v>8219</v>
      </c>
      <c r="B953">
        <v>94</v>
      </c>
      <c r="F953" t="s">
        <v>8221</v>
      </c>
      <c r="G953">
        <v>8</v>
      </c>
    </row>
    <row r="954" spans="1:7" x14ac:dyDescent="0.2">
      <c r="A954" t="s">
        <v>8219</v>
      </c>
      <c r="B954">
        <v>625</v>
      </c>
      <c r="F954" t="s">
        <v>8221</v>
      </c>
      <c r="G954">
        <v>1</v>
      </c>
    </row>
    <row r="955" spans="1:7" x14ac:dyDescent="0.2">
      <c r="A955" t="s">
        <v>8219</v>
      </c>
      <c r="B955">
        <v>508</v>
      </c>
      <c r="F955" t="s">
        <v>8221</v>
      </c>
      <c r="G955">
        <v>0</v>
      </c>
    </row>
    <row r="956" spans="1:7" x14ac:dyDescent="0.2">
      <c r="A956" t="s">
        <v>8219</v>
      </c>
      <c r="B956">
        <v>531</v>
      </c>
      <c r="F956" t="s">
        <v>8221</v>
      </c>
      <c r="G956">
        <v>2</v>
      </c>
    </row>
    <row r="957" spans="1:7" x14ac:dyDescent="0.2">
      <c r="A957" t="s">
        <v>8219</v>
      </c>
      <c r="B957">
        <v>158</v>
      </c>
      <c r="F957" t="s">
        <v>8221</v>
      </c>
      <c r="G957">
        <v>1</v>
      </c>
    </row>
    <row r="958" spans="1:7" x14ac:dyDescent="0.2">
      <c r="A958" t="s">
        <v>8219</v>
      </c>
      <c r="B958">
        <v>508</v>
      </c>
      <c r="F958" t="s">
        <v>8221</v>
      </c>
      <c r="G958">
        <v>0</v>
      </c>
    </row>
    <row r="959" spans="1:7" x14ac:dyDescent="0.2">
      <c r="A959" t="s">
        <v>8219</v>
      </c>
      <c r="B959">
        <v>644</v>
      </c>
      <c r="F959" t="s">
        <v>8221</v>
      </c>
      <c r="G959">
        <v>1</v>
      </c>
    </row>
    <row r="960" spans="1:7" x14ac:dyDescent="0.2">
      <c r="A960" t="s">
        <v>8219</v>
      </c>
      <c r="B960">
        <v>848</v>
      </c>
      <c r="F960" t="s">
        <v>8221</v>
      </c>
      <c r="G960">
        <v>19</v>
      </c>
    </row>
    <row r="961" spans="1:7" x14ac:dyDescent="0.2">
      <c r="A961" t="s">
        <v>8219</v>
      </c>
      <c r="B961">
        <v>429</v>
      </c>
      <c r="F961" t="s">
        <v>8221</v>
      </c>
      <c r="G961">
        <v>27</v>
      </c>
    </row>
    <row r="962" spans="1:7" x14ac:dyDescent="0.2">
      <c r="A962" t="s">
        <v>8219</v>
      </c>
      <c r="B962">
        <v>204</v>
      </c>
      <c r="F962" t="s">
        <v>8221</v>
      </c>
      <c r="G962">
        <v>7</v>
      </c>
    </row>
    <row r="963" spans="1:7" x14ac:dyDescent="0.2">
      <c r="A963" t="s">
        <v>8219</v>
      </c>
      <c r="B963">
        <v>379</v>
      </c>
      <c r="F963" t="s">
        <v>8221</v>
      </c>
      <c r="G963">
        <v>14</v>
      </c>
    </row>
    <row r="964" spans="1:7" x14ac:dyDescent="0.2">
      <c r="A964" t="s">
        <v>8219</v>
      </c>
      <c r="B964">
        <v>271</v>
      </c>
      <c r="F964" t="s">
        <v>8221</v>
      </c>
      <c r="G964">
        <v>5</v>
      </c>
    </row>
    <row r="965" spans="1:7" x14ac:dyDescent="0.2">
      <c r="A965" t="s">
        <v>8219</v>
      </c>
      <c r="B965">
        <v>120</v>
      </c>
      <c r="F965" t="s">
        <v>8221</v>
      </c>
      <c r="G965">
        <v>30</v>
      </c>
    </row>
    <row r="966" spans="1:7" x14ac:dyDescent="0.2">
      <c r="A966" t="s">
        <v>8219</v>
      </c>
      <c r="B966">
        <v>140</v>
      </c>
      <c r="F966" t="s">
        <v>8221</v>
      </c>
      <c r="G966">
        <v>1</v>
      </c>
    </row>
    <row r="967" spans="1:7" x14ac:dyDescent="0.2">
      <c r="A967" t="s">
        <v>8219</v>
      </c>
      <c r="B967">
        <v>193</v>
      </c>
      <c r="F967" t="s">
        <v>8221</v>
      </c>
      <c r="G967">
        <v>0</v>
      </c>
    </row>
    <row r="968" spans="1:7" x14ac:dyDescent="0.2">
      <c r="A968" t="s">
        <v>8219</v>
      </c>
      <c r="B968">
        <v>180</v>
      </c>
      <c r="F968" t="s">
        <v>8221</v>
      </c>
      <c r="G968">
        <v>60</v>
      </c>
    </row>
    <row r="969" spans="1:7" x14ac:dyDescent="0.2">
      <c r="A969" t="s">
        <v>8219</v>
      </c>
      <c r="B969">
        <v>263</v>
      </c>
      <c r="F969" t="s">
        <v>8221</v>
      </c>
      <c r="G969">
        <v>84</v>
      </c>
    </row>
    <row r="970" spans="1:7" x14ac:dyDescent="0.2">
      <c r="A970" t="s">
        <v>8219</v>
      </c>
      <c r="B970">
        <v>217</v>
      </c>
      <c r="F970" t="s">
        <v>8221</v>
      </c>
      <c r="G970">
        <v>47</v>
      </c>
    </row>
    <row r="971" spans="1:7" x14ac:dyDescent="0.2">
      <c r="A971" t="s">
        <v>8219</v>
      </c>
      <c r="B971">
        <v>443</v>
      </c>
      <c r="F971" t="s">
        <v>8221</v>
      </c>
      <c r="G971">
        <v>66</v>
      </c>
    </row>
    <row r="972" spans="1:7" x14ac:dyDescent="0.2">
      <c r="A972" t="s">
        <v>8219</v>
      </c>
      <c r="B972">
        <v>1373</v>
      </c>
      <c r="F972" t="s">
        <v>8221</v>
      </c>
      <c r="G972">
        <v>171</v>
      </c>
    </row>
    <row r="973" spans="1:7" x14ac:dyDescent="0.2">
      <c r="A973" t="s">
        <v>8219</v>
      </c>
      <c r="B973">
        <v>742</v>
      </c>
      <c r="F973" t="s">
        <v>8221</v>
      </c>
      <c r="G973">
        <v>29</v>
      </c>
    </row>
    <row r="974" spans="1:7" x14ac:dyDescent="0.2">
      <c r="A974" t="s">
        <v>8219</v>
      </c>
      <c r="B974">
        <v>170</v>
      </c>
      <c r="F974" t="s">
        <v>8221</v>
      </c>
      <c r="G974">
        <v>9</v>
      </c>
    </row>
    <row r="975" spans="1:7" x14ac:dyDescent="0.2">
      <c r="A975" t="s">
        <v>8219</v>
      </c>
      <c r="B975">
        <v>242</v>
      </c>
      <c r="F975" t="s">
        <v>8221</v>
      </c>
      <c r="G975">
        <v>27</v>
      </c>
    </row>
    <row r="976" spans="1:7" x14ac:dyDescent="0.2">
      <c r="A976" t="s">
        <v>8219</v>
      </c>
      <c r="B976">
        <v>541</v>
      </c>
      <c r="F976" t="s">
        <v>8221</v>
      </c>
      <c r="G976">
        <v>2</v>
      </c>
    </row>
    <row r="977" spans="1:7" x14ac:dyDescent="0.2">
      <c r="A977" t="s">
        <v>8219</v>
      </c>
      <c r="B977">
        <v>121</v>
      </c>
      <c r="F977" t="s">
        <v>8221</v>
      </c>
      <c r="G977">
        <v>3</v>
      </c>
    </row>
    <row r="978" spans="1:7" x14ac:dyDescent="0.2">
      <c r="A978" t="s">
        <v>8219</v>
      </c>
      <c r="B978">
        <v>621</v>
      </c>
      <c r="F978" t="s">
        <v>8221</v>
      </c>
      <c r="G978">
        <v>4</v>
      </c>
    </row>
    <row r="979" spans="1:7" x14ac:dyDescent="0.2">
      <c r="A979" t="s">
        <v>8219</v>
      </c>
      <c r="B979">
        <v>101</v>
      </c>
      <c r="F979" t="s">
        <v>8221</v>
      </c>
      <c r="G979">
        <v>2</v>
      </c>
    </row>
    <row r="980" spans="1:7" x14ac:dyDescent="0.2">
      <c r="A980" t="s">
        <v>8219</v>
      </c>
      <c r="B980">
        <v>554</v>
      </c>
      <c r="F980" t="s">
        <v>8221</v>
      </c>
      <c r="G980">
        <v>20</v>
      </c>
    </row>
    <row r="981" spans="1:7" x14ac:dyDescent="0.2">
      <c r="A981" t="s">
        <v>8219</v>
      </c>
      <c r="B981">
        <v>666</v>
      </c>
      <c r="F981" t="s">
        <v>8221</v>
      </c>
      <c r="G981">
        <v>3</v>
      </c>
    </row>
    <row r="982" spans="1:7" x14ac:dyDescent="0.2">
      <c r="A982" t="s">
        <v>8219</v>
      </c>
      <c r="B982">
        <v>410</v>
      </c>
      <c r="F982" t="s">
        <v>8221</v>
      </c>
      <c r="G982">
        <v>4</v>
      </c>
    </row>
    <row r="983" spans="1:7" x14ac:dyDescent="0.2">
      <c r="A983" t="s">
        <v>8219</v>
      </c>
      <c r="B983">
        <v>375</v>
      </c>
      <c r="F983" t="s">
        <v>8221</v>
      </c>
      <c r="G983">
        <v>1</v>
      </c>
    </row>
    <row r="984" spans="1:7" x14ac:dyDescent="0.2">
      <c r="A984" t="s">
        <v>8219</v>
      </c>
      <c r="B984">
        <v>1364</v>
      </c>
      <c r="F984" t="s">
        <v>8221</v>
      </c>
      <c r="G984">
        <v>0</v>
      </c>
    </row>
    <row r="985" spans="1:7" x14ac:dyDescent="0.2">
      <c r="A985" t="s">
        <v>8219</v>
      </c>
      <c r="B985">
        <v>35</v>
      </c>
      <c r="F985" t="s">
        <v>8221</v>
      </c>
      <c r="G985">
        <v>0</v>
      </c>
    </row>
    <row r="986" spans="1:7" x14ac:dyDescent="0.2">
      <c r="A986" t="s">
        <v>8219</v>
      </c>
      <c r="B986">
        <v>203</v>
      </c>
      <c r="F986" t="s">
        <v>8221</v>
      </c>
      <c r="G986">
        <v>14</v>
      </c>
    </row>
    <row r="987" spans="1:7" x14ac:dyDescent="0.2">
      <c r="A987" t="s">
        <v>8219</v>
      </c>
      <c r="B987">
        <v>49</v>
      </c>
      <c r="F987" t="s">
        <v>8221</v>
      </c>
      <c r="G987">
        <v>1</v>
      </c>
    </row>
    <row r="988" spans="1:7" x14ac:dyDescent="0.2">
      <c r="A988" t="s">
        <v>8219</v>
      </c>
      <c r="B988">
        <v>5812</v>
      </c>
      <c r="F988" t="s">
        <v>8221</v>
      </c>
      <c r="G988">
        <v>118</v>
      </c>
    </row>
    <row r="989" spans="1:7" x14ac:dyDescent="0.2">
      <c r="A989" t="s">
        <v>8219</v>
      </c>
      <c r="B989">
        <v>1556</v>
      </c>
      <c r="F989" t="s">
        <v>8221</v>
      </c>
      <c r="G989">
        <v>2</v>
      </c>
    </row>
    <row r="990" spans="1:7" x14ac:dyDescent="0.2">
      <c r="A990" t="s">
        <v>8219</v>
      </c>
      <c r="B990">
        <v>65</v>
      </c>
      <c r="F990" t="s">
        <v>8221</v>
      </c>
      <c r="G990">
        <v>1</v>
      </c>
    </row>
    <row r="991" spans="1:7" x14ac:dyDescent="0.2">
      <c r="A991" t="s">
        <v>8219</v>
      </c>
      <c r="B991">
        <v>10</v>
      </c>
      <c r="F991" t="s">
        <v>8221</v>
      </c>
      <c r="G991">
        <v>3</v>
      </c>
    </row>
    <row r="992" spans="1:7" x14ac:dyDescent="0.2">
      <c r="A992" t="s">
        <v>8219</v>
      </c>
      <c r="B992">
        <v>76</v>
      </c>
      <c r="F992" t="s">
        <v>8221</v>
      </c>
      <c r="G992">
        <v>1</v>
      </c>
    </row>
    <row r="993" spans="1:7" x14ac:dyDescent="0.2">
      <c r="A993" t="s">
        <v>8219</v>
      </c>
      <c r="B993">
        <v>263</v>
      </c>
      <c r="F993" t="s">
        <v>8221</v>
      </c>
      <c r="G993">
        <v>3</v>
      </c>
    </row>
    <row r="994" spans="1:7" x14ac:dyDescent="0.2">
      <c r="A994" t="s">
        <v>8219</v>
      </c>
      <c r="B994">
        <v>1530</v>
      </c>
      <c r="F994" t="s">
        <v>8221</v>
      </c>
      <c r="G994">
        <v>38</v>
      </c>
    </row>
    <row r="995" spans="1:7" x14ac:dyDescent="0.2">
      <c r="A995" t="s">
        <v>8219</v>
      </c>
      <c r="B995">
        <v>278</v>
      </c>
      <c r="F995" t="s">
        <v>8221</v>
      </c>
      <c r="G995">
        <v>52</v>
      </c>
    </row>
    <row r="996" spans="1:7" x14ac:dyDescent="0.2">
      <c r="A996" t="s">
        <v>8219</v>
      </c>
      <c r="B996">
        <v>350</v>
      </c>
      <c r="F996" t="s">
        <v>8221</v>
      </c>
      <c r="G996">
        <v>2</v>
      </c>
    </row>
    <row r="997" spans="1:7" x14ac:dyDescent="0.2">
      <c r="A997" t="s">
        <v>8219</v>
      </c>
      <c r="B997">
        <v>470</v>
      </c>
      <c r="F997" t="s">
        <v>8221</v>
      </c>
      <c r="G997">
        <v>0</v>
      </c>
    </row>
    <row r="998" spans="1:7" x14ac:dyDescent="0.2">
      <c r="A998" t="s">
        <v>8219</v>
      </c>
      <c r="B998">
        <v>3</v>
      </c>
      <c r="F998" t="s">
        <v>8221</v>
      </c>
      <c r="G998">
        <v>4</v>
      </c>
    </row>
    <row r="999" spans="1:7" x14ac:dyDescent="0.2">
      <c r="A999" t="s">
        <v>8219</v>
      </c>
      <c r="B999">
        <v>8200</v>
      </c>
      <c r="F999" t="s">
        <v>8221</v>
      </c>
      <c r="G999">
        <v>4</v>
      </c>
    </row>
    <row r="1000" spans="1:7" x14ac:dyDescent="0.2">
      <c r="A1000" t="s">
        <v>8219</v>
      </c>
      <c r="B1000">
        <v>8359</v>
      </c>
      <c r="F1000" t="s">
        <v>8221</v>
      </c>
      <c r="G1000">
        <v>18</v>
      </c>
    </row>
    <row r="1001" spans="1:7" x14ac:dyDescent="0.2">
      <c r="A1001" t="s">
        <v>8219</v>
      </c>
      <c r="B1001">
        <v>188</v>
      </c>
      <c r="F1001" t="s">
        <v>8221</v>
      </c>
      <c r="G1001">
        <v>0</v>
      </c>
    </row>
    <row r="1002" spans="1:7" x14ac:dyDescent="0.2">
      <c r="A1002" t="s">
        <v>8219</v>
      </c>
      <c r="B1002">
        <v>48</v>
      </c>
      <c r="F1002" t="s">
        <v>8221</v>
      </c>
      <c r="G1002">
        <v>22</v>
      </c>
    </row>
    <row r="1003" spans="1:7" x14ac:dyDescent="0.2">
      <c r="A1003" t="s">
        <v>8219</v>
      </c>
      <c r="B1003">
        <v>607</v>
      </c>
      <c r="F1003" t="s">
        <v>8221</v>
      </c>
      <c r="G1003">
        <v>49</v>
      </c>
    </row>
    <row r="1004" spans="1:7" x14ac:dyDescent="0.2">
      <c r="A1004" t="s">
        <v>8219</v>
      </c>
      <c r="B1004">
        <v>50</v>
      </c>
      <c r="F1004" t="s">
        <v>8221</v>
      </c>
      <c r="G1004">
        <v>19</v>
      </c>
    </row>
    <row r="1005" spans="1:7" x14ac:dyDescent="0.2">
      <c r="A1005" t="s">
        <v>8219</v>
      </c>
      <c r="B1005">
        <v>55</v>
      </c>
      <c r="F1005" t="s">
        <v>8221</v>
      </c>
      <c r="G1005">
        <v>4</v>
      </c>
    </row>
    <row r="1006" spans="1:7" x14ac:dyDescent="0.2">
      <c r="A1006" t="s">
        <v>8219</v>
      </c>
      <c r="B1006">
        <v>38</v>
      </c>
      <c r="F1006" t="s">
        <v>8221</v>
      </c>
      <c r="G1006">
        <v>4</v>
      </c>
    </row>
    <row r="1007" spans="1:7" x14ac:dyDescent="0.2">
      <c r="A1007" t="s">
        <v>8219</v>
      </c>
      <c r="B1007">
        <v>25</v>
      </c>
      <c r="F1007" t="s">
        <v>8221</v>
      </c>
      <c r="G1007">
        <v>2</v>
      </c>
    </row>
    <row r="1008" spans="1:7" x14ac:dyDescent="0.2">
      <c r="A1008" t="s">
        <v>8219</v>
      </c>
      <c r="B1008">
        <v>46</v>
      </c>
      <c r="F1008" t="s">
        <v>8221</v>
      </c>
      <c r="G1008">
        <v>0</v>
      </c>
    </row>
    <row r="1009" spans="1:7" x14ac:dyDescent="0.2">
      <c r="A1009" t="s">
        <v>8219</v>
      </c>
      <c r="B1009">
        <v>83</v>
      </c>
      <c r="F1009" t="s">
        <v>8221</v>
      </c>
      <c r="G1009">
        <v>0</v>
      </c>
    </row>
    <row r="1010" spans="1:7" x14ac:dyDescent="0.2">
      <c r="A1010" t="s">
        <v>8219</v>
      </c>
      <c r="B1010">
        <v>35</v>
      </c>
      <c r="F1010" t="s">
        <v>8221</v>
      </c>
      <c r="G1010">
        <v>14</v>
      </c>
    </row>
    <row r="1011" spans="1:7" x14ac:dyDescent="0.2">
      <c r="A1011" t="s">
        <v>8219</v>
      </c>
      <c r="B1011">
        <v>25</v>
      </c>
      <c r="F1011" t="s">
        <v>8221</v>
      </c>
      <c r="G1011">
        <v>8</v>
      </c>
    </row>
    <row r="1012" spans="1:7" x14ac:dyDescent="0.2">
      <c r="A1012" t="s">
        <v>8219</v>
      </c>
      <c r="B1012">
        <v>75</v>
      </c>
      <c r="F1012" t="s">
        <v>8221</v>
      </c>
      <c r="G1012">
        <v>0</v>
      </c>
    </row>
    <row r="1013" spans="1:7" x14ac:dyDescent="0.2">
      <c r="A1013" t="s">
        <v>8219</v>
      </c>
      <c r="B1013">
        <v>62</v>
      </c>
      <c r="F1013" t="s">
        <v>8221</v>
      </c>
      <c r="G1013">
        <v>15</v>
      </c>
    </row>
    <row r="1014" spans="1:7" x14ac:dyDescent="0.2">
      <c r="A1014" t="s">
        <v>8219</v>
      </c>
      <c r="B1014">
        <v>160</v>
      </c>
      <c r="F1014" t="s">
        <v>8221</v>
      </c>
      <c r="G1014">
        <v>33</v>
      </c>
    </row>
    <row r="1015" spans="1:7" x14ac:dyDescent="0.2">
      <c r="A1015" t="s">
        <v>8219</v>
      </c>
      <c r="B1015">
        <v>246</v>
      </c>
      <c r="F1015" t="s">
        <v>8221</v>
      </c>
      <c r="G1015">
        <v>2</v>
      </c>
    </row>
    <row r="1016" spans="1:7" x14ac:dyDescent="0.2">
      <c r="A1016" t="s">
        <v>8219</v>
      </c>
      <c r="B1016">
        <v>55</v>
      </c>
      <c r="F1016" t="s">
        <v>8221</v>
      </c>
      <c r="G1016">
        <v>6</v>
      </c>
    </row>
    <row r="1017" spans="1:7" x14ac:dyDescent="0.2">
      <c r="A1017" t="s">
        <v>8219</v>
      </c>
      <c r="B1017">
        <v>23</v>
      </c>
      <c r="F1017" t="s">
        <v>8221</v>
      </c>
      <c r="G1017">
        <v>2</v>
      </c>
    </row>
    <row r="1018" spans="1:7" x14ac:dyDescent="0.2">
      <c r="A1018" t="s">
        <v>8219</v>
      </c>
      <c r="B1018">
        <v>72</v>
      </c>
      <c r="F1018" t="s">
        <v>8221</v>
      </c>
      <c r="G1018">
        <v>0</v>
      </c>
    </row>
    <row r="1019" spans="1:7" x14ac:dyDescent="0.2">
      <c r="A1019" t="s">
        <v>8219</v>
      </c>
      <c r="B1019">
        <v>22</v>
      </c>
      <c r="F1019" t="s">
        <v>8221</v>
      </c>
      <c r="G1019">
        <v>4</v>
      </c>
    </row>
    <row r="1020" spans="1:7" x14ac:dyDescent="0.2">
      <c r="A1020" t="s">
        <v>8219</v>
      </c>
      <c r="B1020">
        <v>14</v>
      </c>
      <c r="F1020" t="s">
        <v>8221</v>
      </c>
      <c r="G1020">
        <v>1</v>
      </c>
    </row>
    <row r="1021" spans="1:7" x14ac:dyDescent="0.2">
      <c r="A1021" t="s">
        <v>8219</v>
      </c>
      <c r="B1021">
        <v>38</v>
      </c>
      <c r="F1021" t="s">
        <v>8221</v>
      </c>
      <c r="G1021">
        <v>3</v>
      </c>
    </row>
    <row r="1022" spans="1:7" x14ac:dyDescent="0.2">
      <c r="A1022" t="s">
        <v>8219</v>
      </c>
      <c r="B1022">
        <v>32</v>
      </c>
      <c r="F1022" t="s">
        <v>8221</v>
      </c>
      <c r="G1022">
        <v>4</v>
      </c>
    </row>
    <row r="1023" spans="1:7" x14ac:dyDescent="0.2">
      <c r="A1023" t="s">
        <v>8219</v>
      </c>
      <c r="B1023">
        <v>63</v>
      </c>
      <c r="F1023" t="s">
        <v>8221</v>
      </c>
      <c r="G1023">
        <v>0</v>
      </c>
    </row>
    <row r="1024" spans="1:7" x14ac:dyDescent="0.2">
      <c r="A1024" t="s">
        <v>8219</v>
      </c>
      <c r="B1024">
        <v>27</v>
      </c>
      <c r="F1024" t="s">
        <v>8221</v>
      </c>
      <c r="G1024">
        <v>4</v>
      </c>
    </row>
    <row r="1025" spans="1:7" x14ac:dyDescent="0.2">
      <c r="A1025" t="s">
        <v>8219</v>
      </c>
      <c r="B1025">
        <v>44</v>
      </c>
      <c r="F1025" t="s">
        <v>8221</v>
      </c>
      <c r="G1025">
        <v>3</v>
      </c>
    </row>
    <row r="1026" spans="1:7" x14ac:dyDescent="0.2">
      <c r="A1026" t="s">
        <v>8219</v>
      </c>
      <c r="B1026">
        <v>38</v>
      </c>
      <c r="F1026" t="s">
        <v>8221</v>
      </c>
      <c r="G1026">
        <v>34</v>
      </c>
    </row>
    <row r="1027" spans="1:7" x14ac:dyDescent="0.2">
      <c r="A1027" t="s">
        <v>8219</v>
      </c>
      <c r="B1027">
        <v>115</v>
      </c>
      <c r="F1027" t="s">
        <v>8221</v>
      </c>
      <c r="G1027">
        <v>2</v>
      </c>
    </row>
    <row r="1028" spans="1:7" x14ac:dyDescent="0.2">
      <c r="A1028" t="s">
        <v>8219</v>
      </c>
      <c r="B1028">
        <v>37</v>
      </c>
      <c r="F1028" t="s">
        <v>8221</v>
      </c>
      <c r="G1028">
        <v>33</v>
      </c>
    </row>
    <row r="1029" spans="1:7" x14ac:dyDescent="0.2">
      <c r="A1029" t="s">
        <v>8219</v>
      </c>
      <c r="B1029">
        <v>99</v>
      </c>
      <c r="F1029" t="s">
        <v>8221</v>
      </c>
      <c r="G1029">
        <v>0</v>
      </c>
    </row>
    <row r="1030" spans="1:7" x14ac:dyDescent="0.2">
      <c r="A1030" t="s">
        <v>8219</v>
      </c>
      <c r="B1030">
        <v>44</v>
      </c>
      <c r="F1030" t="s">
        <v>8221</v>
      </c>
      <c r="G1030">
        <v>0</v>
      </c>
    </row>
    <row r="1031" spans="1:7" x14ac:dyDescent="0.2">
      <c r="A1031" t="s">
        <v>8219</v>
      </c>
      <c r="B1031">
        <v>58</v>
      </c>
      <c r="F1031" t="s">
        <v>8221</v>
      </c>
      <c r="G1031">
        <v>1</v>
      </c>
    </row>
    <row r="1032" spans="1:7" x14ac:dyDescent="0.2">
      <c r="A1032" t="s">
        <v>8219</v>
      </c>
      <c r="B1032">
        <v>191</v>
      </c>
      <c r="F1032" t="s">
        <v>8221</v>
      </c>
      <c r="G1032">
        <v>13</v>
      </c>
    </row>
    <row r="1033" spans="1:7" x14ac:dyDescent="0.2">
      <c r="A1033" t="s">
        <v>8219</v>
      </c>
      <c r="B1033">
        <v>40</v>
      </c>
      <c r="F1033" t="s">
        <v>8221</v>
      </c>
      <c r="G1033">
        <v>2</v>
      </c>
    </row>
    <row r="1034" spans="1:7" x14ac:dyDescent="0.2">
      <c r="A1034" t="s">
        <v>8219</v>
      </c>
      <c r="B1034">
        <v>38</v>
      </c>
      <c r="F1034" t="s">
        <v>8221</v>
      </c>
      <c r="G1034">
        <v>36</v>
      </c>
    </row>
    <row r="1035" spans="1:7" x14ac:dyDescent="0.2">
      <c r="A1035" t="s">
        <v>8219</v>
      </c>
      <c r="B1035">
        <v>39</v>
      </c>
      <c r="F1035" t="s">
        <v>8221</v>
      </c>
      <c r="G1035">
        <v>1</v>
      </c>
    </row>
    <row r="1036" spans="1:7" x14ac:dyDescent="0.2">
      <c r="A1036" t="s">
        <v>8219</v>
      </c>
      <c r="B1036">
        <v>11</v>
      </c>
      <c r="F1036" t="s">
        <v>8221</v>
      </c>
      <c r="G1036">
        <v>15</v>
      </c>
    </row>
    <row r="1037" spans="1:7" x14ac:dyDescent="0.2">
      <c r="A1037" t="s">
        <v>8219</v>
      </c>
      <c r="B1037">
        <v>107</v>
      </c>
      <c r="F1037" t="s">
        <v>8221</v>
      </c>
      <c r="G1037">
        <v>1</v>
      </c>
    </row>
    <row r="1038" spans="1:7" x14ac:dyDescent="0.2">
      <c r="A1038" t="s">
        <v>8219</v>
      </c>
      <c r="B1038">
        <v>147</v>
      </c>
      <c r="F1038" t="s">
        <v>8221</v>
      </c>
      <c r="G1038">
        <v>0</v>
      </c>
    </row>
    <row r="1039" spans="1:7" x14ac:dyDescent="0.2">
      <c r="A1039" t="s">
        <v>8219</v>
      </c>
      <c r="B1039">
        <v>36</v>
      </c>
      <c r="F1039" t="s">
        <v>8221</v>
      </c>
      <c r="G1039">
        <v>1</v>
      </c>
    </row>
    <row r="1040" spans="1:7" x14ac:dyDescent="0.2">
      <c r="A1040" t="s">
        <v>8219</v>
      </c>
      <c r="B1040">
        <v>92</v>
      </c>
      <c r="F1040" t="s">
        <v>8221</v>
      </c>
      <c r="G1040">
        <v>0</v>
      </c>
    </row>
    <row r="1041" spans="1:7" x14ac:dyDescent="0.2">
      <c r="A1041" t="s">
        <v>8219</v>
      </c>
      <c r="B1041">
        <v>35</v>
      </c>
      <c r="F1041" t="s">
        <v>8221</v>
      </c>
      <c r="G1041">
        <v>0</v>
      </c>
    </row>
    <row r="1042" spans="1:7" x14ac:dyDescent="0.2">
      <c r="A1042" t="s">
        <v>8219</v>
      </c>
      <c r="B1042">
        <v>17</v>
      </c>
      <c r="F1042" t="s">
        <v>8221</v>
      </c>
      <c r="G1042">
        <v>1</v>
      </c>
    </row>
    <row r="1043" spans="1:7" x14ac:dyDescent="0.2">
      <c r="A1043" t="s">
        <v>8219</v>
      </c>
      <c r="B1043">
        <v>22</v>
      </c>
      <c r="F1043" t="s">
        <v>8221</v>
      </c>
      <c r="G1043">
        <v>39</v>
      </c>
    </row>
    <row r="1044" spans="1:7" x14ac:dyDescent="0.2">
      <c r="A1044" t="s">
        <v>8219</v>
      </c>
      <c r="B1044">
        <v>69</v>
      </c>
      <c r="F1044" t="s">
        <v>8221</v>
      </c>
      <c r="G1044">
        <v>0</v>
      </c>
    </row>
    <row r="1045" spans="1:7" x14ac:dyDescent="0.2">
      <c r="A1045" t="s">
        <v>8219</v>
      </c>
      <c r="B1045">
        <v>13</v>
      </c>
      <c r="F1045" t="s">
        <v>8221</v>
      </c>
      <c r="G1045">
        <v>0</v>
      </c>
    </row>
    <row r="1046" spans="1:7" x14ac:dyDescent="0.2">
      <c r="A1046" t="s">
        <v>8219</v>
      </c>
      <c r="B1046">
        <v>58</v>
      </c>
      <c r="F1046" t="s">
        <v>8221</v>
      </c>
      <c r="G1046">
        <v>3</v>
      </c>
    </row>
    <row r="1047" spans="1:7" x14ac:dyDescent="0.2">
      <c r="A1047" t="s">
        <v>8219</v>
      </c>
      <c r="B1047">
        <v>44</v>
      </c>
      <c r="F1047" t="s">
        <v>8221</v>
      </c>
      <c r="G1047">
        <v>1</v>
      </c>
    </row>
    <row r="1048" spans="1:7" x14ac:dyDescent="0.2">
      <c r="A1048" t="s">
        <v>8219</v>
      </c>
      <c r="B1048">
        <v>83</v>
      </c>
      <c r="F1048" t="s">
        <v>8221</v>
      </c>
      <c r="G1048">
        <v>13</v>
      </c>
    </row>
    <row r="1049" spans="1:7" x14ac:dyDescent="0.2">
      <c r="A1049" t="s">
        <v>8219</v>
      </c>
      <c r="B1049">
        <v>117</v>
      </c>
      <c r="F1049" t="s">
        <v>8221</v>
      </c>
      <c r="G1049">
        <v>0</v>
      </c>
    </row>
    <row r="1050" spans="1:7" x14ac:dyDescent="0.2">
      <c r="A1050" t="s">
        <v>8219</v>
      </c>
      <c r="B1050">
        <v>32</v>
      </c>
      <c r="F1050" t="s">
        <v>8221</v>
      </c>
      <c r="G1050">
        <v>6</v>
      </c>
    </row>
    <row r="1051" spans="1:7" x14ac:dyDescent="0.2">
      <c r="A1051" t="s">
        <v>8219</v>
      </c>
      <c r="B1051">
        <v>8</v>
      </c>
      <c r="F1051" t="s">
        <v>8221</v>
      </c>
      <c r="G1051">
        <v>0</v>
      </c>
    </row>
    <row r="1052" spans="1:7" x14ac:dyDescent="0.2">
      <c r="A1052" t="s">
        <v>8219</v>
      </c>
      <c r="B1052">
        <v>340</v>
      </c>
      <c r="F1052" t="s">
        <v>8221</v>
      </c>
      <c r="G1052">
        <v>14</v>
      </c>
    </row>
    <row r="1053" spans="1:7" x14ac:dyDescent="0.2">
      <c r="A1053" t="s">
        <v>8219</v>
      </c>
      <c r="B1053">
        <v>7</v>
      </c>
      <c r="F1053" t="s">
        <v>8221</v>
      </c>
      <c r="G1053">
        <v>5</v>
      </c>
    </row>
    <row r="1054" spans="1:7" x14ac:dyDescent="0.2">
      <c r="A1054" t="s">
        <v>8219</v>
      </c>
      <c r="B1054">
        <v>19</v>
      </c>
      <c r="F1054" t="s">
        <v>8221</v>
      </c>
      <c r="G1054">
        <v>6</v>
      </c>
    </row>
    <row r="1055" spans="1:7" x14ac:dyDescent="0.2">
      <c r="A1055" t="s">
        <v>8219</v>
      </c>
      <c r="B1055">
        <v>47</v>
      </c>
      <c r="F1055" t="s">
        <v>8221</v>
      </c>
      <c r="G1055">
        <v>15</v>
      </c>
    </row>
    <row r="1056" spans="1:7" x14ac:dyDescent="0.2">
      <c r="A1056" t="s">
        <v>8219</v>
      </c>
      <c r="B1056">
        <v>13</v>
      </c>
      <c r="F1056" t="s">
        <v>8221</v>
      </c>
      <c r="G1056">
        <v>0</v>
      </c>
    </row>
    <row r="1057" spans="1:7" x14ac:dyDescent="0.2">
      <c r="A1057" t="s">
        <v>8219</v>
      </c>
      <c r="B1057">
        <v>90</v>
      </c>
      <c r="F1057" t="s">
        <v>8221</v>
      </c>
      <c r="G1057">
        <v>1</v>
      </c>
    </row>
    <row r="1058" spans="1:7" x14ac:dyDescent="0.2">
      <c r="A1058" t="s">
        <v>8219</v>
      </c>
      <c r="B1058">
        <v>63</v>
      </c>
      <c r="F1058" t="s">
        <v>8221</v>
      </c>
      <c r="G1058">
        <v>9</v>
      </c>
    </row>
    <row r="1059" spans="1:7" x14ac:dyDescent="0.2">
      <c r="A1059" t="s">
        <v>8219</v>
      </c>
      <c r="B1059">
        <v>26</v>
      </c>
      <c r="F1059" t="s">
        <v>8221</v>
      </c>
      <c r="G1059">
        <v>3</v>
      </c>
    </row>
    <row r="1060" spans="1:7" x14ac:dyDescent="0.2">
      <c r="A1060" t="s">
        <v>8219</v>
      </c>
      <c r="B1060">
        <v>71</v>
      </c>
      <c r="F1060" t="s">
        <v>8221</v>
      </c>
      <c r="G1060">
        <v>3</v>
      </c>
    </row>
    <row r="1061" spans="1:7" x14ac:dyDescent="0.2">
      <c r="A1061" t="s">
        <v>8219</v>
      </c>
      <c r="B1061">
        <v>38</v>
      </c>
      <c r="F1061" t="s">
        <v>8221</v>
      </c>
      <c r="G1061">
        <v>1</v>
      </c>
    </row>
    <row r="1062" spans="1:7" x14ac:dyDescent="0.2">
      <c r="A1062" t="s">
        <v>8219</v>
      </c>
      <c r="B1062">
        <v>859</v>
      </c>
      <c r="F1062" t="s">
        <v>8221</v>
      </c>
      <c r="G1062">
        <v>3</v>
      </c>
    </row>
    <row r="1063" spans="1:7" x14ac:dyDescent="0.2">
      <c r="A1063" t="s">
        <v>8219</v>
      </c>
      <c r="B1063">
        <v>21</v>
      </c>
      <c r="F1063" t="s">
        <v>8221</v>
      </c>
      <c r="G1063">
        <v>0</v>
      </c>
    </row>
    <row r="1064" spans="1:7" x14ac:dyDescent="0.2">
      <c r="A1064" t="s">
        <v>8219</v>
      </c>
      <c r="B1064">
        <v>78</v>
      </c>
      <c r="F1064" t="s">
        <v>8221</v>
      </c>
      <c r="G1064">
        <v>2</v>
      </c>
    </row>
    <row r="1065" spans="1:7" x14ac:dyDescent="0.2">
      <c r="A1065" t="s">
        <v>8219</v>
      </c>
      <c r="B1065">
        <v>53</v>
      </c>
      <c r="F1065" t="s">
        <v>8221</v>
      </c>
      <c r="G1065">
        <v>10</v>
      </c>
    </row>
    <row r="1066" spans="1:7" x14ac:dyDescent="0.2">
      <c r="A1066" t="s">
        <v>8219</v>
      </c>
      <c r="B1066">
        <v>356</v>
      </c>
      <c r="F1066" t="s">
        <v>8221</v>
      </c>
      <c r="G1066">
        <v>60</v>
      </c>
    </row>
    <row r="1067" spans="1:7" x14ac:dyDescent="0.2">
      <c r="A1067" t="s">
        <v>8219</v>
      </c>
      <c r="B1067">
        <v>279</v>
      </c>
      <c r="F1067" t="s">
        <v>8221</v>
      </c>
      <c r="G1067">
        <v>5</v>
      </c>
    </row>
    <row r="1068" spans="1:7" x14ac:dyDescent="0.2">
      <c r="A1068" t="s">
        <v>8219</v>
      </c>
      <c r="B1068">
        <v>266</v>
      </c>
      <c r="F1068" t="s">
        <v>8221</v>
      </c>
      <c r="G1068">
        <v>9</v>
      </c>
    </row>
    <row r="1069" spans="1:7" x14ac:dyDescent="0.2">
      <c r="A1069" t="s">
        <v>8219</v>
      </c>
      <c r="B1069">
        <v>623</v>
      </c>
      <c r="F1069" t="s">
        <v>8221</v>
      </c>
      <c r="G1069">
        <v>13</v>
      </c>
    </row>
    <row r="1070" spans="1:7" x14ac:dyDescent="0.2">
      <c r="A1070" t="s">
        <v>8219</v>
      </c>
      <c r="B1070">
        <v>392</v>
      </c>
      <c r="F1070" t="s">
        <v>8221</v>
      </c>
      <c r="G1070">
        <v>0</v>
      </c>
    </row>
    <row r="1071" spans="1:7" x14ac:dyDescent="0.2">
      <c r="A1071" t="s">
        <v>8219</v>
      </c>
      <c r="B1071">
        <v>3562</v>
      </c>
      <c r="F1071" t="s">
        <v>8221</v>
      </c>
      <c r="G1071">
        <v>8</v>
      </c>
    </row>
    <row r="1072" spans="1:7" x14ac:dyDescent="0.2">
      <c r="A1072" t="s">
        <v>8219</v>
      </c>
      <c r="B1072">
        <v>514</v>
      </c>
      <c r="F1072" t="s">
        <v>8221</v>
      </c>
      <c r="G1072">
        <v>3</v>
      </c>
    </row>
    <row r="1073" spans="1:7" x14ac:dyDescent="0.2">
      <c r="A1073" t="s">
        <v>8219</v>
      </c>
      <c r="B1073">
        <v>88</v>
      </c>
      <c r="F1073" t="s">
        <v>8221</v>
      </c>
      <c r="G1073">
        <v>3</v>
      </c>
    </row>
    <row r="1074" spans="1:7" x14ac:dyDescent="0.2">
      <c r="A1074" t="s">
        <v>8219</v>
      </c>
      <c r="B1074">
        <v>537</v>
      </c>
      <c r="F1074" t="s">
        <v>8221</v>
      </c>
      <c r="G1074">
        <v>0</v>
      </c>
    </row>
    <row r="1075" spans="1:7" x14ac:dyDescent="0.2">
      <c r="A1075" t="s">
        <v>8219</v>
      </c>
      <c r="B1075">
        <v>25</v>
      </c>
      <c r="F1075" t="s">
        <v>8221</v>
      </c>
      <c r="G1075">
        <v>6</v>
      </c>
    </row>
    <row r="1076" spans="1:7" x14ac:dyDescent="0.2">
      <c r="A1076" t="s">
        <v>8219</v>
      </c>
      <c r="B1076">
        <v>3238</v>
      </c>
      <c r="F1076" t="s">
        <v>8221</v>
      </c>
      <c r="G1076">
        <v>4</v>
      </c>
    </row>
    <row r="1077" spans="1:7" x14ac:dyDescent="0.2">
      <c r="A1077" t="s">
        <v>8219</v>
      </c>
      <c r="B1077">
        <v>897</v>
      </c>
      <c r="F1077" t="s">
        <v>8221</v>
      </c>
      <c r="G1077">
        <v>1</v>
      </c>
    </row>
    <row r="1078" spans="1:7" x14ac:dyDescent="0.2">
      <c r="A1078" t="s">
        <v>8219</v>
      </c>
      <c r="B1078">
        <v>878</v>
      </c>
      <c r="F1078" t="s">
        <v>8221</v>
      </c>
      <c r="G1078">
        <v>29</v>
      </c>
    </row>
    <row r="1079" spans="1:7" x14ac:dyDescent="0.2">
      <c r="A1079" t="s">
        <v>8219</v>
      </c>
      <c r="B1079">
        <v>115</v>
      </c>
      <c r="F1079" t="s">
        <v>8221</v>
      </c>
      <c r="G1079">
        <v>0</v>
      </c>
    </row>
    <row r="1080" spans="1:7" x14ac:dyDescent="0.2">
      <c r="A1080" t="s">
        <v>8219</v>
      </c>
      <c r="B1080">
        <v>234</v>
      </c>
      <c r="F1080" t="s">
        <v>8221</v>
      </c>
      <c r="G1080">
        <v>4</v>
      </c>
    </row>
    <row r="1081" spans="1:7" x14ac:dyDescent="0.2">
      <c r="A1081" t="s">
        <v>8219</v>
      </c>
      <c r="B1081">
        <v>4330</v>
      </c>
      <c r="F1081" t="s">
        <v>8221</v>
      </c>
      <c r="G1081">
        <v>5</v>
      </c>
    </row>
    <row r="1082" spans="1:7" x14ac:dyDescent="0.2">
      <c r="A1082" t="s">
        <v>8219</v>
      </c>
      <c r="B1082">
        <v>651</v>
      </c>
      <c r="F1082" t="s">
        <v>8221</v>
      </c>
      <c r="G1082">
        <v>4</v>
      </c>
    </row>
    <row r="1083" spans="1:7" x14ac:dyDescent="0.2">
      <c r="A1083" t="s">
        <v>8219</v>
      </c>
      <c r="B1083">
        <v>251</v>
      </c>
      <c r="F1083" t="s">
        <v>8221</v>
      </c>
      <c r="G1083">
        <v>5</v>
      </c>
    </row>
    <row r="1084" spans="1:7" x14ac:dyDescent="0.2">
      <c r="A1084" t="s">
        <v>8219</v>
      </c>
      <c r="B1084">
        <v>263</v>
      </c>
      <c r="F1084" t="s">
        <v>8221</v>
      </c>
      <c r="G1084">
        <v>1</v>
      </c>
    </row>
    <row r="1085" spans="1:7" x14ac:dyDescent="0.2">
      <c r="A1085" t="s">
        <v>8219</v>
      </c>
      <c r="B1085">
        <v>28</v>
      </c>
      <c r="F1085" t="s">
        <v>8221</v>
      </c>
      <c r="G1085">
        <v>1</v>
      </c>
    </row>
    <row r="1086" spans="1:7" x14ac:dyDescent="0.2">
      <c r="A1086" t="s">
        <v>8219</v>
      </c>
      <c r="B1086">
        <v>721</v>
      </c>
      <c r="F1086" t="s">
        <v>8221</v>
      </c>
      <c r="G1086">
        <v>0</v>
      </c>
    </row>
    <row r="1087" spans="1:7" x14ac:dyDescent="0.2">
      <c r="A1087" t="s">
        <v>8219</v>
      </c>
      <c r="B1087">
        <v>50</v>
      </c>
      <c r="F1087" t="s">
        <v>8221</v>
      </c>
      <c r="G1087">
        <v>14</v>
      </c>
    </row>
    <row r="1088" spans="1:7" x14ac:dyDescent="0.2">
      <c r="A1088" t="s">
        <v>8219</v>
      </c>
      <c r="B1088">
        <v>73</v>
      </c>
      <c r="F1088" t="s">
        <v>8221</v>
      </c>
      <c r="G1088">
        <v>3</v>
      </c>
    </row>
    <row r="1089" spans="1:7" x14ac:dyDescent="0.2">
      <c r="A1089" t="s">
        <v>8219</v>
      </c>
      <c r="B1089">
        <v>27</v>
      </c>
      <c r="F1089" t="s">
        <v>8221</v>
      </c>
      <c r="G1089">
        <v>10</v>
      </c>
    </row>
    <row r="1090" spans="1:7" x14ac:dyDescent="0.2">
      <c r="A1090" t="s">
        <v>8219</v>
      </c>
      <c r="B1090">
        <v>34</v>
      </c>
      <c r="F1090" t="s">
        <v>8221</v>
      </c>
      <c r="G1090">
        <v>17</v>
      </c>
    </row>
    <row r="1091" spans="1:7" x14ac:dyDescent="0.2">
      <c r="A1091" t="s">
        <v>8219</v>
      </c>
      <c r="B1091">
        <v>7</v>
      </c>
      <c r="F1091" t="s">
        <v>8221</v>
      </c>
      <c r="G1091">
        <v>2</v>
      </c>
    </row>
    <row r="1092" spans="1:7" x14ac:dyDescent="0.2">
      <c r="A1092" t="s">
        <v>8219</v>
      </c>
      <c r="B1092">
        <v>24</v>
      </c>
      <c r="F1092" t="s">
        <v>8221</v>
      </c>
      <c r="G1092">
        <v>0</v>
      </c>
    </row>
    <row r="1093" spans="1:7" x14ac:dyDescent="0.2">
      <c r="A1093" t="s">
        <v>8219</v>
      </c>
      <c r="B1093">
        <v>15</v>
      </c>
      <c r="F1093" t="s">
        <v>8221</v>
      </c>
      <c r="G1093">
        <v>4</v>
      </c>
    </row>
    <row r="1094" spans="1:7" x14ac:dyDescent="0.2">
      <c r="A1094" t="s">
        <v>8219</v>
      </c>
      <c r="B1094">
        <v>72</v>
      </c>
      <c r="F1094" t="s">
        <v>8221</v>
      </c>
      <c r="G1094">
        <v>12</v>
      </c>
    </row>
    <row r="1095" spans="1:7" x14ac:dyDescent="0.2">
      <c r="A1095" t="s">
        <v>8219</v>
      </c>
      <c r="B1095">
        <v>120</v>
      </c>
      <c r="F1095" t="s">
        <v>8221</v>
      </c>
      <c r="G1095">
        <v>3</v>
      </c>
    </row>
    <row r="1096" spans="1:7" x14ac:dyDescent="0.2">
      <c r="A1096" t="s">
        <v>8219</v>
      </c>
      <c r="B1096">
        <v>123</v>
      </c>
      <c r="F1096" t="s">
        <v>8221</v>
      </c>
      <c r="G1096">
        <v>12</v>
      </c>
    </row>
    <row r="1097" spans="1:7" x14ac:dyDescent="0.2">
      <c r="A1097" t="s">
        <v>8219</v>
      </c>
      <c r="B1097">
        <v>1</v>
      </c>
      <c r="F1097" t="s">
        <v>8221</v>
      </c>
      <c r="G1097">
        <v>0</v>
      </c>
    </row>
    <row r="1098" spans="1:7" x14ac:dyDescent="0.2">
      <c r="A1098" t="s">
        <v>8219</v>
      </c>
      <c r="B1098">
        <v>24</v>
      </c>
      <c r="F1098" t="s">
        <v>8221</v>
      </c>
      <c r="G1098">
        <v>7</v>
      </c>
    </row>
    <row r="1099" spans="1:7" x14ac:dyDescent="0.2">
      <c r="A1099" t="s">
        <v>8219</v>
      </c>
      <c r="B1099">
        <v>33</v>
      </c>
      <c r="F1099" t="s">
        <v>8221</v>
      </c>
      <c r="G1099">
        <v>2</v>
      </c>
    </row>
    <row r="1100" spans="1:7" x14ac:dyDescent="0.2">
      <c r="A1100" t="s">
        <v>8219</v>
      </c>
      <c r="B1100">
        <v>14</v>
      </c>
      <c r="F1100" t="s">
        <v>8221</v>
      </c>
      <c r="G1100">
        <v>1</v>
      </c>
    </row>
    <row r="1101" spans="1:7" x14ac:dyDescent="0.2">
      <c r="A1101" t="s">
        <v>8219</v>
      </c>
      <c r="B1101">
        <v>9</v>
      </c>
      <c r="F1101" t="s">
        <v>8221</v>
      </c>
      <c r="G1101">
        <v>4</v>
      </c>
    </row>
    <row r="1102" spans="1:7" x14ac:dyDescent="0.2">
      <c r="A1102" t="s">
        <v>8219</v>
      </c>
      <c r="B1102">
        <v>76</v>
      </c>
      <c r="F1102" t="s">
        <v>8221</v>
      </c>
      <c r="G1102">
        <v>4</v>
      </c>
    </row>
    <row r="1103" spans="1:7" x14ac:dyDescent="0.2">
      <c r="A1103" t="s">
        <v>8219</v>
      </c>
      <c r="B1103">
        <v>19</v>
      </c>
      <c r="F1103" t="s">
        <v>8221</v>
      </c>
      <c r="G1103">
        <v>17</v>
      </c>
    </row>
    <row r="1104" spans="1:7" x14ac:dyDescent="0.2">
      <c r="A1104" t="s">
        <v>8219</v>
      </c>
      <c r="B1104">
        <v>69</v>
      </c>
      <c r="F1104" t="s">
        <v>8221</v>
      </c>
      <c r="G1104">
        <v>7</v>
      </c>
    </row>
    <row r="1105" spans="1:7" x14ac:dyDescent="0.2">
      <c r="A1105" t="s">
        <v>8219</v>
      </c>
      <c r="B1105">
        <v>218</v>
      </c>
      <c r="F1105" t="s">
        <v>8221</v>
      </c>
      <c r="G1105">
        <v>2</v>
      </c>
    </row>
    <row r="1106" spans="1:7" x14ac:dyDescent="0.2">
      <c r="A1106" t="s">
        <v>8219</v>
      </c>
      <c r="B1106">
        <v>30</v>
      </c>
      <c r="F1106" t="s">
        <v>8221</v>
      </c>
      <c r="G1106">
        <v>5</v>
      </c>
    </row>
    <row r="1107" spans="1:7" x14ac:dyDescent="0.2">
      <c r="A1107" t="s">
        <v>8219</v>
      </c>
      <c r="B1107">
        <v>100</v>
      </c>
      <c r="F1107" t="s">
        <v>8221</v>
      </c>
      <c r="G1107">
        <v>1</v>
      </c>
    </row>
    <row r="1108" spans="1:7" x14ac:dyDescent="0.2">
      <c r="A1108" t="s">
        <v>8219</v>
      </c>
      <c r="B1108">
        <v>296</v>
      </c>
      <c r="F1108" t="s">
        <v>8221</v>
      </c>
      <c r="G1108">
        <v>1</v>
      </c>
    </row>
    <row r="1109" spans="1:7" x14ac:dyDescent="0.2">
      <c r="A1109" t="s">
        <v>8219</v>
      </c>
      <c r="B1109">
        <v>1204</v>
      </c>
      <c r="F1109" t="s">
        <v>8221</v>
      </c>
      <c r="G1109">
        <v>14</v>
      </c>
    </row>
    <row r="1110" spans="1:7" x14ac:dyDescent="0.2">
      <c r="A1110" t="s">
        <v>8219</v>
      </c>
      <c r="B1110">
        <v>321</v>
      </c>
      <c r="F1110" t="s">
        <v>8221</v>
      </c>
      <c r="G1110">
        <v>26</v>
      </c>
    </row>
    <row r="1111" spans="1:7" x14ac:dyDescent="0.2">
      <c r="A1111" t="s">
        <v>8219</v>
      </c>
      <c r="B1111">
        <v>301</v>
      </c>
      <c r="F1111" t="s">
        <v>8221</v>
      </c>
      <c r="G1111">
        <v>2</v>
      </c>
    </row>
    <row r="1112" spans="1:7" x14ac:dyDescent="0.2">
      <c r="A1112" t="s">
        <v>8219</v>
      </c>
      <c r="B1112">
        <v>144</v>
      </c>
      <c r="F1112" t="s">
        <v>8221</v>
      </c>
      <c r="G1112">
        <v>1</v>
      </c>
    </row>
    <row r="1113" spans="1:7" x14ac:dyDescent="0.2">
      <c r="A1113" t="s">
        <v>8219</v>
      </c>
      <c r="B1113">
        <v>539</v>
      </c>
      <c r="F1113" t="s">
        <v>8221</v>
      </c>
      <c r="G1113">
        <v>3</v>
      </c>
    </row>
    <row r="1114" spans="1:7" x14ac:dyDescent="0.2">
      <c r="A1114" t="s">
        <v>8219</v>
      </c>
      <c r="B1114">
        <v>498</v>
      </c>
      <c r="F1114" t="s">
        <v>8221</v>
      </c>
      <c r="G1114">
        <v>7</v>
      </c>
    </row>
    <row r="1115" spans="1:7" x14ac:dyDescent="0.2">
      <c r="A1115" t="s">
        <v>8219</v>
      </c>
      <c r="B1115">
        <v>1113</v>
      </c>
      <c r="F1115" t="s">
        <v>8221</v>
      </c>
      <c r="G1115">
        <v>9</v>
      </c>
    </row>
    <row r="1116" spans="1:7" x14ac:dyDescent="0.2">
      <c r="A1116" t="s">
        <v>8219</v>
      </c>
      <c r="B1116">
        <v>988</v>
      </c>
      <c r="F1116" t="s">
        <v>8221</v>
      </c>
      <c r="G1116">
        <v>20</v>
      </c>
    </row>
    <row r="1117" spans="1:7" x14ac:dyDescent="0.2">
      <c r="A1117" t="s">
        <v>8219</v>
      </c>
      <c r="B1117">
        <v>391</v>
      </c>
      <c r="F1117" t="s">
        <v>8221</v>
      </c>
      <c r="G1117">
        <v>6</v>
      </c>
    </row>
    <row r="1118" spans="1:7" x14ac:dyDescent="0.2">
      <c r="A1118" t="s">
        <v>8219</v>
      </c>
      <c r="B1118">
        <v>28</v>
      </c>
      <c r="F1118" t="s">
        <v>8221</v>
      </c>
      <c r="G1118">
        <v>13</v>
      </c>
    </row>
    <row r="1119" spans="1:7" x14ac:dyDescent="0.2">
      <c r="A1119" t="s">
        <v>8219</v>
      </c>
      <c r="B1119">
        <v>147</v>
      </c>
      <c r="F1119" t="s">
        <v>8221</v>
      </c>
      <c r="G1119">
        <v>1</v>
      </c>
    </row>
    <row r="1120" spans="1:7" x14ac:dyDescent="0.2">
      <c r="A1120" t="s">
        <v>8219</v>
      </c>
      <c r="B1120">
        <v>680</v>
      </c>
      <c r="F1120" t="s">
        <v>8221</v>
      </c>
      <c r="G1120">
        <v>202</v>
      </c>
    </row>
    <row r="1121" spans="1:7" x14ac:dyDescent="0.2">
      <c r="A1121" t="s">
        <v>8219</v>
      </c>
      <c r="B1121">
        <v>983</v>
      </c>
      <c r="F1121" t="s">
        <v>8221</v>
      </c>
      <c r="G1121">
        <v>0</v>
      </c>
    </row>
    <row r="1122" spans="1:7" x14ac:dyDescent="0.2">
      <c r="A1122" t="s">
        <v>8219</v>
      </c>
      <c r="B1122">
        <v>79</v>
      </c>
      <c r="F1122" t="s">
        <v>8221</v>
      </c>
      <c r="G1122">
        <v>1</v>
      </c>
    </row>
    <row r="1123" spans="1:7" x14ac:dyDescent="0.2">
      <c r="A1123" t="s">
        <v>8219</v>
      </c>
      <c r="B1123">
        <v>426</v>
      </c>
      <c r="F1123" t="s">
        <v>8221</v>
      </c>
      <c r="G1123">
        <v>0</v>
      </c>
    </row>
    <row r="1124" spans="1:7" x14ac:dyDescent="0.2">
      <c r="A1124" t="s">
        <v>8219</v>
      </c>
      <c r="B1124">
        <v>96</v>
      </c>
      <c r="F1124" t="s">
        <v>8221</v>
      </c>
      <c r="G1124">
        <v>2</v>
      </c>
    </row>
    <row r="1125" spans="1:7" x14ac:dyDescent="0.2">
      <c r="A1125" t="s">
        <v>8219</v>
      </c>
      <c r="B1125">
        <v>163</v>
      </c>
      <c r="F1125" t="s">
        <v>8221</v>
      </c>
      <c r="G1125">
        <v>13</v>
      </c>
    </row>
    <row r="1126" spans="1:7" x14ac:dyDescent="0.2">
      <c r="A1126" t="s">
        <v>8219</v>
      </c>
      <c r="B1126">
        <v>2525</v>
      </c>
      <c r="F1126" t="s">
        <v>8221</v>
      </c>
      <c r="G1126">
        <v>9</v>
      </c>
    </row>
    <row r="1127" spans="1:7" x14ac:dyDescent="0.2">
      <c r="A1127" t="s">
        <v>8219</v>
      </c>
      <c r="B1127">
        <v>2035</v>
      </c>
      <c r="F1127" t="s">
        <v>8221</v>
      </c>
      <c r="G1127">
        <v>2</v>
      </c>
    </row>
    <row r="1128" spans="1:7" x14ac:dyDescent="0.2">
      <c r="A1128" t="s">
        <v>8219</v>
      </c>
      <c r="B1128">
        <v>290</v>
      </c>
      <c r="F1128" t="s">
        <v>8221</v>
      </c>
      <c r="G1128">
        <v>0</v>
      </c>
    </row>
    <row r="1129" spans="1:7" x14ac:dyDescent="0.2">
      <c r="A1129" t="s">
        <v>8219</v>
      </c>
      <c r="B1129">
        <v>1980</v>
      </c>
      <c r="F1129" t="s">
        <v>8221</v>
      </c>
      <c r="G1129">
        <v>35</v>
      </c>
    </row>
    <row r="1130" spans="1:7" x14ac:dyDescent="0.2">
      <c r="A1130" t="s">
        <v>8219</v>
      </c>
      <c r="B1130">
        <v>57</v>
      </c>
      <c r="F1130" t="s">
        <v>8221</v>
      </c>
      <c r="G1130">
        <v>2</v>
      </c>
    </row>
    <row r="1131" spans="1:7" x14ac:dyDescent="0.2">
      <c r="A1131" t="s">
        <v>8219</v>
      </c>
      <c r="B1131">
        <v>380</v>
      </c>
      <c r="F1131" t="s">
        <v>8221</v>
      </c>
      <c r="G1131">
        <v>3</v>
      </c>
    </row>
    <row r="1132" spans="1:7" x14ac:dyDescent="0.2">
      <c r="A1132" t="s">
        <v>8219</v>
      </c>
      <c r="B1132">
        <v>128</v>
      </c>
      <c r="F1132" t="s">
        <v>8221</v>
      </c>
      <c r="G1132">
        <v>0</v>
      </c>
    </row>
    <row r="1133" spans="1:7" x14ac:dyDescent="0.2">
      <c r="A1133" t="s">
        <v>8219</v>
      </c>
      <c r="B1133">
        <v>180</v>
      </c>
      <c r="F1133" t="s">
        <v>8221</v>
      </c>
      <c r="G1133">
        <v>1</v>
      </c>
    </row>
    <row r="1134" spans="1:7" x14ac:dyDescent="0.2">
      <c r="A1134" t="s">
        <v>8219</v>
      </c>
      <c r="B1134">
        <v>571</v>
      </c>
      <c r="F1134" t="s">
        <v>8221</v>
      </c>
      <c r="G1134">
        <v>0</v>
      </c>
    </row>
    <row r="1135" spans="1:7" x14ac:dyDescent="0.2">
      <c r="A1135" t="s">
        <v>8219</v>
      </c>
      <c r="B1135">
        <v>480</v>
      </c>
      <c r="F1135" t="s">
        <v>8221</v>
      </c>
      <c r="G1135">
        <v>0</v>
      </c>
    </row>
    <row r="1136" spans="1:7" x14ac:dyDescent="0.2">
      <c r="A1136" t="s">
        <v>8219</v>
      </c>
      <c r="B1136">
        <v>249</v>
      </c>
      <c r="F1136" t="s">
        <v>8221</v>
      </c>
      <c r="G1136">
        <v>3</v>
      </c>
    </row>
    <row r="1137" spans="1:7" x14ac:dyDescent="0.2">
      <c r="A1137" t="s">
        <v>8219</v>
      </c>
      <c r="B1137">
        <v>84</v>
      </c>
      <c r="F1137" t="s">
        <v>8221</v>
      </c>
      <c r="G1137">
        <v>11</v>
      </c>
    </row>
    <row r="1138" spans="1:7" x14ac:dyDescent="0.2">
      <c r="A1138" t="s">
        <v>8219</v>
      </c>
      <c r="B1138">
        <v>197</v>
      </c>
      <c r="F1138" t="s">
        <v>8221</v>
      </c>
      <c r="G1138">
        <v>6</v>
      </c>
    </row>
    <row r="1139" spans="1:7" x14ac:dyDescent="0.2">
      <c r="A1139" t="s">
        <v>8219</v>
      </c>
      <c r="B1139">
        <v>271</v>
      </c>
      <c r="F1139" t="s">
        <v>8221</v>
      </c>
      <c r="G1139">
        <v>0</v>
      </c>
    </row>
    <row r="1140" spans="1:7" x14ac:dyDescent="0.2">
      <c r="A1140" t="s">
        <v>8219</v>
      </c>
      <c r="B1140">
        <v>50</v>
      </c>
      <c r="F1140" t="s">
        <v>8221</v>
      </c>
      <c r="G1140">
        <v>67</v>
      </c>
    </row>
    <row r="1141" spans="1:7" x14ac:dyDescent="0.2">
      <c r="A1141" t="s">
        <v>8219</v>
      </c>
      <c r="B1141">
        <v>169</v>
      </c>
      <c r="F1141" t="s">
        <v>8221</v>
      </c>
      <c r="G1141">
        <v>23</v>
      </c>
    </row>
    <row r="1142" spans="1:7" x14ac:dyDescent="0.2">
      <c r="A1142" t="s">
        <v>8219</v>
      </c>
      <c r="B1142">
        <v>205</v>
      </c>
      <c r="F1142" t="s">
        <v>8221</v>
      </c>
      <c r="G1142">
        <v>72</v>
      </c>
    </row>
    <row r="1143" spans="1:7" x14ac:dyDescent="0.2">
      <c r="A1143" t="s">
        <v>8219</v>
      </c>
      <c r="B1143">
        <v>206</v>
      </c>
      <c r="F1143" t="s">
        <v>8221</v>
      </c>
      <c r="G1143">
        <v>2</v>
      </c>
    </row>
    <row r="1144" spans="1:7" x14ac:dyDescent="0.2">
      <c r="A1144" t="s">
        <v>8219</v>
      </c>
      <c r="B1144">
        <v>84</v>
      </c>
      <c r="F1144" t="s">
        <v>8221</v>
      </c>
      <c r="G1144">
        <v>15</v>
      </c>
    </row>
    <row r="1145" spans="1:7" x14ac:dyDescent="0.2">
      <c r="A1145" t="s">
        <v>8219</v>
      </c>
      <c r="B1145">
        <v>210</v>
      </c>
      <c r="F1145" t="s">
        <v>8221</v>
      </c>
      <c r="G1145">
        <v>1</v>
      </c>
    </row>
    <row r="1146" spans="1:7" x14ac:dyDescent="0.2">
      <c r="A1146" t="s">
        <v>8219</v>
      </c>
      <c r="B1146">
        <v>181</v>
      </c>
      <c r="F1146" t="s">
        <v>8221</v>
      </c>
      <c r="G1146">
        <v>2</v>
      </c>
    </row>
    <row r="1147" spans="1:7" x14ac:dyDescent="0.2">
      <c r="A1147" t="s">
        <v>8219</v>
      </c>
      <c r="B1147">
        <v>60</v>
      </c>
      <c r="F1147" t="s">
        <v>8221</v>
      </c>
      <c r="G1147">
        <v>7</v>
      </c>
    </row>
    <row r="1148" spans="1:7" x14ac:dyDescent="0.2">
      <c r="A1148" t="s">
        <v>8219</v>
      </c>
      <c r="B1148">
        <v>445</v>
      </c>
      <c r="F1148" t="s">
        <v>8221</v>
      </c>
      <c r="G1148">
        <v>16</v>
      </c>
    </row>
    <row r="1149" spans="1:7" x14ac:dyDescent="0.2">
      <c r="A1149" t="s">
        <v>8219</v>
      </c>
      <c r="B1149">
        <v>17</v>
      </c>
      <c r="F1149" t="s">
        <v>8221</v>
      </c>
      <c r="G1149">
        <v>117</v>
      </c>
    </row>
    <row r="1150" spans="1:7" x14ac:dyDescent="0.2">
      <c r="A1150" t="s">
        <v>8219</v>
      </c>
      <c r="B1150">
        <v>194</v>
      </c>
      <c r="F1150" t="s">
        <v>8221</v>
      </c>
      <c r="G1150">
        <v>2</v>
      </c>
    </row>
    <row r="1151" spans="1:7" x14ac:dyDescent="0.2">
      <c r="A1151" t="s">
        <v>8219</v>
      </c>
      <c r="B1151">
        <v>404</v>
      </c>
      <c r="F1151" t="s">
        <v>8221</v>
      </c>
      <c r="G1151">
        <v>7</v>
      </c>
    </row>
    <row r="1152" spans="1:7" x14ac:dyDescent="0.2">
      <c r="A1152" t="s">
        <v>8219</v>
      </c>
      <c r="B1152">
        <v>194</v>
      </c>
      <c r="F1152" t="s">
        <v>8221</v>
      </c>
      <c r="G1152">
        <v>3</v>
      </c>
    </row>
    <row r="1153" spans="1:7" x14ac:dyDescent="0.2">
      <c r="A1153" t="s">
        <v>8219</v>
      </c>
      <c r="B1153">
        <v>902</v>
      </c>
      <c r="F1153" t="s">
        <v>8221</v>
      </c>
      <c r="G1153">
        <v>20</v>
      </c>
    </row>
    <row r="1154" spans="1:7" x14ac:dyDescent="0.2">
      <c r="A1154" t="s">
        <v>8219</v>
      </c>
      <c r="B1154">
        <v>1670</v>
      </c>
      <c r="F1154" t="s">
        <v>8221</v>
      </c>
      <c r="G1154">
        <v>50</v>
      </c>
    </row>
    <row r="1155" spans="1:7" x14ac:dyDescent="0.2">
      <c r="A1155" t="s">
        <v>8219</v>
      </c>
      <c r="B1155">
        <v>1328</v>
      </c>
      <c r="F1155" t="s">
        <v>8221</v>
      </c>
      <c r="G1155">
        <v>2</v>
      </c>
    </row>
    <row r="1156" spans="1:7" x14ac:dyDescent="0.2">
      <c r="A1156" t="s">
        <v>8219</v>
      </c>
      <c r="B1156">
        <v>944</v>
      </c>
      <c r="F1156" t="s">
        <v>8221</v>
      </c>
      <c r="G1156">
        <v>3</v>
      </c>
    </row>
    <row r="1157" spans="1:7" x14ac:dyDescent="0.2">
      <c r="A1157" t="s">
        <v>8219</v>
      </c>
      <c r="B1157">
        <v>147</v>
      </c>
      <c r="F1157" t="s">
        <v>8221</v>
      </c>
      <c r="G1157">
        <v>27</v>
      </c>
    </row>
    <row r="1158" spans="1:7" x14ac:dyDescent="0.2">
      <c r="A1158" t="s">
        <v>8219</v>
      </c>
      <c r="B1158">
        <v>99</v>
      </c>
      <c r="F1158" t="s">
        <v>8221</v>
      </c>
      <c r="G1158">
        <v>7</v>
      </c>
    </row>
    <row r="1159" spans="1:7" x14ac:dyDescent="0.2">
      <c r="A1159" t="s">
        <v>8219</v>
      </c>
      <c r="B1159">
        <v>79</v>
      </c>
      <c r="F1159" t="s">
        <v>8221</v>
      </c>
      <c r="G1159">
        <v>5</v>
      </c>
    </row>
    <row r="1160" spans="1:7" x14ac:dyDescent="0.2">
      <c r="A1160" t="s">
        <v>8219</v>
      </c>
      <c r="B1160">
        <v>75</v>
      </c>
      <c r="F1160" t="s">
        <v>8221</v>
      </c>
      <c r="G1160">
        <v>0</v>
      </c>
    </row>
    <row r="1161" spans="1:7" x14ac:dyDescent="0.2">
      <c r="A1161" t="s">
        <v>8219</v>
      </c>
      <c r="B1161">
        <v>207</v>
      </c>
      <c r="F1161" t="s">
        <v>8221</v>
      </c>
      <c r="G1161">
        <v>3</v>
      </c>
    </row>
    <row r="1162" spans="1:7" x14ac:dyDescent="0.2">
      <c r="A1162" t="s">
        <v>8219</v>
      </c>
      <c r="B1162">
        <v>102</v>
      </c>
      <c r="F1162" t="s">
        <v>8221</v>
      </c>
      <c r="G1162">
        <v>6</v>
      </c>
    </row>
    <row r="1163" spans="1:7" x14ac:dyDescent="0.2">
      <c r="A1163" t="s">
        <v>8219</v>
      </c>
      <c r="B1163">
        <v>32</v>
      </c>
      <c r="F1163" t="s">
        <v>8221</v>
      </c>
      <c r="G1163">
        <v>9</v>
      </c>
    </row>
    <row r="1164" spans="1:7" x14ac:dyDescent="0.2">
      <c r="A1164" t="s">
        <v>8219</v>
      </c>
      <c r="B1164">
        <v>480</v>
      </c>
      <c r="F1164" t="s">
        <v>8221</v>
      </c>
      <c r="G1164">
        <v>3</v>
      </c>
    </row>
    <row r="1165" spans="1:7" x14ac:dyDescent="0.2">
      <c r="A1165" t="s">
        <v>8219</v>
      </c>
      <c r="B1165">
        <v>11</v>
      </c>
      <c r="F1165" t="s">
        <v>8221</v>
      </c>
      <c r="G1165">
        <v>2</v>
      </c>
    </row>
    <row r="1166" spans="1:7" x14ac:dyDescent="0.2">
      <c r="A1166" t="s">
        <v>8219</v>
      </c>
      <c r="B1166">
        <v>12</v>
      </c>
      <c r="F1166" t="s">
        <v>8221</v>
      </c>
      <c r="G1166">
        <v>3</v>
      </c>
    </row>
    <row r="1167" spans="1:7" x14ac:dyDescent="0.2">
      <c r="A1167" t="s">
        <v>8219</v>
      </c>
      <c r="B1167">
        <v>48</v>
      </c>
      <c r="F1167" t="s">
        <v>8221</v>
      </c>
      <c r="G1167">
        <v>45</v>
      </c>
    </row>
    <row r="1168" spans="1:7" x14ac:dyDescent="0.2">
      <c r="A1168" t="s">
        <v>8219</v>
      </c>
      <c r="B1168">
        <v>59</v>
      </c>
      <c r="F1168" t="s">
        <v>8221</v>
      </c>
      <c r="G1168">
        <v>9</v>
      </c>
    </row>
    <row r="1169" spans="1:7" x14ac:dyDescent="0.2">
      <c r="A1169" t="s">
        <v>8219</v>
      </c>
      <c r="B1169">
        <v>79</v>
      </c>
      <c r="F1169" t="s">
        <v>8221</v>
      </c>
      <c r="G1169">
        <v>9</v>
      </c>
    </row>
    <row r="1170" spans="1:7" x14ac:dyDescent="0.2">
      <c r="A1170" t="s">
        <v>8219</v>
      </c>
      <c r="B1170">
        <v>14</v>
      </c>
      <c r="F1170" t="s">
        <v>8221</v>
      </c>
      <c r="G1170">
        <v>21</v>
      </c>
    </row>
    <row r="1171" spans="1:7" x14ac:dyDescent="0.2">
      <c r="A1171" t="s">
        <v>8219</v>
      </c>
      <c r="B1171">
        <v>106</v>
      </c>
      <c r="F1171" t="s">
        <v>8221</v>
      </c>
      <c r="G1171">
        <v>17</v>
      </c>
    </row>
    <row r="1172" spans="1:7" x14ac:dyDescent="0.2">
      <c r="A1172" t="s">
        <v>8219</v>
      </c>
      <c r="B1172">
        <v>25</v>
      </c>
      <c r="F1172" t="s">
        <v>8221</v>
      </c>
      <c r="G1172">
        <v>1</v>
      </c>
    </row>
    <row r="1173" spans="1:7" x14ac:dyDescent="0.2">
      <c r="A1173" t="s">
        <v>8219</v>
      </c>
      <c r="B1173">
        <v>25</v>
      </c>
      <c r="F1173" t="s">
        <v>8221</v>
      </c>
      <c r="G1173">
        <v>1</v>
      </c>
    </row>
    <row r="1174" spans="1:7" x14ac:dyDescent="0.2">
      <c r="A1174" t="s">
        <v>8219</v>
      </c>
      <c r="B1174">
        <v>29</v>
      </c>
      <c r="F1174" t="s">
        <v>8221</v>
      </c>
      <c r="G1174">
        <v>14</v>
      </c>
    </row>
    <row r="1175" spans="1:7" x14ac:dyDescent="0.2">
      <c r="A1175" t="s">
        <v>8219</v>
      </c>
      <c r="B1175">
        <v>43</v>
      </c>
      <c r="F1175" t="s">
        <v>8221</v>
      </c>
      <c r="G1175">
        <v>42</v>
      </c>
    </row>
    <row r="1176" spans="1:7" x14ac:dyDescent="0.2">
      <c r="A1176" t="s">
        <v>8219</v>
      </c>
      <c r="B1176">
        <v>46</v>
      </c>
      <c r="F1176" t="s">
        <v>8221</v>
      </c>
      <c r="G1176">
        <v>27</v>
      </c>
    </row>
    <row r="1177" spans="1:7" x14ac:dyDescent="0.2">
      <c r="A1177" t="s">
        <v>8219</v>
      </c>
      <c r="B1177">
        <v>27</v>
      </c>
      <c r="F1177" t="s">
        <v>8221</v>
      </c>
      <c r="G1177">
        <v>5</v>
      </c>
    </row>
    <row r="1178" spans="1:7" x14ac:dyDescent="0.2">
      <c r="A1178" t="s">
        <v>8219</v>
      </c>
      <c r="B1178">
        <v>112</v>
      </c>
      <c r="F1178" t="s">
        <v>8221</v>
      </c>
      <c r="G1178">
        <v>13</v>
      </c>
    </row>
    <row r="1179" spans="1:7" x14ac:dyDescent="0.2">
      <c r="A1179" t="s">
        <v>8219</v>
      </c>
      <c r="B1179">
        <v>34</v>
      </c>
      <c r="F1179" t="s">
        <v>8221</v>
      </c>
      <c r="G1179">
        <v>12</v>
      </c>
    </row>
    <row r="1180" spans="1:7" x14ac:dyDescent="0.2">
      <c r="A1180" t="s">
        <v>8219</v>
      </c>
      <c r="B1180">
        <v>145</v>
      </c>
      <c r="F1180" t="s">
        <v>8221</v>
      </c>
      <c r="G1180">
        <v>90</v>
      </c>
    </row>
    <row r="1181" spans="1:7" x14ac:dyDescent="0.2">
      <c r="A1181" t="s">
        <v>8219</v>
      </c>
      <c r="B1181">
        <v>19</v>
      </c>
      <c r="F1181" t="s">
        <v>8221</v>
      </c>
      <c r="G1181">
        <v>2</v>
      </c>
    </row>
    <row r="1182" spans="1:7" x14ac:dyDescent="0.2">
      <c r="A1182" t="s">
        <v>8219</v>
      </c>
      <c r="B1182">
        <v>288</v>
      </c>
      <c r="F1182" t="s">
        <v>8221</v>
      </c>
      <c r="G1182">
        <v>5</v>
      </c>
    </row>
    <row r="1183" spans="1:7" x14ac:dyDescent="0.2">
      <c r="A1183" t="s">
        <v>8219</v>
      </c>
      <c r="B1183">
        <v>14</v>
      </c>
      <c r="F1183" t="s">
        <v>8221</v>
      </c>
      <c r="G1183">
        <v>31</v>
      </c>
    </row>
    <row r="1184" spans="1:7" x14ac:dyDescent="0.2">
      <c r="A1184" t="s">
        <v>8219</v>
      </c>
      <c r="B1184">
        <v>7</v>
      </c>
      <c r="F1184" t="s">
        <v>8221</v>
      </c>
      <c r="G1184">
        <v>4</v>
      </c>
    </row>
    <row r="1185" spans="1:7" x14ac:dyDescent="0.2">
      <c r="A1185" t="s">
        <v>8219</v>
      </c>
      <c r="B1185">
        <v>211</v>
      </c>
      <c r="F1185" t="s">
        <v>8221</v>
      </c>
      <c r="G1185">
        <v>29</v>
      </c>
    </row>
    <row r="1186" spans="1:7" x14ac:dyDescent="0.2">
      <c r="A1186" t="s">
        <v>8219</v>
      </c>
      <c r="B1186">
        <v>85</v>
      </c>
      <c r="F1186" t="s">
        <v>8221</v>
      </c>
      <c r="G1186">
        <v>2</v>
      </c>
    </row>
    <row r="1187" spans="1:7" x14ac:dyDescent="0.2">
      <c r="A1187" t="s">
        <v>8219</v>
      </c>
      <c r="B1187">
        <v>103</v>
      </c>
      <c r="F1187" t="s">
        <v>8221</v>
      </c>
      <c r="G1187">
        <v>114</v>
      </c>
    </row>
    <row r="1188" spans="1:7" x14ac:dyDescent="0.2">
      <c r="A1188" t="s">
        <v>8219</v>
      </c>
      <c r="B1188">
        <v>113</v>
      </c>
      <c r="F1188" t="s">
        <v>8221</v>
      </c>
      <c r="G1188">
        <v>1</v>
      </c>
    </row>
    <row r="1189" spans="1:7" x14ac:dyDescent="0.2">
      <c r="A1189" t="s">
        <v>8219</v>
      </c>
      <c r="B1189">
        <v>167</v>
      </c>
      <c r="F1189" t="s">
        <v>8221</v>
      </c>
      <c r="G1189">
        <v>76</v>
      </c>
    </row>
    <row r="1190" spans="1:7" x14ac:dyDescent="0.2">
      <c r="A1190" t="s">
        <v>8219</v>
      </c>
      <c r="B1190">
        <v>73</v>
      </c>
      <c r="F1190" t="s">
        <v>8221</v>
      </c>
      <c r="G1190">
        <v>9</v>
      </c>
    </row>
    <row r="1191" spans="1:7" x14ac:dyDescent="0.2">
      <c r="A1191" t="s">
        <v>8219</v>
      </c>
      <c r="B1191">
        <v>75</v>
      </c>
      <c r="F1191" t="s">
        <v>8221</v>
      </c>
      <c r="G1191">
        <v>37</v>
      </c>
    </row>
    <row r="1192" spans="1:7" x14ac:dyDescent="0.2">
      <c r="A1192" t="s">
        <v>8219</v>
      </c>
      <c r="B1192">
        <v>614</v>
      </c>
      <c r="F1192" t="s">
        <v>8221</v>
      </c>
      <c r="G1192">
        <v>0</v>
      </c>
    </row>
    <row r="1193" spans="1:7" x14ac:dyDescent="0.2">
      <c r="A1193" t="s">
        <v>8219</v>
      </c>
      <c r="B1193">
        <v>107</v>
      </c>
      <c r="F1193" t="s">
        <v>8221</v>
      </c>
      <c r="G1193">
        <v>1</v>
      </c>
    </row>
    <row r="1194" spans="1:7" x14ac:dyDescent="0.2">
      <c r="A1194" t="s">
        <v>8219</v>
      </c>
      <c r="B1194">
        <v>1224</v>
      </c>
      <c r="F1194" t="s">
        <v>8221</v>
      </c>
      <c r="G1194">
        <v>10</v>
      </c>
    </row>
    <row r="1195" spans="1:7" x14ac:dyDescent="0.2">
      <c r="A1195" t="s">
        <v>8219</v>
      </c>
      <c r="B1195">
        <v>104</v>
      </c>
      <c r="F1195" t="s">
        <v>8221</v>
      </c>
      <c r="G1195">
        <v>1</v>
      </c>
    </row>
    <row r="1196" spans="1:7" x14ac:dyDescent="0.2">
      <c r="A1196" t="s">
        <v>8219</v>
      </c>
      <c r="B1196">
        <v>79</v>
      </c>
      <c r="F1196" t="s">
        <v>8221</v>
      </c>
      <c r="G1196">
        <v>2</v>
      </c>
    </row>
    <row r="1197" spans="1:7" x14ac:dyDescent="0.2">
      <c r="A1197" t="s">
        <v>8219</v>
      </c>
      <c r="B1197">
        <v>157</v>
      </c>
      <c r="F1197" t="s">
        <v>8221</v>
      </c>
      <c r="G1197">
        <v>1</v>
      </c>
    </row>
    <row r="1198" spans="1:7" x14ac:dyDescent="0.2">
      <c r="A1198" t="s">
        <v>8219</v>
      </c>
      <c r="B1198">
        <v>50</v>
      </c>
      <c r="F1198" t="s">
        <v>8221</v>
      </c>
      <c r="G1198">
        <v>10</v>
      </c>
    </row>
    <row r="1199" spans="1:7" x14ac:dyDescent="0.2">
      <c r="A1199" t="s">
        <v>8219</v>
      </c>
      <c r="B1199">
        <v>64</v>
      </c>
      <c r="F1199" t="s">
        <v>8221</v>
      </c>
      <c r="G1199">
        <v>9</v>
      </c>
    </row>
    <row r="1200" spans="1:7" x14ac:dyDescent="0.2">
      <c r="A1200" t="s">
        <v>8219</v>
      </c>
      <c r="B1200">
        <v>200</v>
      </c>
      <c r="F1200" t="s">
        <v>8221</v>
      </c>
      <c r="G1200">
        <v>19</v>
      </c>
    </row>
    <row r="1201" spans="1:7" x14ac:dyDescent="0.2">
      <c r="A1201" t="s">
        <v>8219</v>
      </c>
      <c r="B1201">
        <v>22</v>
      </c>
      <c r="F1201" t="s">
        <v>8221</v>
      </c>
      <c r="G1201">
        <v>0</v>
      </c>
    </row>
    <row r="1202" spans="1:7" x14ac:dyDescent="0.2">
      <c r="A1202" t="s">
        <v>8219</v>
      </c>
      <c r="B1202">
        <v>163</v>
      </c>
      <c r="F1202" t="s">
        <v>8221</v>
      </c>
      <c r="G1202">
        <v>4</v>
      </c>
    </row>
    <row r="1203" spans="1:7" x14ac:dyDescent="0.2">
      <c r="A1203" t="s">
        <v>8219</v>
      </c>
      <c r="B1203">
        <v>77</v>
      </c>
      <c r="F1203" t="s">
        <v>8221</v>
      </c>
      <c r="G1203">
        <v>8</v>
      </c>
    </row>
    <row r="1204" spans="1:7" x14ac:dyDescent="0.2">
      <c r="A1204" t="s">
        <v>8219</v>
      </c>
      <c r="B1204">
        <v>89</v>
      </c>
      <c r="F1204" t="s">
        <v>8221</v>
      </c>
      <c r="G1204">
        <v>24</v>
      </c>
    </row>
    <row r="1205" spans="1:7" x14ac:dyDescent="0.2">
      <c r="A1205" t="s">
        <v>8219</v>
      </c>
      <c r="B1205">
        <v>3355</v>
      </c>
      <c r="F1205" t="s">
        <v>8221</v>
      </c>
      <c r="G1205">
        <v>0</v>
      </c>
    </row>
    <row r="1206" spans="1:7" x14ac:dyDescent="0.2">
      <c r="A1206" t="s">
        <v>8219</v>
      </c>
      <c r="B1206">
        <v>537</v>
      </c>
      <c r="F1206" t="s">
        <v>8221</v>
      </c>
      <c r="G1206">
        <v>39</v>
      </c>
    </row>
    <row r="1207" spans="1:7" x14ac:dyDescent="0.2">
      <c r="A1207" t="s">
        <v>8219</v>
      </c>
      <c r="B1207">
        <v>125</v>
      </c>
      <c r="F1207" t="s">
        <v>8221</v>
      </c>
      <c r="G1207">
        <v>6</v>
      </c>
    </row>
    <row r="1208" spans="1:7" x14ac:dyDescent="0.2">
      <c r="A1208" t="s">
        <v>8219</v>
      </c>
      <c r="B1208">
        <v>163</v>
      </c>
      <c r="F1208" t="s">
        <v>8221</v>
      </c>
      <c r="G1208">
        <v>4</v>
      </c>
    </row>
    <row r="1209" spans="1:7" x14ac:dyDescent="0.2">
      <c r="A1209" t="s">
        <v>8219</v>
      </c>
      <c r="B1209">
        <v>283</v>
      </c>
      <c r="F1209" t="s">
        <v>8221</v>
      </c>
      <c r="G1209">
        <v>3</v>
      </c>
    </row>
    <row r="1210" spans="1:7" x14ac:dyDescent="0.2">
      <c r="A1210" t="s">
        <v>8219</v>
      </c>
      <c r="B1210">
        <v>352</v>
      </c>
      <c r="F1210" t="s">
        <v>8221</v>
      </c>
      <c r="G1210">
        <v>53</v>
      </c>
    </row>
    <row r="1211" spans="1:7" x14ac:dyDescent="0.2">
      <c r="A1211" t="s">
        <v>8219</v>
      </c>
      <c r="B1211">
        <v>94</v>
      </c>
      <c r="F1211" t="s">
        <v>8221</v>
      </c>
      <c r="G1211">
        <v>1</v>
      </c>
    </row>
    <row r="1212" spans="1:7" x14ac:dyDescent="0.2">
      <c r="A1212" t="s">
        <v>8219</v>
      </c>
      <c r="B1212">
        <v>67</v>
      </c>
      <c r="F1212" t="s">
        <v>8221</v>
      </c>
      <c r="G1212">
        <v>2</v>
      </c>
    </row>
    <row r="1213" spans="1:7" x14ac:dyDescent="0.2">
      <c r="A1213" t="s">
        <v>8219</v>
      </c>
      <c r="B1213">
        <v>221</v>
      </c>
      <c r="F1213" t="s">
        <v>8221</v>
      </c>
      <c r="G1213">
        <v>25</v>
      </c>
    </row>
    <row r="1214" spans="1:7" x14ac:dyDescent="0.2">
      <c r="A1214" t="s">
        <v>8219</v>
      </c>
      <c r="B1214">
        <v>2165</v>
      </c>
      <c r="F1214" t="s">
        <v>8221</v>
      </c>
      <c r="G1214">
        <v>6</v>
      </c>
    </row>
    <row r="1215" spans="1:7" x14ac:dyDescent="0.2">
      <c r="A1215" t="s">
        <v>8219</v>
      </c>
      <c r="B1215">
        <v>179</v>
      </c>
      <c r="F1215" t="s">
        <v>8221</v>
      </c>
      <c r="G1215">
        <v>0</v>
      </c>
    </row>
    <row r="1216" spans="1:7" x14ac:dyDescent="0.2">
      <c r="A1216" t="s">
        <v>8219</v>
      </c>
      <c r="B1216">
        <v>123</v>
      </c>
      <c r="F1216" t="s">
        <v>8221</v>
      </c>
      <c r="G1216">
        <v>12</v>
      </c>
    </row>
    <row r="1217" spans="1:7" x14ac:dyDescent="0.2">
      <c r="A1217" t="s">
        <v>8219</v>
      </c>
      <c r="B1217">
        <v>1104</v>
      </c>
      <c r="F1217" t="s">
        <v>8221</v>
      </c>
      <c r="G1217">
        <v>0</v>
      </c>
    </row>
    <row r="1218" spans="1:7" x14ac:dyDescent="0.2">
      <c r="A1218" t="s">
        <v>8219</v>
      </c>
      <c r="B1218">
        <v>403</v>
      </c>
      <c r="F1218" t="s">
        <v>8221</v>
      </c>
      <c r="G1218">
        <v>36</v>
      </c>
    </row>
    <row r="1219" spans="1:7" x14ac:dyDescent="0.2">
      <c r="A1219" t="s">
        <v>8219</v>
      </c>
      <c r="B1219">
        <v>109</v>
      </c>
      <c r="F1219" t="s">
        <v>8221</v>
      </c>
      <c r="G1219">
        <v>0</v>
      </c>
    </row>
    <row r="1220" spans="1:7" x14ac:dyDescent="0.2">
      <c r="A1220" t="s">
        <v>8219</v>
      </c>
      <c r="B1220">
        <v>372</v>
      </c>
      <c r="F1220" t="s">
        <v>8221</v>
      </c>
      <c r="G1220">
        <v>2</v>
      </c>
    </row>
    <row r="1221" spans="1:7" x14ac:dyDescent="0.2">
      <c r="A1221" t="s">
        <v>8219</v>
      </c>
      <c r="B1221">
        <v>311</v>
      </c>
      <c r="F1221" t="s">
        <v>8221</v>
      </c>
      <c r="G1221">
        <v>1</v>
      </c>
    </row>
    <row r="1222" spans="1:7" x14ac:dyDescent="0.2">
      <c r="A1222" t="s">
        <v>8219</v>
      </c>
      <c r="B1222">
        <v>61</v>
      </c>
      <c r="F1222" t="s">
        <v>8221</v>
      </c>
      <c r="G1222">
        <v>59</v>
      </c>
    </row>
    <row r="1223" spans="1:7" x14ac:dyDescent="0.2">
      <c r="A1223" t="s">
        <v>8219</v>
      </c>
      <c r="B1223">
        <v>115</v>
      </c>
      <c r="F1223" t="s">
        <v>8221</v>
      </c>
      <c r="G1223">
        <v>1</v>
      </c>
    </row>
    <row r="1224" spans="1:7" x14ac:dyDescent="0.2">
      <c r="A1224" t="s">
        <v>8219</v>
      </c>
      <c r="B1224">
        <v>111</v>
      </c>
      <c r="F1224" t="s">
        <v>8221</v>
      </c>
      <c r="G1224">
        <v>31</v>
      </c>
    </row>
    <row r="1225" spans="1:7" x14ac:dyDescent="0.2">
      <c r="A1225" t="s">
        <v>8219</v>
      </c>
      <c r="B1225">
        <v>337</v>
      </c>
      <c r="F1225" t="s">
        <v>8221</v>
      </c>
      <c r="G1225">
        <v>18</v>
      </c>
    </row>
    <row r="1226" spans="1:7" x14ac:dyDescent="0.2">
      <c r="A1226" t="s">
        <v>8219</v>
      </c>
      <c r="B1226">
        <v>9</v>
      </c>
      <c r="F1226" t="s">
        <v>8221</v>
      </c>
      <c r="G1226">
        <v>10</v>
      </c>
    </row>
    <row r="1227" spans="1:7" x14ac:dyDescent="0.2">
      <c r="A1227" t="s">
        <v>8219</v>
      </c>
      <c r="B1227">
        <v>120</v>
      </c>
      <c r="F1227" t="s">
        <v>8221</v>
      </c>
      <c r="G1227">
        <v>0</v>
      </c>
    </row>
    <row r="1228" spans="1:7" x14ac:dyDescent="0.2">
      <c r="A1228" t="s">
        <v>8219</v>
      </c>
      <c r="B1228">
        <v>102</v>
      </c>
      <c r="F1228" t="s">
        <v>8221</v>
      </c>
      <c r="G1228">
        <v>14</v>
      </c>
    </row>
    <row r="1229" spans="1:7" x14ac:dyDescent="0.2">
      <c r="A1229" t="s">
        <v>8219</v>
      </c>
      <c r="B1229">
        <v>186</v>
      </c>
      <c r="F1229" t="s">
        <v>8221</v>
      </c>
      <c r="G1229">
        <v>2</v>
      </c>
    </row>
    <row r="1230" spans="1:7" x14ac:dyDescent="0.2">
      <c r="A1230" t="s">
        <v>8219</v>
      </c>
      <c r="B1230">
        <v>15</v>
      </c>
      <c r="F1230" t="s">
        <v>8221</v>
      </c>
      <c r="G1230">
        <v>1</v>
      </c>
    </row>
    <row r="1231" spans="1:7" x14ac:dyDescent="0.2">
      <c r="A1231" t="s">
        <v>8219</v>
      </c>
      <c r="B1231">
        <v>67</v>
      </c>
      <c r="F1231" t="s">
        <v>8221</v>
      </c>
      <c r="G1231">
        <v>3</v>
      </c>
    </row>
    <row r="1232" spans="1:7" x14ac:dyDescent="0.2">
      <c r="A1232" t="s">
        <v>8219</v>
      </c>
      <c r="B1232">
        <v>130</v>
      </c>
      <c r="F1232" t="s">
        <v>8221</v>
      </c>
      <c r="G1232">
        <v>0</v>
      </c>
    </row>
    <row r="1233" spans="1:7" x14ac:dyDescent="0.2">
      <c r="A1233" t="s">
        <v>8219</v>
      </c>
      <c r="B1233">
        <v>16</v>
      </c>
      <c r="F1233" t="s">
        <v>8221</v>
      </c>
      <c r="G1233">
        <v>2</v>
      </c>
    </row>
    <row r="1234" spans="1:7" x14ac:dyDescent="0.2">
      <c r="A1234" t="s">
        <v>8219</v>
      </c>
      <c r="B1234">
        <v>67</v>
      </c>
      <c r="F1234" t="s">
        <v>8221</v>
      </c>
      <c r="G1234">
        <v>0</v>
      </c>
    </row>
    <row r="1235" spans="1:7" x14ac:dyDescent="0.2">
      <c r="A1235" t="s">
        <v>8219</v>
      </c>
      <c r="B1235">
        <v>124</v>
      </c>
      <c r="F1235" t="s">
        <v>8221</v>
      </c>
      <c r="G1235">
        <v>12</v>
      </c>
    </row>
    <row r="1236" spans="1:7" x14ac:dyDescent="0.2">
      <c r="A1236" t="s">
        <v>8219</v>
      </c>
      <c r="B1236">
        <v>80</v>
      </c>
      <c r="F1236" t="s">
        <v>8221</v>
      </c>
      <c r="G1236">
        <v>1</v>
      </c>
    </row>
    <row r="1237" spans="1:7" x14ac:dyDescent="0.2">
      <c r="A1237" t="s">
        <v>8219</v>
      </c>
      <c r="B1237">
        <v>282</v>
      </c>
      <c r="F1237" t="s">
        <v>8221</v>
      </c>
      <c r="G1237">
        <v>8</v>
      </c>
    </row>
    <row r="1238" spans="1:7" x14ac:dyDescent="0.2">
      <c r="A1238" t="s">
        <v>8219</v>
      </c>
      <c r="B1238">
        <v>68</v>
      </c>
      <c r="F1238" t="s">
        <v>8221</v>
      </c>
      <c r="G1238">
        <v>2</v>
      </c>
    </row>
    <row r="1239" spans="1:7" x14ac:dyDescent="0.2">
      <c r="A1239" t="s">
        <v>8219</v>
      </c>
      <c r="B1239">
        <v>86</v>
      </c>
      <c r="F1239" t="s">
        <v>8221</v>
      </c>
      <c r="G1239">
        <v>31</v>
      </c>
    </row>
    <row r="1240" spans="1:7" x14ac:dyDescent="0.2">
      <c r="A1240" t="s">
        <v>8219</v>
      </c>
      <c r="B1240">
        <v>115</v>
      </c>
      <c r="F1240" t="s">
        <v>8221</v>
      </c>
      <c r="G1240">
        <v>5</v>
      </c>
    </row>
    <row r="1241" spans="1:7" x14ac:dyDescent="0.2">
      <c r="A1241" t="s">
        <v>8219</v>
      </c>
      <c r="B1241">
        <v>75</v>
      </c>
      <c r="F1241" t="s">
        <v>8221</v>
      </c>
      <c r="G1241">
        <v>1</v>
      </c>
    </row>
    <row r="1242" spans="1:7" x14ac:dyDescent="0.2">
      <c r="A1242" t="s">
        <v>8219</v>
      </c>
      <c r="B1242">
        <v>43</v>
      </c>
      <c r="F1242" t="s">
        <v>8221</v>
      </c>
      <c r="G1242">
        <v>12</v>
      </c>
    </row>
    <row r="1243" spans="1:7" x14ac:dyDescent="0.2">
      <c r="A1243" t="s">
        <v>8219</v>
      </c>
      <c r="B1243">
        <v>48</v>
      </c>
      <c r="F1243" t="s">
        <v>8221</v>
      </c>
      <c r="G1243">
        <v>4</v>
      </c>
    </row>
    <row r="1244" spans="1:7" x14ac:dyDescent="0.2">
      <c r="A1244" t="s">
        <v>8219</v>
      </c>
      <c r="B1244">
        <v>52</v>
      </c>
      <c r="F1244" t="s">
        <v>8221</v>
      </c>
      <c r="G1244">
        <v>0</v>
      </c>
    </row>
    <row r="1245" spans="1:7" x14ac:dyDescent="0.2">
      <c r="A1245" t="s">
        <v>8219</v>
      </c>
      <c r="B1245">
        <v>43</v>
      </c>
      <c r="F1245" t="s">
        <v>8221</v>
      </c>
      <c r="G1245">
        <v>7</v>
      </c>
    </row>
    <row r="1246" spans="1:7" x14ac:dyDescent="0.2">
      <c r="A1246" t="s">
        <v>8219</v>
      </c>
      <c r="B1246">
        <v>58</v>
      </c>
      <c r="F1246" t="s">
        <v>8221</v>
      </c>
      <c r="G1246">
        <v>2</v>
      </c>
    </row>
    <row r="1247" spans="1:7" x14ac:dyDescent="0.2">
      <c r="A1247" t="s">
        <v>8219</v>
      </c>
      <c r="B1247">
        <v>47</v>
      </c>
      <c r="F1247" t="s">
        <v>8221</v>
      </c>
      <c r="G1247">
        <v>1</v>
      </c>
    </row>
    <row r="1248" spans="1:7" x14ac:dyDescent="0.2">
      <c r="A1248" t="s">
        <v>8219</v>
      </c>
      <c r="B1248">
        <v>36</v>
      </c>
      <c r="F1248" t="s">
        <v>8221</v>
      </c>
      <c r="G1248">
        <v>4</v>
      </c>
    </row>
    <row r="1249" spans="1:7" x14ac:dyDescent="0.2">
      <c r="A1249" t="s">
        <v>8219</v>
      </c>
      <c r="B1249">
        <v>17</v>
      </c>
      <c r="F1249" t="s">
        <v>8221</v>
      </c>
      <c r="G1249">
        <v>6</v>
      </c>
    </row>
    <row r="1250" spans="1:7" x14ac:dyDescent="0.2">
      <c r="A1250" t="s">
        <v>8219</v>
      </c>
      <c r="B1250">
        <v>104</v>
      </c>
      <c r="F1250" t="s">
        <v>8221</v>
      </c>
      <c r="G1250">
        <v>8</v>
      </c>
    </row>
    <row r="1251" spans="1:7" x14ac:dyDescent="0.2">
      <c r="A1251" t="s">
        <v>8219</v>
      </c>
      <c r="B1251">
        <v>47</v>
      </c>
      <c r="F1251" t="s">
        <v>8221</v>
      </c>
      <c r="G1251">
        <v>14</v>
      </c>
    </row>
    <row r="1252" spans="1:7" x14ac:dyDescent="0.2">
      <c r="A1252" t="s">
        <v>8219</v>
      </c>
      <c r="B1252">
        <v>38</v>
      </c>
      <c r="F1252" t="s">
        <v>8221</v>
      </c>
      <c r="G1252">
        <v>0</v>
      </c>
    </row>
    <row r="1253" spans="1:7" x14ac:dyDescent="0.2">
      <c r="A1253" t="s">
        <v>8219</v>
      </c>
      <c r="B1253">
        <v>81</v>
      </c>
      <c r="F1253" t="s">
        <v>8221</v>
      </c>
      <c r="G1253">
        <v>4</v>
      </c>
    </row>
    <row r="1254" spans="1:7" x14ac:dyDescent="0.2">
      <c r="A1254" t="s">
        <v>8219</v>
      </c>
      <c r="B1254">
        <v>55</v>
      </c>
      <c r="F1254" t="s">
        <v>8221</v>
      </c>
      <c r="G1254">
        <v>0</v>
      </c>
    </row>
    <row r="1255" spans="1:7" x14ac:dyDescent="0.2">
      <c r="A1255" t="s">
        <v>8219</v>
      </c>
      <c r="B1255">
        <v>41</v>
      </c>
      <c r="F1255" t="s">
        <v>8221</v>
      </c>
      <c r="G1255">
        <v>0</v>
      </c>
    </row>
    <row r="1256" spans="1:7" x14ac:dyDescent="0.2">
      <c r="A1256" t="s">
        <v>8219</v>
      </c>
      <c r="B1256">
        <v>79</v>
      </c>
      <c r="F1256" t="s">
        <v>8221</v>
      </c>
      <c r="G1256">
        <v>1</v>
      </c>
    </row>
    <row r="1257" spans="1:7" x14ac:dyDescent="0.2">
      <c r="A1257" t="s">
        <v>8219</v>
      </c>
      <c r="B1257">
        <v>16</v>
      </c>
      <c r="F1257" t="s">
        <v>8221</v>
      </c>
      <c r="G1257">
        <v>1</v>
      </c>
    </row>
    <row r="1258" spans="1:7" x14ac:dyDescent="0.2">
      <c r="A1258" t="s">
        <v>8219</v>
      </c>
      <c r="B1258">
        <v>8</v>
      </c>
      <c r="F1258" t="s">
        <v>8221</v>
      </c>
      <c r="G1258">
        <v>1</v>
      </c>
    </row>
    <row r="1259" spans="1:7" x14ac:dyDescent="0.2">
      <c r="A1259" t="s">
        <v>8219</v>
      </c>
      <c r="B1259">
        <v>95</v>
      </c>
      <c r="F1259" t="s">
        <v>8221</v>
      </c>
      <c r="G1259">
        <v>1</v>
      </c>
    </row>
    <row r="1260" spans="1:7" x14ac:dyDescent="0.2">
      <c r="A1260" t="s">
        <v>8219</v>
      </c>
      <c r="B1260">
        <v>25</v>
      </c>
      <c r="F1260" t="s">
        <v>8221</v>
      </c>
      <c r="G1260">
        <v>4</v>
      </c>
    </row>
    <row r="1261" spans="1:7" x14ac:dyDescent="0.2">
      <c r="A1261" t="s">
        <v>8219</v>
      </c>
      <c r="B1261">
        <v>19</v>
      </c>
      <c r="F1261" t="s">
        <v>8221</v>
      </c>
      <c r="G1261">
        <v>0</v>
      </c>
    </row>
    <row r="1262" spans="1:7" x14ac:dyDescent="0.2">
      <c r="A1262" t="s">
        <v>8219</v>
      </c>
      <c r="B1262">
        <v>90</v>
      </c>
      <c r="F1262" t="s">
        <v>8221</v>
      </c>
      <c r="G1262">
        <v>0</v>
      </c>
    </row>
    <row r="1263" spans="1:7" x14ac:dyDescent="0.2">
      <c r="A1263" t="s">
        <v>8219</v>
      </c>
      <c r="B1263">
        <v>41</v>
      </c>
      <c r="F1263" t="s">
        <v>8221</v>
      </c>
      <c r="G1263">
        <v>2</v>
      </c>
    </row>
    <row r="1264" spans="1:7" x14ac:dyDescent="0.2">
      <c r="A1264" t="s">
        <v>8219</v>
      </c>
      <c r="B1264">
        <v>30</v>
      </c>
      <c r="F1264" t="s">
        <v>8221</v>
      </c>
      <c r="G1264">
        <v>24</v>
      </c>
    </row>
    <row r="1265" spans="1:7" x14ac:dyDescent="0.2">
      <c r="A1265" t="s">
        <v>8219</v>
      </c>
      <c r="B1265">
        <v>38</v>
      </c>
      <c r="F1265" t="s">
        <v>8221</v>
      </c>
      <c r="G1265">
        <v>1</v>
      </c>
    </row>
    <row r="1266" spans="1:7" x14ac:dyDescent="0.2">
      <c r="A1266" t="s">
        <v>8219</v>
      </c>
      <c r="B1266">
        <v>65</v>
      </c>
      <c r="F1266" t="s">
        <v>8221</v>
      </c>
      <c r="G1266">
        <v>2</v>
      </c>
    </row>
    <row r="1267" spans="1:7" x14ac:dyDescent="0.2">
      <c r="A1267" t="s">
        <v>8219</v>
      </c>
      <c r="B1267">
        <v>75</v>
      </c>
      <c r="F1267" t="s">
        <v>8221</v>
      </c>
      <c r="G1267">
        <v>1</v>
      </c>
    </row>
    <row r="1268" spans="1:7" x14ac:dyDescent="0.2">
      <c r="A1268" t="s">
        <v>8219</v>
      </c>
      <c r="B1268">
        <v>16</v>
      </c>
      <c r="F1268" t="s">
        <v>8221</v>
      </c>
      <c r="G1268">
        <v>37</v>
      </c>
    </row>
    <row r="1269" spans="1:7" x14ac:dyDescent="0.2">
      <c r="A1269" t="s">
        <v>8219</v>
      </c>
      <c r="B1269">
        <v>10</v>
      </c>
      <c r="F1269" t="s">
        <v>8221</v>
      </c>
      <c r="G1269">
        <v>5</v>
      </c>
    </row>
    <row r="1270" spans="1:7" x14ac:dyDescent="0.2">
      <c r="A1270" t="s">
        <v>8219</v>
      </c>
      <c r="B1270">
        <v>27</v>
      </c>
      <c r="F1270" t="s">
        <v>8221</v>
      </c>
      <c r="G1270">
        <v>4</v>
      </c>
    </row>
    <row r="1271" spans="1:7" x14ac:dyDescent="0.2">
      <c r="A1271" t="s">
        <v>8219</v>
      </c>
      <c r="B1271">
        <v>259</v>
      </c>
      <c r="F1271" t="s">
        <v>8221</v>
      </c>
      <c r="G1271">
        <v>16</v>
      </c>
    </row>
    <row r="1272" spans="1:7" x14ac:dyDescent="0.2">
      <c r="A1272" t="s">
        <v>8219</v>
      </c>
      <c r="B1272">
        <v>39</v>
      </c>
      <c r="F1272" t="s">
        <v>8221</v>
      </c>
      <c r="G1272">
        <v>9</v>
      </c>
    </row>
    <row r="1273" spans="1:7" x14ac:dyDescent="0.2">
      <c r="A1273" t="s">
        <v>8219</v>
      </c>
      <c r="B1273">
        <v>42</v>
      </c>
      <c r="F1273" t="s">
        <v>8221</v>
      </c>
      <c r="G1273">
        <v>0</v>
      </c>
    </row>
    <row r="1274" spans="1:7" x14ac:dyDescent="0.2">
      <c r="A1274" t="s">
        <v>8219</v>
      </c>
      <c r="B1274">
        <v>10</v>
      </c>
      <c r="F1274" t="s">
        <v>8221</v>
      </c>
      <c r="G1274">
        <v>40</v>
      </c>
    </row>
    <row r="1275" spans="1:7" x14ac:dyDescent="0.2">
      <c r="A1275" t="s">
        <v>8219</v>
      </c>
      <c r="B1275">
        <v>56</v>
      </c>
      <c r="F1275" t="s">
        <v>8221</v>
      </c>
      <c r="G1275">
        <v>0</v>
      </c>
    </row>
    <row r="1276" spans="1:7" x14ac:dyDescent="0.2">
      <c r="A1276" t="s">
        <v>8219</v>
      </c>
      <c r="B1276">
        <v>20</v>
      </c>
      <c r="F1276" t="s">
        <v>8221</v>
      </c>
      <c r="G1276">
        <v>2</v>
      </c>
    </row>
    <row r="1277" spans="1:7" x14ac:dyDescent="0.2">
      <c r="A1277" t="s">
        <v>8219</v>
      </c>
      <c r="B1277">
        <v>170</v>
      </c>
      <c r="F1277" t="s">
        <v>8221</v>
      </c>
      <c r="G1277">
        <v>1</v>
      </c>
    </row>
    <row r="1278" spans="1:7" x14ac:dyDescent="0.2">
      <c r="A1278" t="s">
        <v>8219</v>
      </c>
      <c r="B1278">
        <v>29</v>
      </c>
      <c r="F1278" t="s">
        <v>8221</v>
      </c>
      <c r="G1278">
        <v>9</v>
      </c>
    </row>
    <row r="1279" spans="1:7" x14ac:dyDescent="0.2">
      <c r="A1279" t="s">
        <v>8219</v>
      </c>
      <c r="B1279">
        <v>132</v>
      </c>
      <c r="F1279" t="s">
        <v>8221</v>
      </c>
      <c r="G1279">
        <v>34</v>
      </c>
    </row>
    <row r="1280" spans="1:7" x14ac:dyDescent="0.2">
      <c r="A1280" t="s">
        <v>8219</v>
      </c>
      <c r="B1280">
        <v>27</v>
      </c>
      <c r="F1280" t="s">
        <v>8221</v>
      </c>
      <c r="G1280">
        <v>23</v>
      </c>
    </row>
    <row r="1281" spans="1:7" x14ac:dyDescent="0.2">
      <c r="A1281" t="s">
        <v>8219</v>
      </c>
      <c r="B1281">
        <v>26</v>
      </c>
      <c r="F1281" t="s">
        <v>8221</v>
      </c>
      <c r="G1281">
        <v>19</v>
      </c>
    </row>
    <row r="1282" spans="1:7" x14ac:dyDescent="0.2">
      <c r="A1282" t="s">
        <v>8219</v>
      </c>
      <c r="B1282">
        <v>43</v>
      </c>
      <c r="F1282" t="s">
        <v>8221</v>
      </c>
      <c r="G1282">
        <v>50</v>
      </c>
    </row>
    <row r="1283" spans="1:7" x14ac:dyDescent="0.2">
      <c r="A1283" t="s">
        <v>8219</v>
      </c>
      <c r="B1283">
        <v>80</v>
      </c>
      <c r="F1283" t="s">
        <v>8221</v>
      </c>
      <c r="G1283">
        <v>12</v>
      </c>
    </row>
    <row r="1284" spans="1:7" x14ac:dyDescent="0.2">
      <c r="A1284" t="s">
        <v>8219</v>
      </c>
      <c r="B1284">
        <v>33</v>
      </c>
      <c r="F1284" t="s">
        <v>8221</v>
      </c>
      <c r="G1284">
        <v>8</v>
      </c>
    </row>
    <row r="1285" spans="1:7" x14ac:dyDescent="0.2">
      <c r="A1285" t="s">
        <v>8219</v>
      </c>
      <c r="B1285">
        <v>71</v>
      </c>
      <c r="F1285" t="s">
        <v>8221</v>
      </c>
      <c r="G1285">
        <v>9</v>
      </c>
    </row>
    <row r="1286" spans="1:7" x14ac:dyDescent="0.2">
      <c r="A1286" t="s">
        <v>8219</v>
      </c>
      <c r="B1286">
        <v>81</v>
      </c>
      <c r="F1286" t="s">
        <v>8221</v>
      </c>
      <c r="G1286">
        <v>43</v>
      </c>
    </row>
    <row r="1287" spans="1:7" x14ac:dyDescent="0.2">
      <c r="A1287" t="s">
        <v>8219</v>
      </c>
      <c r="B1287">
        <v>76</v>
      </c>
      <c r="F1287" t="s">
        <v>8221</v>
      </c>
      <c r="G1287">
        <v>28</v>
      </c>
    </row>
    <row r="1288" spans="1:7" x14ac:dyDescent="0.2">
      <c r="A1288" t="s">
        <v>8219</v>
      </c>
      <c r="B1288">
        <v>48</v>
      </c>
      <c r="F1288" t="s">
        <v>8221</v>
      </c>
      <c r="G1288">
        <v>4</v>
      </c>
    </row>
    <row r="1289" spans="1:7" x14ac:dyDescent="0.2">
      <c r="A1289" t="s">
        <v>8219</v>
      </c>
      <c r="B1289">
        <v>61</v>
      </c>
      <c r="F1289" t="s">
        <v>8221</v>
      </c>
      <c r="G1289">
        <v>24</v>
      </c>
    </row>
    <row r="1290" spans="1:7" x14ac:dyDescent="0.2">
      <c r="A1290" t="s">
        <v>8219</v>
      </c>
      <c r="B1290">
        <v>60</v>
      </c>
      <c r="F1290" t="s">
        <v>8221</v>
      </c>
      <c r="G1290">
        <v>2</v>
      </c>
    </row>
    <row r="1291" spans="1:7" x14ac:dyDescent="0.2">
      <c r="A1291" t="s">
        <v>8219</v>
      </c>
      <c r="B1291">
        <v>136</v>
      </c>
      <c r="F1291" t="s">
        <v>8221</v>
      </c>
      <c r="G1291">
        <v>2</v>
      </c>
    </row>
    <row r="1292" spans="1:7" x14ac:dyDescent="0.2">
      <c r="A1292" t="s">
        <v>8219</v>
      </c>
      <c r="B1292">
        <v>14</v>
      </c>
      <c r="F1292" t="s">
        <v>8221</v>
      </c>
      <c r="G1292">
        <v>20</v>
      </c>
    </row>
    <row r="1293" spans="1:7" x14ac:dyDescent="0.2">
      <c r="A1293" t="s">
        <v>8219</v>
      </c>
      <c r="B1293">
        <v>78</v>
      </c>
      <c r="F1293" t="s">
        <v>8221</v>
      </c>
      <c r="G1293">
        <v>1</v>
      </c>
    </row>
    <row r="1294" spans="1:7" x14ac:dyDescent="0.2">
      <c r="A1294" t="s">
        <v>8219</v>
      </c>
      <c r="B1294">
        <v>4</v>
      </c>
      <c r="F1294" t="s">
        <v>8221</v>
      </c>
      <c r="G1294">
        <v>1</v>
      </c>
    </row>
    <row r="1295" spans="1:7" x14ac:dyDescent="0.2">
      <c r="A1295" t="s">
        <v>8219</v>
      </c>
      <c r="B1295">
        <v>11</v>
      </c>
      <c r="F1295" t="s">
        <v>8221</v>
      </c>
      <c r="G1295">
        <v>4</v>
      </c>
    </row>
    <row r="1296" spans="1:7" x14ac:dyDescent="0.2">
      <c r="A1296" t="s">
        <v>8219</v>
      </c>
      <c r="B1296">
        <v>185</v>
      </c>
      <c r="F1296" t="s">
        <v>8221</v>
      </c>
      <c r="G1296">
        <v>1</v>
      </c>
    </row>
    <row r="1297" spans="1:7" x14ac:dyDescent="0.2">
      <c r="A1297" t="s">
        <v>8219</v>
      </c>
      <c r="B1297">
        <v>59</v>
      </c>
      <c r="F1297" t="s">
        <v>8221</v>
      </c>
      <c r="G1297">
        <v>1</v>
      </c>
    </row>
    <row r="1298" spans="1:7" x14ac:dyDescent="0.2">
      <c r="A1298" t="s">
        <v>8219</v>
      </c>
      <c r="B1298">
        <v>27</v>
      </c>
      <c r="F1298" t="s">
        <v>8221</v>
      </c>
      <c r="G1298">
        <v>13</v>
      </c>
    </row>
    <row r="1299" spans="1:7" x14ac:dyDescent="0.2">
      <c r="A1299" t="s">
        <v>8219</v>
      </c>
      <c r="B1299">
        <v>63</v>
      </c>
      <c r="F1299" t="s">
        <v>8221</v>
      </c>
      <c r="G1299">
        <v>1</v>
      </c>
    </row>
    <row r="1300" spans="1:7" x14ac:dyDescent="0.2">
      <c r="A1300" t="s">
        <v>8219</v>
      </c>
      <c r="B1300">
        <v>13</v>
      </c>
      <c r="F1300" t="s">
        <v>8221</v>
      </c>
      <c r="G1300">
        <v>1</v>
      </c>
    </row>
    <row r="1301" spans="1:7" x14ac:dyDescent="0.2">
      <c r="A1301" t="s">
        <v>8219</v>
      </c>
      <c r="B1301">
        <v>13</v>
      </c>
      <c r="F1301" t="s">
        <v>8221</v>
      </c>
      <c r="G1301">
        <v>0</v>
      </c>
    </row>
    <row r="1302" spans="1:7" x14ac:dyDescent="0.2">
      <c r="A1302" t="s">
        <v>8219</v>
      </c>
      <c r="B1302">
        <v>57</v>
      </c>
      <c r="F1302" t="s">
        <v>8221</v>
      </c>
      <c r="G1302">
        <v>3</v>
      </c>
    </row>
    <row r="1303" spans="1:7" x14ac:dyDescent="0.2">
      <c r="A1303" t="s">
        <v>8219</v>
      </c>
      <c r="B1303">
        <v>61</v>
      </c>
      <c r="F1303" t="s">
        <v>8221</v>
      </c>
      <c r="G1303">
        <v>14</v>
      </c>
    </row>
    <row r="1304" spans="1:7" x14ac:dyDescent="0.2">
      <c r="A1304" t="s">
        <v>8219</v>
      </c>
      <c r="B1304">
        <v>65</v>
      </c>
      <c r="F1304" t="s">
        <v>8221</v>
      </c>
      <c r="G1304">
        <v>2</v>
      </c>
    </row>
    <row r="1305" spans="1:7" x14ac:dyDescent="0.2">
      <c r="A1305" t="s">
        <v>8219</v>
      </c>
      <c r="B1305">
        <v>134</v>
      </c>
      <c r="F1305" t="s">
        <v>8221</v>
      </c>
      <c r="G1305">
        <v>5</v>
      </c>
    </row>
    <row r="1306" spans="1:7" x14ac:dyDescent="0.2">
      <c r="A1306" t="s">
        <v>8219</v>
      </c>
      <c r="B1306">
        <v>37</v>
      </c>
      <c r="F1306" t="s">
        <v>8221</v>
      </c>
      <c r="G1306">
        <v>14</v>
      </c>
    </row>
    <row r="1307" spans="1:7" x14ac:dyDescent="0.2">
      <c r="A1307" t="s">
        <v>8219</v>
      </c>
      <c r="B1307">
        <v>37</v>
      </c>
      <c r="F1307" t="s">
        <v>8221</v>
      </c>
      <c r="G1307">
        <v>9</v>
      </c>
    </row>
    <row r="1308" spans="1:7" x14ac:dyDescent="0.2">
      <c r="A1308" t="s">
        <v>8219</v>
      </c>
      <c r="B1308">
        <v>150</v>
      </c>
      <c r="F1308" t="s">
        <v>8221</v>
      </c>
      <c r="G1308">
        <v>8</v>
      </c>
    </row>
    <row r="1309" spans="1:7" x14ac:dyDescent="0.2">
      <c r="A1309" t="s">
        <v>8219</v>
      </c>
      <c r="B1309">
        <v>56</v>
      </c>
      <c r="F1309" t="s">
        <v>8221</v>
      </c>
      <c r="G1309">
        <v>7</v>
      </c>
    </row>
    <row r="1310" spans="1:7" x14ac:dyDescent="0.2">
      <c r="A1310" t="s">
        <v>8219</v>
      </c>
      <c r="B1310">
        <v>18</v>
      </c>
      <c r="F1310" t="s">
        <v>8221</v>
      </c>
      <c r="G1310">
        <v>0</v>
      </c>
    </row>
    <row r="1311" spans="1:7" x14ac:dyDescent="0.2">
      <c r="A1311" t="s">
        <v>8219</v>
      </c>
      <c r="B1311">
        <v>60</v>
      </c>
      <c r="F1311" t="s">
        <v>8221</v>
      </c>
      <c r="G1311">
        <v>84</v>
      </c>
    </row>
    <row r="1312" spans="1:7" x14ac:dyDescent="0.2">
      <c r="A1312" t="s">
        <v>8219</v>
      </c>
      <c r="B1312">
        <v>67</v>
      </c>
      <c r="F1312" t="s">
        <v>8221</v>
      </c>
      <c r="G1312">
        <v>11</v>
      </c>
    </row>
    <row r="1313" spans="1:7" x14ac:dyDescent="0.2">
      <c r="A1313" t="s">
        <v>8219</v>
      </c>
      <c r="B1313">
        <v>35</v>
      </c>
      <c r="F1313" t="s">
        <v>8221</v>
      </c>
      <c r="G1313">
        <v>1</v>
      </c>
    </row>
    <row r="1314" spans="1:7" x14ac:dyDescent="0.2">
      <c r="A1314" t="s">
        <v>8219</v>
      </c>
      <c r="B1314">
        <v>34</v>
      </c>
      <c r="F1314" t="s">
        <v>8221</v>
      </c>
      <c r="G1314">
        <v>4</v>
      </c>
    </row>
    <row r="1315" spans="1:7" x14ac:dyDescent="0.2">
      <c r="A1315" t="s">
        <v>8219</v>
      </c>
      <c r="B1315">
        <v>36</v>
      </c>
      <c r="F1315" t="s">
        <v>8221</v>
      </c>
      <c r="G1315">
        <v>10</v>
      </c>
    </row>
    <row r="1316" spans="1:7" x14ac:dyDescent="0.2">
      <c r="A1316" t="s">
        <v>8219</v>
      </c>
      <c r="B1316">
        <v>18</v>
      </c>
      <c r="F1316" t="s">
        <v>8221</v>
      </c>
      <c r="G1316">
        <v>16</v>
      </c>
    </row>
    <row r="1317" spans="1:7" x14ac:dyDescent="0.2">
      <c r="A1317" t="s">
        <v>8219</v>
      </c>
      <c r="B1317">
        <v>25</v>
      </c>
      <c r="F1317" t="s">
        <v>8221</v>
      </c>
      <c r="G1317">
        <v>2</v>
      </c>
    </row>
    <row r="1318" spans="1:7" x14ac:dyDescent="0.2">
      <c r="A1318" t="s">
        <v>8219</v>
      </c>
      <c r="B1318">
        <v>21</v>
      </c>
      <c r="F1318" t="s">
        <v>8221</v>
      </c>
      <c r="G1318">
        <v>5</v>
      </c>
    </row>
    <row r="1319" spans="1:7" x14ac:dyDescent="0.2">
      <c r="A1319" t="s">
        <v>8219</v>
      </c>
      <c r="B1319">
        <v>151</v>
      </c>
      <c r="F1319" t="s">
        <v>8221</v>
      </c>
      <c r="G1319">
        <v>1</v>
      </c>
    </row>
    <row r="1320" spans="1:7" x14ac:dyDescent="0.2">
      <c r="A1320" t="s">
        <v>8219</v>
      </c>
      <c r="B1320">
        <v>489</v>
      </c>
      <c r="F1320" t="s">
        <v>8221</v>
      </c>
      <c r="G1320">
        <v>31</v>
      </c>
    </row>
    <row r="1321" spans="1:7" x14ac:dyDescent="0.2">
      <c r="A1321" t="s">
        <v>8219</v>
      </c>
      <c r="B1321">
        <v>50</v>
      </c>
      <c r="F1321" t="s">
        <v>8221</v>
      </c>
      <c r="G1321">
        <v>0</v>
      </c>
    </row>
    <row r="1322" spans="1:7" x14ac:dyDescent="0.2">
      <c r="A1322" t="s">
        <v>8219</v>
      </c>
      <c r="B1322">
        <v>321</v>
      </c>
      <c r="F1322" t="s">
        <v>8221</v>
      </c>
      <c r="G1322">
        <v>2</v>
      </c>
    </row>
    <row r="1323" spans="1:7" x14ac:dyDescent="0.2">
      <c r="A1323" t="s">
        <v>8219</v>
      </c>
      <c r="B1323">
        <v>1762</v>
      </c>
      <c r="F1323" t="s">
        <v>8221</v>
      </c>
      <c r="G1323">
        <v>7</v>
      </c>
    </row>
    <row r="1324" spans="1:7" x14ac:dyDescent="0.2">
      <c r="A1324" t="s">
        <v>8219</v>
      </c>
      <c r="B1324">
        <v>385</v>
      </c>
      <c r="F1324" t="s">
        <v>8221</v>
      </c>
      <c r="G1324">
        <v>16</v>
      </c>
    </row>
    <row r="1325" spans="1:7" x14ac:dyDescent="0.2">
      <c r="A1325" t="s">
        <v>8219</v>
      </c>
      <c r="B1325">
        <v>398</v>
      </c>
      <c r="F1325" t="s">
        <v>8221</v>
      </c>
      <c r="G1325">
        <v>4</v>
      </c>
    </row>
    <row r="1326" spans="1:7" x14ac:dyDescent="0.2">
      <c r="A1326" t="s">
        <v>8219</v>
      </c>
      <c r="B1326">
        <v>304</v>
      </c>
      <c r="F1326" t="s">
        <v>8221</v>
      </c>
      <c r="G1326">
        <v>4</v>
      </c>
    </row>
    <row r="1327" spans="1:7" x14ac:dyDescent="0.2">
      <c r="A1327" t="s">
        <v>8219</v>
      </c>
      <c r="B1327">
        <v>676</v>
      </c>
      <c r="F1327" t="s">
        <v>8221</v>
      </c>
      <c r="G1327">
        <v>4</v>
      </c>
    </row>
    <row r="1328" spans="1:7" x14ac:dyDescent="0.2">
      <c r="A1328" t="s">
        <v>8219</v>
      </c>
      <c r="B1328">
        <v>577</v>
      </c>
      <c r="F1328" t="s">
        <v>8221</v>
      </c>
      <c r="G1328">
        <v>3</v>
      </c>
    </row>
    <row r="1329" spans="1:7" x14ac:dyDescent="0.2">
      <c r="A1329" t="s">
        <v>8219</v>
      </c>
      <c r="B1329">
        <v>3663</v>
      </c>
      <c r="F1329" t="s">
        <v>8221</v>
      </c>
      <c r="G1329">
        <v>36</v>
      </c>
    </row>
    <row r="1330" spans="1:7" x14ac:dyDescent="0.2">
      <c r="A1330" t="s">
        <v>8219</v>
      </c>
      <c r="B1330">
        <v>294</v>
      </c>
      <c r="F1330" t="s">
        <v>8221</v>
      </c>
      <c r="G1330">
        <v>1</v>
      </c>
    </row>
    <row r="1331" spans="1:7" x14ac:dyDescent="0.2">
      <c r="A1331" t="s">
        <v>8219</v>
      </c>
      <c r="B1331">
        <v>28</v>
      </c>
      <c r="F1331" t="s">
        <v>8221</v>
      </c>
      <c r="G1331">
        <v>7</v>
      </c>
    </row>
    <row r="1332" spans="1:7" x14ac:dyDescent="0.2">
      <c r="A1332" t="s">
        <v>8219</v>
      </c>
      <c r="B1332">
        <v>100</v>
      </c>
      <c r="F1332" t="s">
        <v>8221</v>
      </c>
      <c r="G1332">
        <v>27</v>
      </c>
    </row>
    <row r="1333" spans="1:7" x14ac:dyDescent="0.2">
      <c r="A1333" t="s">
        <v>8219</v>
      </c>
      <c r="B1333">
        <v>72</v>
      </c>
      <c r="F1333" t="s">
        <v>8221</v>
      </c>
      <c r="G1333">
        <v>1</v>
      </c>
    </row>
    <row r="1334" spans="1:7" x14ac:dyDescent="0.2">
      <c r="A1334" t="s">
        <v>8219</v>
      </c>
      <c r="B1334">
        <v>238</v>
      </c>
      <c r="F1334" t="s">
        <v>8221</v>
      </c>
      <c r="G1334">
        <v>0</v>
      </c>
    </row>
    <row r="1335" spans="1:7" x14ac:dyDescent="0.2">
      <c r="A1335" t="s">
        <v>8219</v>
      </c>
      <c r="B1335">
        <v>159</v>
      </c>
      <c r="F1335" t="s">
        <v>8221</v>
      </c>
      <c r="G1335">
        <v>1</v>
      </c>
    </row>
    <row r="1336" spans="1:7" x14ac:dyDescent="0.2">
      <c r="A1336" t="s">
        <v>8219</v>
      </c>
      <c r="B1336">
        <v>77</v>
      </c>
      <c r="F1336" t="s">
        <v>8221</v>
      </c>
      <c r="G1336">
        <v>3</v>
      </c>
    </row>
    <row r="1337" spans="1:7" x14ac:dyDescent="0.2">
      <c r="A1337" t="s">
        <v>8219</v>
      </c>
      <c r="B1337">
        <v>53</v>
      </c>
      <c r="F1337" t="s">
        <v>8221</v>
      </c>
      <c r="G1337">
        <v>3</v>
      </c>
    </row>
    <row r="1338" spans="1:7" x14ac:dyDescent="0.2">
      <c r="A1338" t="s">
        <v>8219</v>
      </c>
      <c r="B1338">
        <v>1251</v>
      </c>
      <c r="F1338" t="s">
        <v>8221</v>
      </c>
      <c r="G1338">
        <v>3</v>
      </c>
    </row>
    <row r="1339" spans="1:7" x14ac:dyDescent="0.2">
      <c r="A1339" t="s">
        <v>8219</v>
      </c>
      <c r="B1339">
        <v>465</v>
      </c>
      <c r="F1339" t="s">
        <v>8221</v>
      </c>
      <c r="G1339">
        <v>0</v>
      </c>
    </row>
    <row r="1340" spans="1:7" x14ac:dyDescent="0.2">
      <c r="A1340" t="s">
        <v>8219</v>
      </c>
      <c r="B1340">
        <v>74</v>
      </c>
      <c r="F1340" t="s">
        <v>8221</v>
      </c>
      <c r="G1340">
        <v>6</v>
      </c>
    </row>
    <row r="1341" spans="1:7" x14ac:dyDescent="0.2">
      <c r="A1341" t="s">
        <v>8219</v>
      </c>
      <c r="B1341">
        <v>62</v>
      </c>
      <c r="F1341" t="s">
        <v>8221</v>
      </c>
      <c r="G1341">
        <v>17</v>
      </c>
    </row>
    <row r="1342" spans="1:7" x14ac:dyDescent="0.2">
      <c r="A1342" t="s">
        <v>8219</v>
      </c>
      <c r="B1342">
        <v>3468</v>
      </c>
      <c r="F1342" t="s">
        <v>8221</v>
      </c>
      <c r="G1342">
        <v>40</v>
      </c>
    </row>
    <row r="1343" spans="1:7" x14ac:dyDescent="0.2">
      <c r="A1343" t="s">
        <v>8219</v>
      </c>
      <c r="B1343">
        <v>52</v>
      </c>
      <c r="F1343" t="s">
        <v>8221</v>
      </c>
      <c r="G1343">
        <v>3</v>
      </c>
    </row>
    <row r="1344" spans="1:7" x14ac:dyDescent="0.2">
      <c r="A1344" t="s">
        <v>8219</v>
      </c>
      <c r="B1344">
        <v>50</v>
      </c>
      <c r="F1344" t="s">
        <v>8221</v>
      </c>
      <c r="G1344">
        <v>1</v>
      </c>
    </row>
    <row r="1345" spans="1:7" x14ac:dyDescent="0.2">
      <c r="A1345" t="s">
        <v>8219</v>
      </c>
      <c r="B1345">
        <v>45</v>
      </c>
      <c r="F1345" t="s">
        <v>8221</v>
      </c>
      <c r="G1345">
        <v>2</v>
      </c>
    </row>
    <row r="1346" spans="1:7" x14ac:dyDescent="0.2">
      <c r="A1346" t="s">
        <v>8219</v>
      </c>
      <c r="B1346">
        <v>21</v>
      </c>
      <c r="F1346" t="s">
        <v>8221</v>
      </c>
      <c r="G1346">
        <v>7</v>
      </c>
    </row>
    <row r="1347" spans="1:7" x14ac:dyDescent="0.2">
      <c r="A1347" t="s">
        <v>8219</v>
      </c>
      <c r="B1347">
        <v>100</v>
      </c>
      <c r="F1347" t="s">
        <v>8221</v>
      </c>
      <c r="G1347">
        <v>14</v>
      </c>
    </row>
    <row r="1348" spans="1:7" x14ac:dyDescent="0.2">
      <c r="A1348" t="s">
        <v>8219</v>
      </c>
      <c r="B1348">
        <v>81</v>
      </c>
      <c r="F1348" t="s">
        <v>8221</v>
      </c>
      <c r="G1348">
        <v>0</v>
      </c>
    </row>
    <row r="1349" spans="1:7" x14ac:dyDescent="0.2">
      <c r="A1349" t="s">
        <v>8219</v>
      </c>
      <c r="B1349">
        <v>286</v>
      </c>
      <c r="F1349" t="s">
        <v>8221</v>
      </c>
      <c r="G1349">
        <v>0</v>
      </c>
    </row>
    <row r="1350" spans="1:7" x14ac:dyDescent="0.2">
      <c r="A1350" t="s">
        <v>8219</v>
      </c>
      <c r="B1350">
        <v>42</v>
      </c>
      <c r="F1350" t="s">
        <v>8221</v>
      </c>
      <c r="G1350">
        <v>1</v>
      </c>
    </row>
    <row r="1351" spans="1:7" x14ac:dyDescent="0.2">
      <c r="A1351" t="s">
        <v>8219</v>
      </c>
      <c r="B1351">
        <v>199</v>
      </c>
      <c r="F1351" t="s">
        <v>8221</v>
      </c>
      <c r="G1351">
        <v>12</v>
      </c>
    </row>
    <row r="1352" spans="1:7" x14ac:dyDescent="0.2">
      <c r="A1352" t="s">
        <v>8219</v>
      </c>
      <c r="B1352">
        <v>25</v>
      </c>
      <c r="F1352" t="s">
        <v>8221</v>
      </c>
      <c r="G1352">
        <v>12</v>
      </c>
    </row>
    <row r="1353" spans="1:7" x14ac:dyDescent="0.2">
      <c r="A1353" t="s">
        <v>8219</v>
      </c>
      <c r="B1353">
        <v>84</v>
      </c>
      <c r="F1353" t="s">
        <v>8221</v>
      </c>
      <c r="G1353">
        <v>23</v>
      </c>
    </row>
    <row r="1354" spans="1:7" x14ac:dyDescent="0.2">
      <c r="A1354" t="s">
        <v>8219</v>
      </c>
      <c r="B1354">
        <v>50</v>
      </c>
      <c r="F1354" t="s">
        <v>8221</v>
      </c>
      <c r="G1354">
        <v>0</v>
      </c>
    </row>
    <row r="1355" spans="1:7" x14ac:dyDescent="0.2">
      <c r="A1355" t="s">
        <v>8219</v>
      </c>
      <c r="B1355">
        <v>26</v>
      </c>
      <c r="F1355" t="s">
        <v>8221</v>
      </c>
      <c r="G1355">
        <v>10</v>
      </c>
    </row>
    <row r="1356" spans="1:7" x14ac:dyDescent="0.2">
      <c r="A1356" t="s">
        <v>8219</v>
      </c>
      <c r="B1356">
        <v>14</v>
      </c>
      <c r="F1356" t="s">
        <v>8221</v>
      </c>
      <c r="G1356">
        <v>5</v>
      </c>
    </row>
    <row r="1357" spans="1:7" x14ac:dyDescent="0.2">
      <c r="A1357" t="s">
        <v>8219</v>
      </c>
      <c r="B1357">
        <v>49</v>
      </c>
      <c r="F1357" t="s">
        <v>8221</v>
      </c>
      <c r="G1357">
        <v>1</v>
      </c>
    </row>
    <row r="1358" spans="1:7" x14ac:dyDescent="0.2">
      <c r="A1358" t="s">
        <v>8219</v>
      </c>
      <c r="B1358">
        <v>69</v>
      </c>
      <c r="F1358" t="s">
        <v>8221</v>
      </c>
      <c r="G1358">
        <v>2</v>
      </c>
    </row>
    <row r="1359" spans="1:7" x14ac:dyDescent="0.2">
      <c r="A1359" t="s">
        <v>8219</v>
      </c>
      <c r="B1359">
        <v>60</v>
      </c>
      <c r="F1359" t="s">
        <v>8221</v>
      </c>
      <c r="G1359">
        <v>2</v>
      </c>
    </row>
    <row r="1360" spans="1:7" x14ac:dyDescent="0.2">
      <c r="A1360" t="s">
        <v>8219</v>
      </c>
      <c r="B1360">
        <v>80</v>
      </c>
      <c r="F1360" t="s">
        <v>8221</v>
      </c>
      <c r="G1360">
        <v>0</v>
      </c>
    </row>
    <row r="1361" spans="1:7" x14ac:dyDescent="0.2">
      <c r="A1361" t="s">
        <v>8219</v>
      </c>
      <c r="B1361">
        <v>56</v>
      </c>
      <c r="F1361" t="s">
        <v>8221</v>
      </c>
      <c r="G1361">
        <v>13</v>
      </c>
    </row>
    <row r="1362" spans="1:7" x14ac:dyDescent="0.2">
      <c r="A1362" t="s">
        <v>8219</v>
      </c>
      <c r="B1362">
        <v>104</v>
      </c>
      <c r="F1362" t="s">
        <v>8221</v>
      </c>
      <c r="G1362">
        <v>0</v>
      </c>
    </row>
    <row r="1363" spans="1:7" x14ac:dyDescent="0.2">
      <c r="A1363" t="s">
        <v>8219</v>
      </c>
      <c r="B1363">
        <v>46</v>
      </c>
      <c r="F1363" t="s">
        <v>8221</v>
      </c>
      <c r="G1363">
        <v>1</v>
      </c>
    </row>
    <row r="1364" spans="1:7" x14ac:dyDescent="0.2">
      <c r="A1364" t="s">
        <v>8219</v>
      </c>
      <c r="B1364">
        <v>206</v>
      </c>
      <c r="F1364" t="s">
        <v>8221</v>
      </c>
      <c r="G1364">
        <v>5</v>
      </c>
    </row>
    <row r="1365" spans="1:7" x14ac:dyDescent="0.2">
      <c r="A1365" t="s">
        <v>8219</v>
      </c>
      <c r="B1365">
        <v>18</v>
      </c>
      <c r="F1365" t="s">
        <v>8221</v>
      </c>
      <c r="G1365">
        <v>2</v>
      </c>
    </row>
    <row r="1366" spans="1:7" x14ac:dyDescent="0.2">
      <c r="A1366" t="s">
        <v>8219</v>
      </c>
      <c r="B1366">
        <v>28</v>
      </c>
      <c r="F1366" t="s">
        <v>8221</v>
      </c>
      <c r="G1366">
        <v>0</v>
      </c>
    </row>
    <row r="1367" spans="1:7" x14ac:dyDescent="0.2">
      <c r="A1367" t="s">
        <v>8219</v>
      </c>
      <c r="B1367">
        <v>11</v>
      </c>
      <c r="F1367" t="s">
        <v>8221</v>
      </c>
      <c r="G1367">
        <v>32</v>
      </c>
    </row>
    <row r="1368" spans="1:7" x14ac:dyDescent="0.2">
      <c r="A1368" t="s">
        <v>8219</v>
      </c>
      <c r="B1368">
        <v>263</v>
      </c>
      <c r="F1368" t="s">
        <v>8221</v>
      </c>
      <c r="G1368">
        <v>1</v>
      </c>
    </row>
    <row r="1369" spans="1:7" x14ac:dyDescent="0.2">
      <c r="A1369" t="s">
        <v>8219</v>
      </c>
      <c r="B1369">
        <v>394</v>
      </c>
      <c r="F1369" t="s">
        <v>8221</v>
      </c>
      <c r="G1369">
        <v>1</v>
      </c>
    </row>
    <row r="1370" spans="1:7" x14ac:dyDescent="0.2">
      <c r="A1370" t="s">
        <v>8219</v>
      </c>
      <c r="B1370">
        <v>1049</v>
      </c>
      <c r="F1370" t="s">
        <v>8221</v>
      </c>
      <c r="G1370">
        <v>1</v>
      </c>
    </row>
    <row r="1371" spans="1:7" x14ac:dyDescent="0.2">
      <c r="A1371" t="s">
        <v>8219</v>
      </c>
      <c r="B1371">
        <v>308</v>
      </c>
      <c r="F1371" t="s">
        <v>8221</v>
      </c>
      <c r="G1371">
        <v>0</v>
      </c>
    </row>
    <row r="1372" spans="1:7" x14ac:dyDescent="0.2">
      <c r="A1372" t="s">
        <v>8219</v>
      </c>
      <c r="B1372">
        <v>1088</v>
      </c>
      <c r="F1372" t="s">
        <v>8221</v>
      </c>
      <c r="G1372">
        <v>0</v>
      </c>
    </row>
    <row r="1373" spans="1:7" x14ac:dyDescent="0.2">
      <c r="A1373" t="s">
        <v>8219</v>
      </c>
      <c r="B1373">
        <v>73</v>
      </c>
      <c r="F1373" t="s">
        <v>8221</v>
      </c>
      <c r="G1373">
        <v>8</v>
      </c>
    </row>
    <row r="1374" spans="1:7" x14ac:dyDescent="0.2">
      <c r="A1374" t="s">
        <v>8219</v>
      </c>
      <c r="B1374">
        <v>143</v>
      </c>
      <c r="F1374" t="s">
        <v>8221</v>
      </c>
      <c r="G1374">
        <v>0</v>
      </c>
    </row>
    <row r="1375" spans="1:7" x14ac:dyDescent="0.2">
      <c r="A1375" t="s">
        <v>8219</v>
      </c>
      <c r="B1375">
        <v>1420</v>
      </c>
      <c r="F1375" t="s">
        <v>8221</v>
      </c>
      <c r="G1375">
        <v>1</v>
      </c>
    </row>
    <row r="1376" spans="1:7" x14ac:dyDescent="0.2">
      <c r="A1376" t="s">
        <v>8219</v>
      </c>
      <c r="B1376">
        <v>305</v>
      </c>
      <c r="F1376" t="s">
        <v>8221</v>
      </c>
      <c r="G1376">
        <v>16</v>
      </c>
    </row>
    <row r="1377" spans="1:7" x14ac:dyDescent="0.2">
      <c r="A1377" t="s">
        <v>8219</v>
      </c>
      <c r="B1377">
        <v>551</v>
      </c>
      <c r="F1377" t="s">
        <v>8221</v>
      </c>
      <c r="G1377">
        <v>12</v>
      </c>
    </row>
    <row r="1378" spans="1:7" x14ac:dyDescent="0.2">
      <c r="A1378" t="s">
        <v>8219</v>
      </c>
      <c r="B1378">
        <v>187</v>
      </c>
      <c r="F1378" t="s">
        <v>8221</v>
      </c>
      <c r="G1378">
        <v>4</v>
      </c>
    </row>
    <row r="1379" spans="1:7" x14ac:dyDescent="0.2">
      <c r="A1379" t="s">
        <v>8219</v>
      </c>
      <c r="B1379">
        <v>325</v>
      </c>
      <c r="F1379" t="s">
        <v>8221</v>
      </c>
      <c r="G1379">
        <v>2</v>
      </c>
    </row>
    <row r="1380" spans="1:7" x14ac:dyDescent="0.2">
      <c r="A1380" t="s">
        <v>8219</v>
      </c>
      <c r="B1380">
        <v>148</v>
      </c>
      <c r="F1380" t="s">
        <v>8221</v>
      </c>
      <c r="G1380">
        <v>3</v>
      </c>
    </row>
    <row r="1381" spans="1:7" x14ac:dyDescent="0.2">
      <c r="A1381" t="s">
        <v>8219</v>
      </c>
      <c r="B1381">
        <v>69</v>
      </c>
      <c r="F1381" t="s">
        <v>8221</v>
      </c>
      <c r="G1381">
        <v>0</v>
      </c>
    </row>
    <row r="1382" spans="1:7" x14ac:dyDescent="0.2">
      <c r="A1382" t="s">
        <v>8219</v>
      </c>
      <c r="B1382">
        <v>173</v>
      </c>
      <c r="F1382" t="s">
        <v>8221</v>
      </c>
      <c r="G1382">
        <v>3</v>
      </c>
    </row>
    <row r="1383" spans="1:7" x14ac:dyDescent="0.2">
      <c r="A1383" t="s">
        <v>8219</v>
      </c>
      <c r="B1383">
        <v>269</v>
      </c>
      <c r="F1383" t="s">
        <v>8221</v>
      </c>
      <c r="G1383">
        <v>4</v>
      </c>
    </row>
    <row r="1384" spans="1:7" x14ac:dyDescent="0.2">
      <c r="A1384" t="s">
        <v>8219</v>
      </c>
      <c r="B1384">
        <v>185</v>
      </c>
      <c r="F1384" t="s">
        <v>8221</v>
      </c>
      <c r="G1384">
        <v>2</v>
      </c>
    </row>
    <row r="1385" spans="1:7" x14ac:dyDescent="0.2">
      <c r="A1385" t="s">
        <v>8219</v>
      </c>
      <c r="B1385">
        <v>176</v>
      </c>
      <c r="F1385" t="s">
        <v>8221</v>
      </c>
      <c r="G1385">
        <v>10</v>
      </c>
    </row>
    <row r="1386" spans="1:7" x14ac:dyDescent="0.2">
      <c r="A1386" t="s">
        <v>8219</v>
      </c>
      <c r="B1386">
        <v>1019</v>
      </c>
      <c r="F1386" t="s">
        <v>8221</v>
      </c>
      <c r="G1386">
        <v>11</v>
      </c>
    </row>
    <row r="1387" spans="1:7" x14ac:dyDescent="0.2">
      <c r="A1387" t="s">
        <v>8219</v>
      </c>
      <c r="B1387">
        <v>113</v>
      </c>
      <c r="F1387" t="s">
        <v>8221</v>
      </c>
      <c r="G1387">
        <v>6</v>
      </c>
    </row>
    <row r="1388" spans="1:7" x14ac:dyDescent="0.2">
      <c r="A1388" t="s">
        <v>8219</v>
      </c>
      <c r="B1388">
        <v>404</v>
      </c>
      <c r="F1388" t="s">
        <v>8221</v>
      </c>
      <c r="G1388">
        <v>2</v>
      </c>
    </row>
    <row r="1389" spans="1:7" x14ac:dyDescent="0.2">
      <c r="A1389" t="s">
        <v>8219</v>
      </c>
      <c r="B1389">
        <v>707</v>
      </c>
      <c r="F1389" t="s">
        <v>8221</v>
      </c>
      <c r="G1389">
        <v>6</v>
      </c>
    </row>
    <row r="1390" spans="1:7" x14ac:dyDescent="0.2">
      <c r="A1390" t="s">
        <v>8219</v>
      </c>
      <c r="B1390">
        <v>392</v>
      </c>
      <c r="F1390" t="s">
        <v>8221</v>
      </c>
      <c r="G1390">
        <v>8</v>
      </c>
    </row>
    <row r="1391" spans="1:7" x14ac:dyDescent="0.2">
      <c r="A1391" t="s">
        <v>8219</v>
      </c>
      <c r="B1391">
        <v>23</v>
      </c>
      <c r="F1391" t="s">
        <v>8221</v>
      </c>
      <c r="G1391">
        <v>37</v>
      </c>
    </row>
    <row r="1392" spans="1:7" x14ac:dyDescent="0.2">
      <c r="A1392" t="s">
        <v>8219</v>
      </c>
      <c r="B1392">
        <v>682</v>
      </c>
      <c r="F1392" t="s">
        <v>8221</v>
      </c>
      <c r="G1392">
        <v>11</v>
      </c>
    </row>
    <row r="1393" spans="1:7" x14ac:dyDescent="0.2">
      <c r="A1393" t="s">
        <v>8219</v>
      </c>
      <c r="B1393">
        <v>37</v>
      </c>
      <c r="F1393" t="s">
        <v>8221</v>
      </c>
      <c r="G1393">
        <v>0</v>
      </c>
    </row>
    <row r="1394" spans="1:7" x14ac:dyDescent="0.2">
      <c r="A1394" t="s">
        <v>8219</v>
      </c>
      <c r="B1394">
        <v>146</v>
      </c>
      <c r="F1394" t="s">
        <v>8221</v>
      </c>
      <c r="G1394">
        <v>10</v>
      </c>
    </row>
    <row r="1395" spans="1:7" x14ac:dyDescent="0.2">
      <c r="A1395" t="s">
        <v>8219</v>
      </c>
      <c r="B1395">
        <v>119</v>
      </c>
      <c r="F1395" t="s">
        <v>8221</v>
      </c>
      <c r="G1395">
        <v>6</v>
      </c>
    </row>
    <row r="1396" spans="1:7" x14ac:dyDescent="0.2">
      <c r="A1396" t="s">
        <v>8219</v>
      </c>
      <c r="B1396">
        <v>163</v>
      </c>
      <c r="F1396" t="s">
        <v>8221</v>
      </c>
      <c r="G1396">
        <v>8</v>
      </c>
    </row>
    <row r="1397" spans="1:7" x14ac:dyDescent="0.2">
      <c r="A1397" t="s">
        <v>8219</v>
      </c>
      <c r="B1397">
        <v>339</v>
      </c>
      <c r="F1397" t="s">
        <v>8221</v>
      </c>
      <c r="G1397">
        <v>6</v>
      </c>
    </row>
    <row r="1398" spans="1:7" x14ac:dyDescent="0.2">
      <c r="A1398" t="s">
        <v>8219</v>
      </c>
      <c r="B1398">
        <v>58</v>
      </c>
      <c r="F1398" t="s">
        <v>8221</v>
      </c>
      <c r="G1398">
        <v>7</v>
      </c>
    </row>
    <row r="1399" spans="1:7" x14ac:dyDescent="0.2">
      <c r="A1399" t="s">
        <v>8219</v>
      </c>
      <c r="B1399">
        <v>456</v>
      </c>
      <c r="F1399" t="s">
        <v>8221</v>
      </c>
      <c r="G1399">
        <v>7</v>
      </c>
    </row>
    <row r="1400" spans="1:7" x14ac:dyDescent="0.2">
      <c r="A1400" t="s">
        <v>8219</v>
      </c>
      <c r="B1400">
        <v>15</v>
      </c>
      <c r="F1400" t="s">
        <v>8221</v>
      </c>
      <c r="G1400">
        <v>5</v>
      </c>
    </row>
    <row r="1401" spans="1:7" x14ac:dyDescent="0.2">
      <c r="A1401" t="s">
        <v>8219</v>
      </c>
      <c r="B1401">
        <v>191</v>
      </c>
      <c r="F1401" t="s">
        <v>8221</v>
      </c>
      <c r="G1401">
        <v>46</v>
      </c>
    </row>
    <row r="1402" spans="1:7" x14ac:dyDescent="0.2">
      <c r="A1402" t="s">
        <v>8219</v>
      </c>
      <c r="B1402">
        <v>17</v>
      </c>
      <c r="F1402" t="s">
        <v>8221</v>
      </c>
      <c r="G1402">
        <v>10</v>
      </c>
    </row>
    <row r="1403" spans="1:7" x14ac:dyDescent="0.2">
      <c r="A1403" t="s">
        <v>8219</v>
      </c>
      <c r="B1403">
        <v>28</v>
      </c>
      <c r="F1403" t="s">
        <v>8221</v>
      </c>
      <c r="G1403">
        <v>19</v>
      </c>
    </row>
    <row r="1404" spans="1:7" x14ac:dyDescent="0.2">
      <c r="A1404" t="s">
        <v>8219</v>
      </c>
      <c r="B1404">
        <v>18</v>
      </c>
      <c r="F1404" t="s">
        <v>8221</v>
      </c>
      <c r="G1404">
        <v>13</v>
      </c>
    </row>
    <row r="1405" spans="1:7" x14ac:dyDescent="0.2">
      <c r="A1405" t="s">
        <v>8219</v>
      </c>
      <c r="B1405">
        <v>61</v>
      </c>
      <c r="F1405" t="s">
        <v>8221</v>
      </c>
      <c r="G1405">
        <v>13</v>
      </c>
    </row>
    <row r="1406" spans="1:7" x14ac:dyDescent="0.2">
      <c r="A1406" t="s">
        <v>8219</v>
      </c>
      <c r="B1406">
        <v>108</v>
      </c>
      <c r="F1406" t="s">
        <v>8221</v>
      </c>
      <c r="G1406">
        <v>4</v>
      </c>
    </row>
    <row r="1407" spans="1:7" x14ac:dyDescent="0.2">
      <c r="A1407" t="s">
        <v>8219</v>
      </c>
      <c r="B1407">
        <v>142</v>
      </c>
      <c r="F1407" t="s">
        <v>8221</v>
      </c>
      <c r="G1407">
        <v>0</v>
      </c>
    </row>
    <row r="1408" spans="1:7" x14ac:dyDescent="0.2">
      <c r="A1408" t="s">
        <v>8219</v>
      </c>
      <c r="B1408">
        <v>74</v>
      </c>
      <c r="F1408" t="s">
        <v>8221</v>
      </c>
      <c r="G1408">
        <v>3</v>
      </c>
    </row>
    <row r="1409" spans="1:7" x14ac:dyDescent="0.2">
      <c r="A1409" t="s">
        <v>8219</v>
      </c>
      <c r="B1409">
        <v>38</v>
      </c>
      <c r="F1409" t="s">
        <v>8221</v>
      </c>
      <c r="G1409">
        <v>1</v>
      </c>
    </row>
    <row r="1410" spans="1:7" x14ac:dyDescent="0.2">
      <c r="A1410" t="s">
        <v>8219</v>
      </c>
      <c r="B1410">
        <v>20</v>
      </c>
      <c r="F1410" t="s">
        <v>8221</v>
      </c>
      <c r="G1410">
        <v>9</v>
      </c>
    </row>
    <row r="1411" spans="1:7" x14ac:dyDescent="0.2">
      <c r="A1411" t="s">
        <v>8219</v>
      </c>
      <c r="B1411">
        <v>24</v>
      </c>
      <c r="F1411" t="s">
        <v>8221</v>
      </c>
      <c r="G1411">
        <v>1</v>
      </c>
    </row>
    <row r="1412" spans="1:7" x14ac:dyDescent="0.2">
      <c r="A1412" t="s">
        <v>8219</v>
      </c>
      <c r="B1412">
        <v>66</v>
      </c>
      <c r="F1412" t="s">
        <v>8221</v>
      </c>
      <c r="G1412">
        <v>1</v>
      </c>
    </row>
    <row r="1413" spans="1:7" x14ac:dyDescent="0.2">
      <c r="A1413" t="s">
        <v>8219</v>
      </c>
      <c r="B1413">
        <v>28</v>
      </c>
      <c r="F1413" t="s">
        <v>8221</v>
      </c>
      <c r="G1413">
        <v>4</v>
      </c>
    </row>
    <row r="1414" spans="1:7" x14ac:dyDescent="0.2">
      <c r="A1414" t="s">
        <v>8219</v>
      </c>
      <c r="B1414">
        <v>24</v>
      </c>
      <c r="F1414" t="s">
        <v>8221</v>
      </c>
      <c r="G1414">
        <v>17</v>
      </c>
    </row>
    <row r="1415" spans="1:7" x14ac:dyDescent="0.2">
      <c r="A1415" t="s">
        <v>8219</v>
      </c>
      <c r="B1415">
        <v>73</v>
      </c>
      <c r="F1415" t="s">
        <v>8221</v>
      </c>
      <c r="G1415">
        <v>0</v>
      </c>
    </row>
    <row r="1416" spans="1:7" x14ac:dyDescent="0.2">
      <c r="A1416" t="s">
        <v>8219</v>
      </c>
      <c r="B1416">
        <v>3</v>
      </c>
      <c r="F1416" t="s">
        <v>8221</v>
      </c>
      <c r="G1416">
        <v>12</v>
      </c>
    </row>
    <row r="1417" spans="1:7" x14ac:dyDescent="0.2">
      <c r="A1417" t="s">
        <v>8219</v>
      </c>
      <c r="B1417">
        <v>20</v>
      </c>
      <c r="F1417" t="s">
        <v>8221</v>
      </c>
      <c r="G1417">
        <v>14</v>
      </c>
    </row>
    <row r="1418" spans="1:7" x14ac:dyDescent="0.2">
      <c r="A1418" t="s">
        <v>8219</v>
      </c>
      <c r="B1418">
        <v>21</v>
      </c>
      <c r="F1418" t="s">
        <v>8221</v>
      </c>
      <c r="G1418">
        <v>1</v>
      </c>
    </row>
    <row r="1419" spans="1:7" x14ac:dyDescent="0.2">
      <c r="A1419" t="s">
        <v>8219</v>
      </c>
      <c r="B1419">
        <v>94</v>
      </c>
      <c r="F1419" t="s">
        <v>8221</v>
      </c>
      <c r="G1419">
        <v>14</v>
      </c>
    </row>
    <row r="1420" spans="1:7" x14ac:dyDescent="0.2">
      <c r="A1420" t="s">
        <v>8219</v>
      </c>
      <c r="B1420">
        <v>139</v>
      </c>
      <c r="F1420" t="s">
        <v>8221</v>
      </c>
      <c r="G1420">
        <v>4</v>
      </c>
    </row>
    <row r="1421" spans="1:7" x14ac:dyDescent="0.2">
      <c r="A1421" t="s">
        <v>8219</v>
      </c>
      <c r="B1421">
        <v>130</v>
      </c>
      <c r="F1421" t="s">
        <v>8221</v>
      </c>
      <c r="G1421">
        <v>2</v>
      </c>
    </row>
    <row r="1422" spans="1:7" x14ac:dyDescent="0.2">
      <c r="A1422" t="s">
        <v>8219</v>
      </c>
      <c r="B1422">
        <v>31</v>
      </c>
      <c r="F1422" t="s">
        <v>8221</v>
      </c>
      <c r="G1422">
        <v>1</v>
      </c>
    </row>
    <row r="1423" spans="1:7" x14ac:dyDescent="0.2">
      <c r="A1423" t="s">
        <v>8219</v>
      </c>
      <c r="B1423">
        <v>13</v>
      </c>
      <c r="F1423" t="s">
        <v>8221</v>
      </c>
      <c r="G1423">
        <v>2</v>
      </c>
    </row>
    <row r="1424" spans="1:7" x14ac:dyDescent="0.2">
      <c r="A1424" t="s">
        <v>8219</v>
      </c>
      <c r="B1424">
        <v>90</v>
      </c>
      <c r="F1424" t="s">
        <v>8221</v>
      </c>
      <c r="G1424">
        <v>1</v>
      </c>
    </row>
    <row r="1425" spans="1:7" x14ac:dyDescent="0.2">
      <c r="A1425" t="s">
        <v>8219</v>
      </c>
      <c r="B1425">
        <v>141</v>
      </c>
      <c r="F1425" t="s">
        <v>8221</v>
      </c>
      <c r="G1425">
        <v>1</v>
      </c>
    </row>
    <row r="1426" spans="1:7" x14ac:dyDescent="0.2">
      <c r="A1426" t="s">
        <v>8219</v>
      </c>
      <c r="B1426">
        <v>23</v>
      </c>
      <c r="F1426" t="s">
        <v>8221</v>
      </c>
      <c r="G1426">
        <v>4</v>
      </c>
    </row>
    <row r="1427" spans="1:7" x14ac:dyDescent="0.2">
      <c r="A1427" t="s">
        <v>8219</v>
      </c>
      <c r="B1427">
        <v>18</v>
      </c>
      <c r="F1427" t="s">
        <v>8221</v>
      </c>
      <c r="G1427">
        <v>3</v>
      </c>
    </row>
    <row r="1428" spans="1:7" x14ac:dyDescent="0.2">
      <c r="A1428" t="s">
        <v>8219</v>
      </c>
      <c r="B1428">
        <v>76</v>
      </c>
      <c r="F1428" t="s">
        <v>8221</v>
      </c>
      <c r="G1428">
        <v>38</v>
      </c>
    </row>
    <row r="1429" spans="1:7" x14ac:dyDescent="0.2">
      <c r="A1429" t="s">
        <v>8219</v>
      </c>
      <c r="B1429">
        <v>93</v>
      </c>
      <c r="F1429" t="s">
        <v>8221</v>
      </c>
      <c r="G1429">
        <v>4</v>
      </c>
    </row>
    <row r="1430" spans="1:7" x14ac:dyDescent="0.2">
      <c r="A1430" t="s">
        <v>8219</v>
      </c>
      <c r="B1430">
        <v>69</v>
      </c>
      <c r="F1430" t="s">
        <v>8221</v>
      </c>
      <c r="G1430">
        <v>0</v>
      </c>
    </row>
    <row r="1431" spans="1:7" x14ac:dyDescent="0.2">
      <c r="A1431" t="s">
        <v>8219</v>
      </c>
      <c r="B1431">
        <v>21</v>
      </c>
      <c r="F1431" t="s">
        <v>8221</v>
      </c>
      <c r="G1431">
        <v>2</v>
      </c>
    </row>
    <row r="1432" spans="1:7" x14ac:dyDescent="0.2">
      <c r="A1432" t="s">
        <v>8219</v>
      </c>
      <c r="B1432">
        <v>57</v>
      </c>
      <c r="F1432" t="s">
        <v>8221</v>
      </c>
      <c r="G1432">
        <v>0</v>
      </c>
    </row>
    <row r="1433" spans="1:7" x14ac:dyDescent="0.2">
      <c r="A1433" t="s">
        <v>8219</v>
      </c>
      <c r="B1433">
        <v>108</v>
      </c>
      <c r="F1433" t="s">
        <v>8221</v>
      </c>
      <c r="G1433">
        <v>1</v>
      </c>
    </row>
    <row r="1434" spans="1:7" x14ac:dyDescent="0.2">
      <c r="A1434" t="s">
        <v>8219</v>
      </c>
      <c r="B1434">
        <v>83</v>
      </c>
      <c r="F1434" t="s">
        <v>8221</v>
      </c>
      <c r="G1434">
        <v>7</v>
      </c>
    </row>
    <row r="1435" spans="1:7" x14ac:dyDescent="0.2">
      <c r="A1435" t="s">
        <v>8219</v>
      </c>
      <c r="B1435">
        <v>96</v>
      </c>
      <c r="F1435" t="s">
        <v>8221</v>
      </c>
      <c r="G1435">
        <v>2</v>
      </c>
    </row>
    <row r="1436" spans="1:7" x14ac:dyDescent="0.2">
      <c r="A1436" t="s">
        <v>8219</v>
      </c>
      <c r="B1436">
        <v>64</v>
      </c>
      <c r="F1436" t="s">
        <v>8221</v>
      </c>
      <c r="G1436">
        <v>4</v>
      </c>
    </row>
    <row r="1437" spans="1:7" x14ac:dyDescent="0.2">
      <c r="A1437" t="s">
        <v>8219</v>
      </c>
      <c r="B1437">
        <v>14</v>
      </c>
      <c r="F1437" t="s">
        <v>8221</v>
      </c>
      <c r="G1437">
        <v>4</v>
      </c>
    </row>
    <row r="1438" spans="1:7" x14ac:dyDescent="0.2">
      <c r="A1438" t="s">
        <v>8219</v>
      </c>
      <c r="B1438">
        <v>169</v>
      </c>
      <c r="F1438" t="s">
        <v>8221</v>
      </c>
      <c r="G1438">
        <v>3</v>
      </c>
    </row>
    <row r="1439" spans="1:7" x14ac:dyDescent="0.2">
      <c r="A1439" t="s">
        <v>8219</v>
      </c>
      <c r="B1439">
        <v>33</v>
      </c>
      <c r="F1439" t="s">
        <v>8221</v>
      </c>
      <c r="G1439">
        <v>2</v>
      </c>
    </row>
    <row r="1440" spans="1:7" x14ac:dyDescent="0.2">
      <c r="A1440" t="s">
        <v>8219</v>
      </c>
      <c r="B1440">
        <v>102</v>
      </c>
      <c r="F1440" t="s">
        <v>8221</v>
      </c>
      <c r="G1440">
        <v>197</v>
      </c>
    </row>
    <row r="1441" spans="1:7" x14ac:dyDescent="0.2">
      <c r="A1441" t="s">
        <v>8219</v>
      </c>
      <c r="B1441">
        <v>104</v>
      </c>
      <c r="F1441" t="s">
        <v>8221</v>
      </c>
      <c r="G1441">
        <v>0</v>
      </c>
    </row>
    <row r="1442" spans="1:7" x14ac:dyDescent="0.2">
      <c r="A1442" t="s">
        <v>8219</v>
      </c>
      <c r="B1442">
        <v>20</v>
      </c>
      <c r="F1442" t="s">
        <v>8221</v>
      </c>
      <c r="G1442">
        <v>1</v>
      </c>
    </row>
    <row r="1443" spans="1:7" x14ac:dyDescent="0.2">
      <c r="A1443" t="s">
        <v>8219</v>
      </c>
      <c r="B1443">
        <v>35</v>
      </c>
      <c r="F1443" t="s">
        <v>8221</v>
      </c>
      <c r="G1443">
        <v>4</v>
      </c>
    </row>
    <row r="1444" spans="1:7" x14ac:dyDescent="0.2">
      <c r="A1444" t="s">
        <v>8219</v>
      </c>
      <c r="B1444">
        <v>94</v>
      </c>
      <c r="F1444" t="s">
        <v>8221</v>
      </c>
      <c r="G1444">
        <v>0</v>
      </c>
    </row>
    <row r="1445" spans="1:7" x14ac:dyDescent="0.2">
      <c r="A1445" t="s">
        <v>8219</v>
      </c>
      <c r="B1445">
        <v>14</v>
      </c>
      <c r="F1445" t="s">
        <v>8221</v>
      </c>
      <c r="G1445">
        <v>7</v>
      </c>
    </row>
    <row r="1446" spans="1:7" x14ac:dyDescent="0.2">
      <c r="A1446" t="s">
        <v>8219</v>
      </c>
      <c r="B1446">
        <v>15</v>
      </c>
      <c r="F1446" t="s">
        <v>8221</v>
      </c>
      <c r="G1446">
        <v>11</v>
      </c>
    </row>
    <row r="1447" spans="1:7" x14ac:dyDescent="0.2">
      <c r="A1447" t="s">
        <v>8219</v>
      </c>
      <c r="B1447">
        <v>51</v>
      </c>
      <c r="F1447" t="s">
        <v>8221</v>
      </c>
      <c r="G1447">
        <v>0</v>
      </c>
    </row>
    <row r="1448" spans="1:7" x14ac:dyDescent="0.2">
      <c r="A1448" t="s">
        <v>8219</v>
      </c>
      <c r="B1448">
        <v>19</v>
      </c>
      <c r="F1448" t="s">
        <v>8221</v>
      </c>
      <c r="G1448">
        <v>6</v>
      </c>
    </row>
    <row r="1449" spans="1:7" x14ac:dyDescent="0.2">
      <c r="A1449" t="s">
        <v>8219</v>
      </c>
      <c r="B1449">
        <v>23</v>
      </c>
      <c r="F1449" t="s">
        <v>8221</v>
      </c>
      <c r="G1449">
        <v>0</v>
      </c>
    </row>
    <row r="1450" spans="1:7" x14ac:dyDescent="0.2">
      <c r="A1450" t="s">
        <v>8219</v>
      </c>
      <c r="B1450">
        <v>97</v>
      </c>
      <c r="F1450" t="s">
        <v>8221</v>
      </c>
      <c r="G1450">
        <v>7</v>
      </c>
    </row>
    <row r="1451" spans="1:7" x14ac:dyDescent="0.2">
      <c r="A1451" t="s">
        <v>8219</v>
      </c>
      <c r="B1451">
        <v>76</v>
      </c>
      <c r="F1451" t="s">
        <v>8221</v>
      </c>
      <c r="G1451">
        <v>94</v>
      </c>
    </row>
    <row r="1452" spans="1:7" x14ac:dyDescent="0.2">
      <c r="A1452" t="s">
        <v>8219</v>
      </c>
      <c r="B1452">
        <v>11</v>
      </c>
      <c r="F1452" t="s">
        <v>8221</v>
      </c>
      <c r="G1452">
        <v>2</v>
      </c>
    </row>
    <row r="1453" spans="1:7" x14ac:dyDescent="0.2">
      <c r="A1453" t="s">
        <v>8219</v>
      </c>
      <c r="B1453">
        <v>52</v>
      </c>
      <c r="F1453" t="s">
        <v>8221</v>
      </c>
      <c r="G1453">
        <v>25</v>
      </c>
    </row>
    <row r="1454" spans="1:7" x14ac:dyDescent="0.2">
      <c r="A1454" t="s">
        <v>8219</v>
      </c>
      <c r="B1454">
        <v>95</v>
      </c>
      <c r="F1454" t="s">
        <v>8221</v>
      </c>
      <c r="G1454">
        <v>17</v>
      </c>
    </row>
    <row r="1455" spans="1:7" x14ac:dyDescent="0.2">
      <c r="A1455" t="s">
        <v>8219</v>
      </c>
      <c r="B1455">
        <v>35</v>
      </c>
      <c r="F1455" t="s">
        <v>8221</v>
      </c>
      <c r="G1455">
        <v>2</v>
      </c>
    </row>
    <row r="1456" spans="1:7" x14ac:dyDescent="0.2">
      <c r="A1456" t="s">
        <v>8219</v>
      </c>
      <c r="B1456">
        <v>21</v>
      </c>
      <c r="F1456" t="s">
        <v>8221</v>
      </c>
      <c r="G1456">
        <v>4</v>
      </c>
    </row>
    <row r="1457" spans="1:7" x14ac:dyDescent="0.2">
      <c r="A1457" t="s">
        <v>8219</v>
      </c>
      <c r="B1457">
        <v>93</v>
      </c>
      <c r="F1457" t="s">
        <v>8221</v>
      </c>
      <c r="G1457">
        <v>5</v>
      </c>
    </row>
    <row r="1458" spans="1:7" x14ac:dyDescent="0.2">
      <c r="A1458" t="s">
        <v>8219</v>
      </c>
      <c r="B1458">
        <v>11</v>
      </c>
      <c r="F1458" t="s">
        <v>8221</v>
      </c>
      <c r="G1458">
        <v>2</v>
      </c>
    </row>
    <row r="1459" spans="1:7" x14ac:dyDescent="0.2">
      <c r="A1459" t="s">
        <v>8219</v>
      </c>
      <c r="B1459">
        <v>21</v>
      </c>
      <c r="F1459" t="s">
        <v>8221</v>
      </c>
      <c r="G1459">
        <v>2</v>
      </c>
    </row>
    <row r="1460" spans="1:7" x14ac:dyDescent="0.2">
      <c r="A1460" t="s">
        <v>8219</v>
      </c>
      <c r="B1460">
        <v>54</v>
      </c>
      <c r="F1460" t="s">
        <v>8221</v>
      </c>
      <c r="G1460">
        <v>3</v>
      </c>
    </row>
    <row r="1461" spans="1:7" x14ac:dyDescent="0.2">
      <c r="A1461" t="s">
        <v>8219</v>
      </c>
      <c r="B1461">
        <v>31</v>
      </c>
      <c r="F1461" t="s">
        <v>8221</v>
      </c>
      <c r="G1461">
        <v>0</v>
      </c>
    </row>
    <row r="1462" spans="1:7" x14ac:dyDescent="0.2">
      <c r="A1462" t="s">
        <v>8219</v>
      </c>
      <c r="B1462">
        <v>132</v>
      </c>
      <c r="F1462" t="s">
        <v>8221</v>
      </c>
      <c r="G1462">
        <v>4</v>
      </c>
    </row>
    <row r="1463" spans="1:7" x14ac:dyDescent="0.2">
      <c r="A1463" t="s">
        <v>8219</v>
      </c>
      <c r="B1463">
        <v>3</v>
      </c>
      <c r="F1463" t="s">
        <v>8221</v>
      </c>
      <c r="G1463">
        <v>1</v>
      </c>
    </row>
    <row r="1464" spans="1:7" x14ac:dyDescent="0.2">
      <c r="A1464" t="s">
        <v>8219</v>
      </c>
      <c r="B1464">
        <v>6</v>
      </c>
      <c r="F1464" t="s">
        <v>8221</v>
      </c>
      <c r="G1464">
        <v>12</v>
      </c>
    </row>
    <row r="1465" spans="1:7" x14ac:dyDescent="0.2">
      <c r="A1465" t="s">
        <v>8219</v>
      </c>
      <c r="B1465">
        <v>10</v>
      </c>
      <c r="F1465" t="s">
        <v>8221</v>
      </c>
      <c r="G1465">
        <v>4</v>
      </c>
    </row>
    <row r="1466" spans="1:7" x14ac:dyDescent="0.2">
      <c r="A1466" t="s">
        <v>8219</v>
      </c>
      <c r="B1466">
        <v>147</v>
      </c>
      <c r="F1466" t="s">
        <v>8221</v>
      </c>
      <c r="G1466">
        <v>91</v>
      </c>
    </row>
    <row r="1467" spans="1:7" x14ac:dyDescent="0.2">
      <c r="A1467" t="s">
        <v>8219</v>
      </c>
      <c r="B1467">
        <v>199</v>
      </c>
      <c r="F1467" t="s">
        <v>8221</v>
      </c>
      <c r="G1467">
        <v>1</v>
      </c>
    </row>
    <row r="1468" spans="1:7" x14ac:dyDescent="0.2">
      <c r="A1468" t="s">
        <v>8219</v>
      </c>
      <c r="B1468">
        <v>50</v>
      </c>
      <c r="F1468" t="s">
        <v>8221</v>
      </c>
      <c r="G1468">
        <v>1</v>
      </c>
    </row>
    <row r="1469" spans="1:7" x14ac:dyDescent="0.2">
      <c r="A1469" t="s">
        <v>8219</v>
      </c>
      <c r="B1469">
        <v>21</v>
      </c>
      <c r="F1469" t="s">
        <v>8221</v>
      </c>
      <c r="G1469">
        <v>0</v>
      </c>
    </row>
    <row r="1470" spans="1:7" x14ac:dyDescent="0.2">
      <c r="A1470" t="s">
        <v>8219</v>
      </c>
      <c r="B1470">
        <v>24</v>
      </c>
      <c r="F1470" t="s">
        <v>8221</v>
      </c>
      <c r="G1470">
        <v>13</v>
      </c>
    </row>
    <row r="1471" spans="1:7" x14ac:dyDescent="0.2">
      <c r="A1471" t="s">
        <v>8219</v>
      </c>
      <c r="B1471">
        <v>32</v>
      </c>
      <c r="F1471" t="s">
        <v>8221</v>
      </c>
      <c r="G1471">
        <v>2</v>
      </c>
    </row>
    <row r="1472" spans="1:7" x14ac:dyDescent="0.2">
      <c r="A1472" t="s">
        <v>8219</v>
      </c>
      <c r="B1472">
        <v>62</v>
      </c>
      <c r="F1472" t="s">
        <v>8221</v>
      </c>
      <c r="G1472">
        <v>0</v>
      </c>
    </row>
    <row r="1473" spans="1:7" x14ac:dyDescent="0.2">
      <c r="A1473" t="s">
        <v>8219</v>
      </c>
      <c r="B1473">
        <v>9</v>
      </c>
      <c r="F1473" t="s">
        <v>8221</v>
      </c>
      <c r="G1473">
        <v>21</v>
      </c>
    </row>
    <row r="1474" spans="1:7" x14ac:dyDescent="0.2">
      <c r="A1474" t="s">
        <v>8219</v>
      </c>
      <c r="B1474">
        <v>38</v>
      </c>
      <c r="F1474" t="s">
        <v>8221</v>
      </c>
      <c r="G1474">
        <v>9</v>
      </c>
    </row>
    <row r="1475" spans="1:7" x14ac:dyDescent="0.2">
      <c r="A1475" t="s">
        <v>8219</v>
      </c>
      <c r="B1475">
        <v>54</v>
      </c>
      <c r="F1475" t="s">
        <v>8221</v>
      </c>
      <c r="G1475">
        <v>6</v>
      </c>
    </row>
    <row r="1476" spans="1:7" x14ac:dyDescent="0.2">
      <c r="A1476" t="s">
        <v>8219</v>
      </c>
      <c r="B1476">
        <v>37</v>
      </c>
      <c r="F1476" t="s">
        <v>8221</v>
      </c>
      <c r="G1476">
        <v>4</v>
      </c>
    </row>
    <row r="1477" spans="1:7" x14ac:dyDescent="0.2">
      <c r="A1477" t="s">
        <v>8219</v>
      </c>
      <c r="B1477">
        <v>39</v>
      </c>
      <c r="F1477" t="s">
        <v>8221</v>
      </c>
      <c r="G1477">
        <v>7</v>
      </c>
    </row>
    <row r="1478" spans="1:7" x14ac:dyDescent="0.2">
      <c r="A1478" t="s">
        <v>8219</v>
      </c>
      <c r="B1478">
        <v>34</v>
      </c>
      <c r="F1478" t="s">
        <v>8221</v>
      </c>
      <c r="G1478">
        <v>5</v>
      </c>
    </row>
    <row r="1479" spans="1:7" x14ac:dyDescent="0.2">
      <c r="A1479" t="s">
        <v>8219</v>
      </c>
      <c r="B1479">
        <v>55</v>
      </c>
      <c r="F1479" t="s">
        <v>8221</v>
      </c>
      <c r="G1479">
        <v>0</v>
      </c>
    </row>
    <row r="1480" spans="1:7" x14ac:dyDescent="0.2">
      <c r="A1480" t="s">
        <v>8219</v>
      </c>
      <c r="B1480">
        <v>32</v>
      </c>
      <c r="F1480" t="s">
        <v>8221</v>
      </c>
      <c r="G1480">
        <v>3</v>
      </c>
    </row>
    <row r="1481" spans="1:7" x14ac:dyDescent="0.2">
      <c r="A1481" t="s">
        <v>8219</v>
      </c>
      <c r="B1481">
        <v>25</v>
      </c>
      <c r="F1481" t="s">
        <v>8221</v>
      </c>
      <c r="G1481">
        <v>9</v>
      </c>
    </row>
    <row r="1482" spans="1:7" x14ac:dyDescent="0.2">
      <c r="A1482" t="s">
        <v>8219</v>
      </c>
      <c r="B1482">
        <v>33</v>
      </c>
      <c r="F1482" t="s">
        <v>8221</v>
      </c>
      <c r="G1482">
        <v>6</v>
      </c>
    </row>
    <row r="1483" spans="1:7" x14ac:dyDescent="0.2">
      <c r="A1483" t="s">
        <v>8219</v>
      </c>
      <c r="B1483">
        <v>108</v>
      </c>
      <c r="F1483" t="s">
        <v>8221</v>
      </c>
      <c r="G1483">
        <v>4</v>
      </c>
    </row>
    <row r="1484" spans="1:7" x14ac:dyDescent="0.2">
      <c r="A1484" t="s">
        <v>8219</v>
      </c>
      <c r="B1484">
        <v>20</v>
      </c>
      <c r="F1484" t="s">
        <v>8221</v>
      </c>
      <c r="G1484">
        <v>1</v>
      </c>
    </row>
    <row r="1485" spans="1:7" x14ac:dyDescent="0.2">
      <c r="A1485" t="s">
        <v>8219</v>
      </c>
      <c r="B1485">
        <v>98</v>
      </c>
      <c r="F1485" t="s">
        <v>8221</v>
      </c>
      <c r="G1485">
        <v>17</v>
      </c>
    </row>
    <row r="1486" spans="1:7" x14ac:dyDescent="0.2">
      <c r="A1486" t="s">
        <v>8219</v>
      </c>
      <c r="B1486">
        <v>196</v>
      </c>
      <c r="F1486" t="s">
        <v>8221</v>
      </c>
      <c r="G1486">
        <v>1</v>
      </c>
    </row>
    <row r="1487" spans="1:7" x14ac:dyDescent="0.2">
      <c r="A1487" t="s">
        <v>8219</v>
      </c>
      <c r="B1487">
        <v>39</v>
      </c>
      <c r="F1487" t="s">
        <v>8221</v>
      </c>
      <c r="G1487">
        <v>13</v>
      </c>
    </row>
    <row r="1488" spans="1:7" x14ac:dyDescent="0.2">
      <c r="A1488" t="s">
        <v>8219</v>
      </c>
      <c r="B1488">
        <v>128</v>
      </c>
      <c r="F1488" t="s">
        <v>8221</v>
      </c>
      <c r="G1488">
        <v>6</v>
      </c>
    </row>
    <row r="1489" spans="1:7" x14ac:dyDescent="0.2">
      <c r="A1489" t="s">
        <v>8219</v>
      </c>
      <c r="B1489">
        <v>71</v>
      </c>
      <c r="F1489" t="s">
        <v>8221</v>
      </c>
      <c r="G1489">
        <v>0</v>
      </c>
    </row>
    <row r="1490" spans="1:7" x14ac:dyDescent="0.2">
      <c r="A1490" t="s">
        <v>8219</v>
      </c>
      <c r="B1490">
        <v>47</v>
      </c>
      <c r="F1490" t="s">
        <v>8221</v>
      </c>
      <c r="G1490">
        <v>2</v>
      </c>
    </row>
    <row r="1491" spans="1:7" x14ac:dyDescent="0.2">
      <c r="A1491" t="s">
        <v>8219</v>
      </c>
      <c r="B1491">
        <v>17</v>
      </c>
      <c r="F1491" t="s">
        <v>8221</v>
      </c>
      <c r="G1491">
        <v>2</v>
      </c>
    </row>
    <row r="1492" spans="1:7" x14ac:dyDescent="0.2">
      <c r="A1492" t="s">
        <v>8219</v>
      </c>
      <c r="B1492">
        <v>91</v>
      </c>
      <c r="F1492" t="s">
        <v>8221</v>
      </c>
      <c r="G1492">
        <v>21</v>
      </c>
    </row>
    <row r="1493" spans="1:7" x14ac:dyDescent="0.2">
      <c r="A1493" t="s">
        <v>8219</v>
      </c>
      <c r="B1493">
        <v>43</v>
      </c>
      <c r="F1493" t="s">
        <v>8221</v>
      </c>
      <c r="G1493">
        <v>13</v>
      </c>
    </row>
    <row r="1494" spans="1:7" x14ac:dyDescent="0.2">
      <c r="A1494" t="s">
        <v>8219</v>
      </c>
      <c r="B1494">
        <v>17</v>
      </c>
      <c r="F1494" t="s">
        <v>8221</v>
      </c>
      <c r="G1494">
        <v>0</v>
      </c>
    </row>
    <row r="1495" spans="1:7" x14ac:dyDescent="0.2">
      <c r="A1495" t="s">
        <v>8219</v>
      </c>
      <c r="B1495">
        <v>33</v>
      </c>
      <c r="F1495" t="s">
        <v>8221</v>
      </c>
      <c r="G1495">
        <v>6</v>
      </c>
    </row>
    <row r="1496" spans="1:7" x14ac:dyDescent="0.2">
      <c r="A1496" t="s">
        <v>8219</v>
      </c>
      <c r="B1496">
        <v>87</v>
      </c>
      <c r="F1496" t="s">
        <v>8221</v>
      </c>
      <c r="G1496">
        <v>0</v>
      </c>
    </row>
    <row r="1497" spans="1:7" x14ac:dyDescent="0.2">
      <c r="A1497" t="s">
        <v>8219</v>
      </c>
      <c r="B1497">
        <v>113</v>
      </c>
      <c r="F1497" t="s">
        <v>8221</v>
      </c>
      <c r="G1497">
        <v>1</v>
      </c>
    </row>
    <row r="1498" spans="1:7" x14ac:dyDescent="0.2">
      <c r="A1498" t="s">
        <v>8219</v>
      </c>
      <c r="B1498">
        <v>14</v>
      </c>
      <c r="F1498" t="s">
        <v>8221</v>
      </c>
      <c r="G1498">
        <v>0</v>
      </c>
    </row>
    <row r="1499" spans="1:7" x14ac:dyDescent="0.2">
      <c r="A1499" t="s">
        <v>8219</v>
      </c>
      <c r="B1499">
        <v>30</v>
      </c>
      <c r="F1499" t="s">
        <v>8221</v>
      </c>
      <c r="G1499">
        <v>12</v>
      </c>
    </row>
    <row r="1500" spans="1:7" x14ac:dyDescent="0.2">
      <c r="A1500" t="s">
        <v>8219</v>
      </c>
      <c r="B1500">
        <v>16</v>
      </c>
      <c r="F1500" t="s">
        <v>8221</v>
      </c>
      <c r="G1500">
        <v>2</v>
      </c>
    </row>
    <row r="1501" spans="1:7" x14ac:dyDescent="0.2">
      <c r="A1501" t="s">
        <v>8219</v>
      </c>
      <c r="B1501">
        <v>46</v>
      </c>
      <c r="F1501" t="s">
        <v>8221</v>
      </c>
      <c r="G1501">
        <v>6</v>
      </c>
    </row>
    <row r="1502" spans="1:7" x14ac:dyDescent="0.2">
      <c r="A1502" t="s">
        <v>8219</v>
      </c>
      <c r="B1502">
        <v>24</v>
      </c>
      <c r="F1502" t="s">
        <v>8221</v>
      </c>
      <c r="G1502">
        <v>1</v>
      </c>
    </row>
    <row r="1503" spans="1:7" x14ac:dyDescent="0.2">
      <c r="A1503" t="s">
        <v>8219</v>
      </c>
      <c r="B1503">
        <v>97</v>
      </c>
      <c r="F1503" t="s">
        <v>8221</v>
      </c>
      <c r="G1503">
        <v>1</v>
      </c>
    </row>
    <row r="1504" spans="1:7" x14ac:dyDescent="0.2">
      <c r="A1504" t="s">
        <v>8219</v>
      </c>
      <c r="B1504">
        <v>59</v>
      </c>
      <c r="F1504" t="s">
        <v>8221</v>
      </c>
      <c r="G1504">
        <v>5</v>
      </c>
    </row>
    <row r="1505" spans="1:7" x14ac:dyDescent="0.2">
      <c r="A1505" t="s">
        <v>8219</v>
      </c>
      <c r="B1505">
        <v>1095</v>
      </c>
      <c r="F1505" t="s">
        <v>8221</v>
      </c>
      <c r="G1505">
        <v>0</v>
      </c>
    </row>
    <row r="1506" spans="1:7" x14ac:dyDescent="0.2">
      <c r="A1506" t="s">
        <v>8219</v>
      </c>
      <c r="B1506">
        <v>218</v>
      </c>
      <c r="F1506" t="s">
        <v>8221</v>
      </c>
      <c r="G1506">
        <v>3</v>
      </c>
    </row>
    <row r="1507" spans="1:7" x14ac:dyDescent="0.2">
      <c r="A1507" t="s">
        <v>8219</v>
      </c>
      <c r="B1507">
        <v>111</v>
      </c>
      <c r="F1507" t="s">
        <v>8221</v>
      </c>
      <c r="G1507">
        <v>8</v>
      </c>
    </row>
    <row r="1508" spans="1:7" x14ac:dyDescent="0.2">
      <c r="A1508" t="s">
        <v>8219</v>
      </c>
      <c r="B1508">
        <v>56</v>
      </c>
      <c r="F1508" t="s">
        <v>8221</v>
      </c>
      <c r="G1508">
        <v>3</v>
      </c>
    </row>
    <row r="1509" spans="1:7" x14ac:dyDescent="0.2">
      <c r="A1509" t="s">
        <v>8219</v>
      </c>
      <c r="B1509">
        <v>265</v>
      </c>
      <c r="F1509" t="s">
        <v>8221</v>
      </c>
      <c r="G1509">
        <v>8</v>
      </c>
    </row>
    <row r="1510" spans="1:7" x14ac:dyDescent="0.2">
      <c r="A1510" t="s">
        <v>8219</v>
      </c>
      <c r="B1510">
        <v>28</v>
      </c>
      <c r="F1510" t="s">
        <v>8221</v>
      </c>
      <c r="G1510">
        <v>1</v>
      </c>
    </row>
    <row r="1511" spans="1:7" x14ac:dyDescent="0.2">
      <c r="A1511" t="s">
        <v>8219</v>
      </c>
      <c r="B1511">
        <v>364</v>
      </c>
      <c r="F1511" t="s">
        <v>8221</v>
      </c>
      <c r="G1511">
        <v>4</v>
      </c>
    </row>
    <row r="1512" spans="1:7" x14ac:dyDescent="0.2">
      <c r="A1512" t="s">
        <v>8219</v>
      </c>
      <c r="B1512">
        <v>27</v>
      </c>
      <c r="F1512" t="s">
        <v>8221</v>
      </c>
      <c r="G1512">
        <v>8</v>
      </c>
    </row>
    <row r="1513" spans="1:7" x14ac:dyDescent="0.2">
      <c r="A1513" t="s">
        <v>8219</v>
      </c>
      <c r="B1513">
        <v>93</v>
      </c>
      <c r="F1513" t="s">
        <v>8221</v>
      </c>
      <c r="G1513">
        <v>1</v>
      </c>
    </row>
    <row r="1514" spans="1:7" x14ac:dyDescent="0.2">
      <c r="A1514" t="s">
        <v>8219</v>
      </c>
      <c r="B1514">
        <v>64</v>
      </c>
      <c r="F1514" t="s">
        <v>8221</v>
      </c>
      <c r="G1514">
        <v>5</v>
      </c>
    </row>
    <row r="1515" spans="1:7" x14ac:dyDescent="0.2">
      <c r="A1515" t="s">
        <v>8219</v>
      </c>
      <c r="B1515">
        <v>22</v>
      </c>
      <c r="F1515" t="s">
        <v>8221</v>
      </c>
      <c r="G1515">
        <v>0</v>
      </c>
    </row>
    <row r="1516" spans="1:7" x14ac:dyDescent="0.2">
      <c r="A1516" t="s">
        <v>8219</v>
      </c>
      <c r="B1516">
        <v>59</v>
      </c>
      <c r="F1516" t="s">
        <v>8221</v>
      </c>
      <c r="G1516">
        <v>0</v>
      </c>
    </row>
    <row r="1517" spans="1:7" x14ac:dyDescent="0.2">
      <c r="A1517" t="s">
        <v>8219</v>
      </c>
      <c r="B1517">
        <v>249</v>
      </c>
      <c r="F1517" t="s">
        <v>8221</v>
      </c>
      <c r="G1517">
        <v>1</v>
      </c>
    </row>
    <row r="1518" spans="1:7" x14ac:dyDescent="0.2">
      <c r="A1518" t="s">
        <v>8219</v>
      </c>
      <c r="B1518">
        <v>392</v>
      </c>
      <c r="F1518" t="s">
        <v>8221</v>
      </c>
      <c r="G1518">
        <v>0</v>
      </c>
    </row>
    <row r="1519" spans="1:7" x14ac:dyDescent="0.2">
      <c r="A1519" t="s">
        <v>8219</v>
      </c>
      <c r="B1519">
        <v>115</v>
      </c>
      <c r="F1519" t="s">
        <v>8221</v>
      </c>
      <c r="G1519">
        <v>0</v>
      </c>
    </row>
    <row r="1520" spans="1:7" x14ac:dyDescent="0.2">
      <c r="A1520" t="s">
        <v>8219</v>
      </c>
      <c r="B1520">
        <v>433</v>
      </c>
      <c r="F1520" t="s">
        <v>8221</v>
      </c>
      <c r="G1520">
        <v>6</v>
      </c>
    </row>
    <row r="1521" spans="1:7" x14ac:dyDescent="0.2">
      <c r="A1521" t="s">
        <v>8219</v>
      </c>
      <c r="B1521">
        <v>20</v>
      </c>
      <c r="F1521" t="s">
        <v>8221</v>
      </c>
      <c r="G1521">
        <v>6</v>
      </c>
    </row>
    <row r="1522" spans="1:7" x14ac:dyDescent="0.2">
      <c r="A1522" t="s">
        <v>8219</v>
      </c>
      <c r="B1522">
        <v>8</v>
      </c>
      <c r="F1522" t="s">
        <v>8221</v>
      </c>
      <c r="G1522">
        <v>14</v>
      </c>
    </row>
    <row r="1523" spans="1:7" x14ac:dyDescent="0.2">
      <c r="A1523" t="s">
        <v>8219</v>
      </c>
      <c r="B1523">
        <v>175</v>
      </c>
      <c r="F1523" t="s">
        <v>8221</v>
      </c>
      <c r="G1523">
        <v>6</v>
      </c>
    </row>
    <row r="1524" spans="1:7" x14ac:dyDescent="0.2">
      <c r="A1524" t="s">
        <v>8219</v>
      </c>
      <c r="B1524">
        <v>104</v>
      </c>
      <c r="F1524" t="s">
        <v>8221</v>
      </c>
      <c r="G1524">
        <v>33</v>
      </c>
    </row>
    <row r="1525" spans="1:7" x14ac:dyDescent="0.2">
      <c r="A1525" t="s">
        <v>8219</v>
      </c>
      <c r="B1525">
        <v>17</v>
      </c>
      <c r="F1525" t="s">
        <v>8221</v>
      </c>
      <c r="G1525">
        <v>4</v>
      </c>
    </row>
    <row r="1526" spans="1:7" x14ac:dyDescent="0.2">
      <c r="A1526" t="s">
        <v>8219</v>
      </c>
      <c r="B1526">
        <v>277</v>
      </c>
      <c r="F1526" t="s">
        <v>8221</v>
      </c>
      <c r="G1526">
        <v>1</v>
      </c>
    </row>
    <row r="1527" spans="1:7" x14ac:dyDescent="0.2">
      <c r="A1527" t="s">
        <v>8219</v>
      </c>
      <c r="B1527">
        <v>118</v>
      </c>
      <c r="F1527" t="s">
        <v>8221</v>
      </c>
      <c r="G1527">
        <v>0</v>
      </c>
    </row>
    <row r="1528" spans="1:7" x14ac:dyDescent="0.2">
      <c r="A1528" t="s">
        <v>8219</v>
      </c>
      <c r="B1528">
        <v>97</v>
      </c>
      <c r="F1528" t="s">
        <v>8221</v>
      </c>
      <c r="G1528">
        <v>6</v>
      </c>
    </row>
    <row r="1529" spans="1:7" x14ac:dyDescent="0.2">
      <c r="A1529" t="s">
        <v>8219</v>
      </c>
      <c r="B1529">
        <v>20</v>
      </c>
      <c r="F1529" t="s">
        <v>8221</v>
      </c>
      <c r="G1529">
        <v>6</v>
      </c>
    </row>
    <row r="1530" spans="1:7" x14ac:dyDescent="0.2">
      <c r="A1530" t="s">
        <v>8219</v>
      </c>
      <c r="B1530">
        <v>26</v>
      </c>
      <c r="F1530" t="s">
        <v>8221</v>
      </c>
      <c r="G1530">
        <v>1</v>
      </c>
    </row>
    <row r="1531" spans="1:7" x14ac:dyDescent="0.2">
      <c r="A1531" t="s">
        <v>8219</v>
      </c>
      <c r="B1531">
        <v>128</v>
      </c>
      <c r="F1531" t="s">
        <v>8221</v>
      </c>
      <c r="G1531">
        <v>3</v>
      </c>
    </row>
    <row r="1532" spans="1:7" x14ac:dyDescent="0.2">
      <c r="A1532" t="s">
        <v>8219</v>
      </c>
      <c r="B1532">
        <v>15</v>
      </c>
    </row>
    <row r="1533" spans="1:7" x14ac:dyDescent="0.2">
      <c r="A1533" t="s">
        <v>8219</v>
      </c>
      <c r="B1533">
        <v>25</v>
      </c>
    </row>
    <row r="1534" spans="1:7" x14ac:dyDescent="0.2">
      <c r="A1534" t="s">
        <v>8219</v>
      </c>
      <c r="B1534">
        <v>55</v>
      </c>
    </row>
    <row r="1535" spans="1:7" x14ac:dyDescent="0.2">
      <c r="A1535" t="s">
        <v>8219</v>
      </c>
      <c r="B1535">
        <v>107</v>
      </c>
    </row>
    <row r="1536" spans="1:7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046648:A1048576">
    <cfRule type="cellIs" dxfId="19" priority="21" operator="equal">
      <formula>"live"</formula>
    </cfRule>
    <cfRule type="cellIs" dxfId="18" priority="22" operator="equal">
      <formula>"canceled"</formula>
    </cfRule>
    <cfRule type="cellIs" dxfId="17" priority="23" operator="equal">
      <formula>"failed"</formula>
    </cfRule>
    <cfRule type="cellIs" dxfId="16" priority="24" operator="equal">
      <formula>"successful"</formula>
    </cfRule>
  </conditionalFormatting>
  <conditionalFormatting sqref="D1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"failed"</formula>
    </cfRule>
    <cfRule type="cellIs" dxfId="12" priority="16" operator="equal">
      <formula>"successful"</formula>
    </cfRule>
  </conditionalFormatting>
  <conditionalFormatting sqref="J1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F1:F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 Success</vt:lpstr>
      <vt:lpstr>Sub-Category Success</vt:lpstr>
      <vt:lpstr>Date Created Conversion v. Year</vt:lpstr>
      <vt:lpstr>Bonus Formatting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Ciera Morris</cp:lastModifiedBy>
  <dcterms:created xsi:type="dcterms:W3CDTF">2017-04-20T15:17:24Z</dcterms:created>
  <dcterms:modified xsi:type="dcterms:W3CDTF">2021-01-07T05:39:31Z</dcterms:modified>
</cp:coreProperties>
</file>