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il94\Desktop\Filter_form\data\"/>
    </mc:Choice>
  </mc:AlternateContent>
  <bookViews>
    <workbookView xWindow="0" yWindow="0" windowWidth="15360" windowHeight="8340"/>
  </bookViews>
  <sheets>
    <sheet name="Sheet1" sheetId="1" r:id="rId1"/>
    <sheet name="Sheet2" sheetId="2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6" i="3" l="1"/>
  <c r="AA56" i="3"/>
  <c r="C56" i="3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X56" i="3"/>
  <c r="Y56" i="3"/>
  <c r="Z56" i="3"/>
  <c r="C73" i="3"/>
  <c r="D73" i="3"/>
  <c r="E73" i="3"/>
  <c r="F73" i="3"/>
  <c r="G73" i="3"/>
  <c r="H73" i="3"/>
  <c r="I73" i="3"/>
  <c r="J73" i="3"/>
  <c r="K73" i="3"/>
  <c r="L73" i="3"/>
  <c r="M73" i="3"/>
  <c r="N73" i="3"/>
  <c r="O73" i="3"/>
  <c r="O76" i="3" s="1"/>
  <c r="P73" i="3"/>
  <c r="Q73" i="3"/>
  <c r="R73" i="3"/>
  <c r="S73" i="3"/>
  <c r="T73" i="3"/>
  <c r="U73" i="3"/>
  <c r="V73" i="3"/>
  <c r="W73" i="3"/>
  <c r="X73" i="3"/>
  <c r="Y73" i="3"/>
  <c r="Z73" i="3"/>
  <c r="AA73" i="3"/>
  <c r="B73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B37" i="3"/>
  <c r="B27" i="3"/>
  <c r="B20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B6" i="3"/>
  <c r="AA57" i="3" l="1"/>
  <c r="Y76" i="3"/>
  <c r="X76" i="3"/>
  <c r="W76" i="3"/>
  <c r="U76" i="3"/>
  <c r="T76" i="3"/>
  <c r="S76" i="3"/>
  <c r="P76" i="3"/>
  <c r="P78" i="3" s="1"/>
  <c r="M76" i="3"/>
  <c r="L76" i="3"/>
  <c r="K76" i="3"/>
  <c r="H76" i="3"/>
  <c r="G76" i="3"/>
  <c r="R74" i="3"/>
  <c r="E76" i="3"/>
  <c r="D76" i="3"/>
  <c r="C74" i="3"/>
  <c r="C76" i="3"/>
  <c r="X22" i="3"/>
  <c r="T22" i="3"/>
  <c r="H22" i="3"/>
  <c r="D22" i="3"/>
  <c r="C57" i="3"/>
  <c r="L74" i="3"/>
  <c r="I76" i="3"/>
  <c r="T74" i="3"/>
  <c r="AA74" i="3"/>
  <c r="W74" i="3"/>
  <c r="S74" i="3"/>
  <c r="O74" i="3"/>
  <c r="K74" i="3"/>
  <c r="G74" i="3"/>
  <c r="W57" i="3"/>
  <c r="S57" i="3"/>
  <c r="O57" i="3"/>
  <c r="K57" i="3"/>
  <c r="G57" i="3"/>
  <c r="P74" i="3"/>
  <c r="X57" i="3"/>
  <c r="T57" i="3"/>
  <c r="P57" i="3"/>
  <c r="L57" i="3"/>
  <c r="H57" i="3"/>
  <c r="D57" i="3"/>
  <c r="X74" i="3"/>
  <c r="H74" i="3"/>
  <c r="Z74" i="3"/>
  <c r="V74" i="3"/>
  <c r="N74" i="3"/>
  <c r="J74" i="3"/>
  <c r="F74" i="3"/>
  <c r="Y74" i="3"/>
  <c r="U74" i="3"/>
  <c r="Q74" i="3"/>
  <c r="M74" i="3"/>
  <c r="I74" i="3"/>
  <c r="E74" i="3"/>
  <c r="D74" i="3"/>
  <c r="Q76" i="3"/>
  <c r="B76" i="3"/>
  <c r="B22" i="3"/>
  <c r="Z39" i="3"/>
  <c r="J39" i="3"/>
  <c r="N39" i="3"/>
  <c r="AA76" i="3"/>
  <c r="Z57" i="3"/>
  <c r="V57" i="3"/>
  <c r="R57" i="3"/>
  <c r="N57" i="3"/>
  <c r="J57" i="3"/>
  <c r="F57" i="3"/>
  <c r="Z76" i="3"/>
  <c r="V76" i="3"/>
  <c r="R76" i="3"/>
  <c r="N76" i="3"/>
  <c r="O78" i="3" s="1"/>
  <c r="J76" i="3"/>
  <c r="F76" i="3"/>
  <c r="X39" i="3"/>
  <c r="T39" i="3"/>
  <c r="P39" i="3"/>
  <c r="L39" i="3"/>
  <c r="H39" i="3"/>
  <c r="D39" i="3"/>
  <c r="P22" i="3"/>
  <c r="AA39" i="3"/>
  <c r="S39" i="3"/>
  <c r="O39" i="3"/>
  <c r="G39" i="3"/>
  <c r="L22" i="3"/>
  <c r="Z22" i="3"/>
  <c r="V22" i="3"/>
  <c r="R22" i="3"/>
  <c r="N22" i="3"/>
  <c r="J22" i="3"/>
  <c r="F22" i="3"/>
  <c r="V39" i="3"/>
  <c r="F39" i="3"/>
  <c r="W39" i="3"/>
  <c r="K39" i="3"/>
  <c r="C39" i="3"/>
  <c r="Y22" i="3"/>
  <c r="U22" i="3"/>
  <c r="Q22" i="3"/>
  <c r="M22" i="3"/>
  <c r="I22" i="3"/>
  <c r="E22" i="3"/>
  <c r="R39" i="3"/>
  <c r="Y57" i="3"/>
  <c r="U57" i="3"/>
  <c r="Q57" i="3"/>
  <c r="M57" i="3"/>
  <c r="I57" i="3"/>
  <c r="E57" i="3"/>
  <c r="AA22" i="3"/>
  <c r="W22" i="3"/>
  <c r="S22" i="3"/>
  <c r="O22" i="3"/>
  <c r="K22" i="3"/>
  <c r="G22" i="3"/>
  <c r="C22" i="3"/>
  <c r="Y39" i="3"/>
  <c r="U39" i="3"/>
  <c r="Q39" i="3"/>
  <c r="M39" i="3"/>
  <c r="I39" i="3"/>
  <c r="E39" i="3"/>
  <c r="B39" i="3"/>
  <c r="G30" i="2"/>
  <c r="F8" i="2"/>
  <c r="G8" i="2" s="1"/>
  <c r="F4" i="2"/>
  <c r="G4" i="2" s="1"/>
  <c r="F5" i="2"/>
  <c r="G5" i="2" s="1"/>
  <c r="F6" i="2"/>
  <c r="G6" i="2" s="1"/>
  <c r="F7" i="2"/>
  <c r="G7" i="2" s="1"/>
  <c r="F9" i="2"/>
  <c r="G9" i="2" s="1"/>
  <c r="F10" i="2"/>
  <c r="G10" i="2" s="1"/>
  <c r="F11" i="2"/>
  <c r="G11" i="2" s="1"/>
  <c r="F12" i="2"/>
  <c r="G12" i="2" s="1"/>
  <c r="F13" i="2"/>
  <c r="G13" i="2" s="1"/>
  <c r="F14" i="2"/>
  <c r="G14" i="2" s="1"/>
  <c r="F15" i="2"/>
  <c r="G15" i="2" s="1"/>
  <c r="F16" i="2"/>
  <c r="G16" i="2" s="1"/>
  <c r="F17" i="2"/>
  <c r="G17" i="2" s="1"/>
  <c r="F18" i="2"/>
  <c r="G18" i="2" s="1"/>
  <c r="F19" i="2"/>
  <c r="G19" i="2" s="1"/>
  <c r="F20" i="2"/>
  <c r="G20" i="2" s="1"/>
  <c r="F21" i="2"/>
  <c r="G21" i="2" s="1"/>
  <c r="F22" i="2"/>
  <c r="G22" i="2" s="1"/>
  <c r="F23" i="2"/>
  <c r="G23" i="2" s="1"/>
  <c r="F24" i="2"/>
  <c r="G24" i="2" s="1"/>
  <c r="F25" i="2"/>
  <c r="G25" i="2" s="1"/>
  <c r="F26" i="2"/>
  <c r="G26" i="2" s="1"/>
  <c r="F27" i="2"/>
  <c r="G27" i="2" s="1"/>
  <c r="F28" i="2"/>
  <c r="G28" i="2" s="1"/>
  <c r="F3" i="2"/>
  <c r="G3" i="2" s="1"/>
  <c r="Z78" i="3" l="1"/>
  <c r="Y78" i="3"/>
  <c r="X78" i="3"/>
  <c r="W78" i="3"/>
  <c r="U78" i="3"/>
  <c r="T78" i="3"/>
  <c r="S78" i="3"/>
  <c r="Q78" i="3"/>
  <c r="M78" i="3"/>
  <c r="L78" i="3"/>
  <c r="I78" i="3"/>
  <c r="H78" i="3"/>
  <c r="J78" i="3"/>
  <c r="F78" i="3"/>
  <c r="E78" i="3"/>
  <c r="D78" i="3"/>
  <c r="C78" i="3"/>
  <c r="AA78" i="3"/>
  <c r="R78" i="3"/>
  <c r="G78" i="3"/>
  <c r="N78" i="3"/>
  <c r="V78" i="3"/>
  <c r="K78" i="3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" i="1"/>
  <c r="AO2" i="1" s="1"/>
  <c r="AN3" i="1"/>
  <c r="AJ5" i="1"/>
  <c r="AK5" i="1" s="1"/>
  <c r="AJ6" i="1"/>
  <c r="AK6" i="1" s="1"/>
  <c r="AJ7" i="1"/>
  <c r="AK7" i="1" s="1"/>
  <c r="AJ8" i="1"/>
  <c r="AK8" i="1" s="1"/>
  <c r="AJ9" i="1"/>
  <c r="AK9" i="1" s="1"/>
  <c r="AJ10" i="1"/>
  <c r="AK10" i="1" s="1"/>
  <c r="AJ11" i="1"/>
  <c r="AK11" i="1" s="1"/>
  <c r="AJ12" i="1"/>
  <c r="AK12" i="1" s="1"/>
  <c r="AJ13" i="1"/>
  <c r="AK13" i="1" s="1"/>
  <c r="AJ14" i="1"/>
  <c r="AK14" i="1" s="1"/>
  <c r="AJ15" i="1"/>
  <c r="AK15" i="1" s="1"/>
  <c r="AJ16" i="1"/>
  <c r="AK16" i="1" s="1"/>
  <c r="AJ17" i="1"/>
  <c r="AK17" i="1" s="1"/>
  <c r="AJ18" i="1"/>
  <c r="AK18" i="1" s="1"/>
  <c r="AJ19" i="1"/>
  <c r="AK19" i="1" s="1"/>
  <c r="AJ20" i="1"/>
  <c r="AK20" i="1" s="1"/>
  <c r="AJ21" i="1"/>
  <c r="AK21" i="1" s="1"/>
  <c r="AJ22" i="1"/>
  <c r="AK22" i="1" s="1"/>
  <c r="AJ23" i="1"/>
  <c r="AK23" i="1" s="1"/>
  <c r="AJ24" i="1"/>
  <c r="AK24" i="1" s="1"/>
  <c r="AJ25" i="1"/>
  <c r="AK25" i="1" s="1"/>
  <c r="AJ26" i="1"/>
  <c r="AK26" i="1" s="1"/>
  <c r="AJ27" i="1"/>
  <c r="AK27" i="1" s="1"/>
  <c r="AJ4" i="1"/>
  <c r="AK4" i="1" s="1"/>
  <c r="AJ2" i="1"/>
  <c r="AK2" i="1" s="1"/>
  <c r="AJ3" i="1"/>
  <c r="AK3" i="1" s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3" i="1"/>
  <c r="J4" i="1"/>
  <c r="J5" i="1"/>
  <c r="AO26" i="1" l="1"/>
  <c r="AO22" i="1"/>
  <c r="AO18" i="1"/>
  <c r="AO24" i="1"/>
  <c r="AO20" i="1"/>
  <c r="AO16" i="1"/>
  <c r="AO27" i="1"/>
  <c r="AO23" i="1"/>
  <c r="AO19" i="1"/>
  <c r="AO3" i="1"/>
  <c r="AO13" i="1"/>
  <c r="AO5" i="1"/>
  <c r="AO25" i="1"/>
  <c r="AO21" i="1"/>
  <c r="AO17" i="1"/>
  <c r="AO4" i="1"/>
  <c r="AO6" i="1"/>
  <c r="AO10" i="1"/>
  <c r="AO14" i="1"/>
  <c r="AO9" i="1"/>
  <c r="AO12" i="1"/>
  <c r="AO7" i="1"/>
  <c r="AO8" i="1"/>
  <c r="AO15" i="1"/>
  <c r="AO11" i="1"/>
</calcChain>
</file>

<file path=xl/sharedStrings.xml><?xml version="1.0" encoding="utf-8"?>
<sst xmlns="http://schemas.openxmlformats.org/spreadsheetml/2006/main" count="106" uniqueCount="94">
  <si>
    <t>DATE</t>
  </si>
  <si>
    <t>JUTE ISSUE</t>
  </si>
  <si>
    <t>WASTAGE CONSUM</t>
  </si>
  <si>
    <t>TOTAL</t>
  </si>
  <si>
    <t>SPINNING PROD</t>
  </si>
  <si>
    <t>INCREASE / DECREASE</t>
  </si>
  <si>
    <t>WINDING WEAVING DIFF</t>
  </si>
  <si>
    <t>SPOOL WINDING STOCK</t>
  </si>
  <si>
    <t>COP WINDING STOCK</t>
  </si>
  <si>
    <t>WEAVING PROD.</t>
  </si>
  <si>
    <t>TAW ROLL PROD.(FOR SALE)</t>
  </si>
  <si>
    <t xml:space="preserve">14 lbs SALE YARN </t>
  </si>
  <si>
    <t>TWISTING PROD</t>
  </si>
  <si>
    <t>TOTAL SALABLE PROD.</t>
  </si>
  <si>
    <t>WITH OUT TAW ROLL PROD.</t>
  </si>
  <si>
    <t>TOTAL -</t>
  </si>
  <si>
    <t>APRIL TOTAL SALABLE PRODUCTION</t>
  </si>
  <si>
    <t>Jute Issue</t>
  </si>
  <si>
    <t>Wastage Use</t>
  </si>
  <si>
    <t>Total</t>
  </si>
  <si>
    <t>8 lbs H/Warp</t>
  </si>
  <si>
    <t>8.5  lbs H/Weft</t>
  </si>
  <si>
    <t>9.5 lbs S/T</t>
  </si>
  <si>
    <t>10 lbs Skg/Warp</t>
  </si>
  <si>
    <t>120 Soil Saver</t>
  </si>
  <si>
    <t>Number of frames</t>
  </si>
  <si>
    <t>Difference</t>
  </si>
  <si>
    <t>Cop Winding Stock</t>
  </si>
  <si>
    <t>Twisting Production</t>
  </si>
  <si>
    <t>Weaving Production</t>
  </si>
  <si>
    <t>Hessain Weaving</t>
  </si>
  <si>
    <t>Sacking Weaving</t>
  </si>
  <si>
    <t>Soil Saver</t>
  </si>
  <si>
    <t>Sulzer</t>
  </si>
  <si>
    <t>Jute Weaving</t>
  </si>
  <si>
    <t>20 lbs 1 Ply Skg/Weft</t>
  </si>
  <si>
    <t>14 lbs  Sale Yarn</t>
  </si>
  <si>
    <t>9.5 lbs X 3 ply</t>
  </si>
  <si>
    <t>Grand Total</t>
  </si>
  <si>
    <t xml:space="preserve">Increase / Decrease </t>
  </si>
  <si>
    <t>7.5 Lbs H/Warp</t>
  </si>
  <si>
    <t>8 Lbs H/Warp</t>
  </si>
  <si>
    <t>9.5 Lbs S/Twin</t>
  </si>
  <si>
    <t>10 Lbs Skg/Warp</t>
  </si>
  <si>
    <t>14 Lbs Skg/Warp</t>
  </si>
  <si>
    <t>28 Lbs Sale Yarn</t>
  </si>
  <si>
    <t>32 Lbs Sale Yarn</t>
  </si>
  <si>
    <t>36 Soil Saver Warp</t>
  </si>
  <si>
    <t>120 Soil Saver Warp</t>
  </si>
  <si>
    <t>DAMAGE YARN</t>
  </si>
  <si>
    <t>8.5 Lbs H/Weft</t>
  </si>
  <si>
    <t>10 Lbs Skg/Weft</t>
  </si>
  <si>
    <t>20 Lbs 1 Ply Skg/Weft</t>
  </si>
  <si>
    <t>22 Lbs 1 Ply Skg/Weft</t>
  </si>
  <si>
    <t>14 Lbs Skg/Weft</t>
  </si>
  <si>
    <t>26 Lbs Skg/Weft</t>
  </si>
  <si>
    <t>28 Lbs Skg/Weft</t>
  </si>
  <si>
    <t>32 Lbs Skg/Weft</t>
  </si>
  <si>
    <t>120 Soil Saver Weft</t>
  </si>
  <si>
    <t>Others (colour, bleach cop)</t>
  </si>
  <si>
    <t>Spool Winding Stock</t>
  </si>
  <si>
    <t>28 lbs 1 Ply Skg/Weft</t>
  </si>
  <si>
    <t>14 Lbs Skg/Warp(sale yarn)</t>
  </si>
  <si>
    <t>Spinning Prod.</t>
  </si>
  <si>
    <t xml:space="preserve"> TWISTING PROD</t>
  </si>
  <si>
    <t xml:space="preserve">TWISTING PACKED </t>
  </si>
  <si>
    <t>TWISTING LOOSE</t>
  </si>
  <si>
    <t>TWISTING SALE</t>
  </si>
  <si>
    <t>TWISTING  INCREASE / DECREASE</t>
  </si>
  <si>
    <t>HESSAIN PROD.</t>
  </si>
  <si>
    <t>HESSAIN LOOSE</t>
  </si>
  <si>
    <t xml:space="preserve">HESSAIN PACKED </t>
  </si>
  <si>
    <t>HESSAIN SALE</t>
  </si>
  <si>
    <t>HESSAIN INCREASE / DECREASE</t>
  </si>
  <si>
    <t>SACKING  PROD.</t>
  </si>
  <si>
    <t>SACKING LOOSE</t>
  </si>
  <si>
    <t xml:space="preserve">SACKING PACKED </t>
  </si>
  <si>
    <t>SACKING SALE</t>
  </si>
  <si>
    <t>SACKING INCREASE / DECREASE</t>
  </si>
  <si>
    <t>JUTE WEBBING PROD.</t>
  </si>
  <si>
    <t>JUTE WEBBING LOOSE</t>
  </si>
  <si>
    <t xml:space="preserve">JUTE WEBBING PACKED </t>
  </si>
  <si>
    <t>JUTE WEBBING SALE</t>
  </si>
  <si>
    <t>JUTE WEBBING INCREASE / DECREASE</t>
  </si>
  <si>
    <t>SULZER PROD.</t>
  </si>
  <si>
    <t>SULZER LOOSE</t>
  </si>
  <si>
    <t xml:space="preserve">SULZER PACKED </t>
  </si>
  <si>
    <t>SULZER SALE</t>
  </si>
  <si>
    <t>SULZER INCREASE / DECREASE</t>
  </si>
  <si>
    <t>SOIL SAVAR PROD.</t>
  </si>
  <si>
    <t>SOIL SAVAR LOOSE</t>
  </si>
  <si>
    <t xml:space="preserve">SOIL SAVAR PACKED </t>
  </si>
  <si>
    <t>SOIL SAVAR SALE</t>
  </si>
  <si>
    <t>SOIL SAVAR INCREASE / DECREASE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</si>
</sst>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 * #,##0.00_ ;_ * \-#,##0.00_ ;_ * &quot;-&quot;??_ ;_ @_ "/>
    <numFmt numFmtId="164" formatCode="0.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20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9"/>
      <color theme="1"/>
      <name val="Arial"/>
      <family val="2"/>
    </font>
    <font>
      <b/>
      <sz val="8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58">
    <xf numFmtId="0" fontId="0" fillId="0" borderId="0" xfId="0"/>
    <xf numFmtId="0" fontId="0" fillId="0" borderId="0" xfId="0"/>
    <xf numFmtId="14" fontId="1" fillId="0" borderId="1" xfId="0" applyNumberFormat="1" applyFont="1" applyBorder="1"/>
    <xf numFmtId="164" fontId="1" fillId="0" borderId="1" xfId="0" applyNumberFormat="1" applyFont="1" applyBorder="1"/>
    <xf numFmtId="0" fontId="1" fillId="0" borderId="1" xfId="0" applyFont="1" applyBorder="1"/>
    <xf numFmtId="164" fontId="1" fillId="0" borderId="1" xfId="0" applyNumberFormat="1" applyFont="1" applyBorder="1" applyAlignment="1">
      <alignment wrapText="1"/>
    </xf>
    <xf numFmtId="14" fontId="1" fillId="0" borderId="1" xfId="0" applyNumberFormat="1" applyFont="1" applyBorder="1" applyAlignment="1">
      <alignment vertical="top"/>
    </xf>
    <xf numFmtId="164" fontId="1" fillId="0" borderId="1" xfId="0" applyNumberFormat="1" applyFont="1" applyBorder="1" applyAlignment="1">
      <alignment vertical="top"/>
    </xf>
    <xf numFmtId="0" fontId="1" fillId="0" borderId="1" xfId="0" applyFont="1" applyBorder="1" applyAlignment="1">
      <alignment vertical="top"/>
    </xf>
    <xf numFmtId="164" fontId="1" fillId="0" borderId="1" xfId="0" applyNumberFormat="1" applyFont="1" applyBorder="1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wrapText="1"/>
    </xf>
    <xf numFmtId="0" fontId="0" fillId="0" borderId="0" xfId="0" applyBorder="1"/>
    <xf numFmtId="0" fontId="0" fillId="0" borderId="0" xfId="0" applyAlignment="1">
      <alignment vertical="top" wrapText="1"/>
    </xf>
    <xf numFmtId="14" fontId="1" fillId="0" borderId="5" xfId="0" applyNumberFormat="1" applyFont="1" applyBorder="1"/>
    <xf numFmtId="14" fontId="1" fillId="0" borderId="8" xfId="0" applyNumberFormat="1" applyFont="1" applyBorder="1"/>
    <xf numFmtId="14" fontId="1" fillId="0" borderId="5" xfId="0" applyNumberFormat="1" applyFont="1" applyBorder="1" applyAlignment="1">
      <alignment vertical="top"/>
    </xf>
    <xf numFmtId="14" fontId="1" fillId="0" borderId="10" xfId="0" applyNumberFormat="1" applyFont="1" applyBorder="1"/>
    <xf numFmtId="0" fontId="0" fillId="0" borderId="11" xfId="0" applyBorder="1"/>
    <xf numFmtId="0" fontId="0" fillId="0" borderId="8" xfId="0" applyBorder="1"/>
    <xf numFmtId="0" fontId="1" fillId="0" borderId="0" xfId="0" applyFont="1"/>
    <xf numFmtId="164" fontId="1" fillId="0" borderId="0" xfId="0" applyNumberFormat="1" applyFont="1"/>
    <xf numFmtId="0" fontId="2" fillId="0" borderId="0" xfId="0" applyFont="1"/>
    <xf numFmtId="0" fontId="1" fillId="0" borderId="0" xfId="0" applyFont="1" applyBorder="1"/>
    <xf numFmtId="164" fontId="1" fillId="0" borderId="0" xfId="0" applyNumberFormat="1" applyFont="1" applyBorder="1"/>
    <xf numFmtId="0" fontId="1" fillId="0" borderId="11" xfId="0" applyFont="1" applyBorder="1"/>
    <xf numFmtId="1" fontId="1" fillId="0" borderId="1" xfId="0" applyNumberFormat="1" applyFont="1" applyBorder="1"/>
    <xf numFmtId="0" fontId="1" fillId="0" borderId="1" xfId="0" applyNumberFormat="1" applyFont="1" applyBorder="1"/>
    <xf numFmtId="164" fontId="1" fillId="0" borderId="2" xfId="0" applyNumberFormat="1" applyFont="1" applyFill="1" applyBorder="1"/>
    <xf numFmtId="164" fontId="0" fillId="0" borderId="0" xfId="0" applyNumberFormat="1"/>
    <xf numFmtId="0" fontId="1" fillId="0" borderId="5" xfId="0" applyFont="1" applyBorder="1" applyAlignment="1">
      <alignment vertical="top" wrapText="1"/>
    </xf>
    <xf numFmtId="0" fontId="1" fillId="0" borderId="1" xfId="0" applyFont="1" applyBorder="1" applyAlignment="1">
      <alignment vertical="top" wrapText="1"/>
    </xf>
    <xf numFmtId="0" fontId="1" fillId="0" borderId="6" xfId="0" applyFont="1" applyBorder="1" applyAlignment="1">
      <alignment vertical="top" wrapText="1"/>
    </xf>
    <xf numFmtId="0" fontId="1" fillId="0" borderId="7" xfId="0" applyFont="1" applyBorder="1" applyAlignment="1">
      <alignment vertical="top" wrapText="1"/>
    </xf>
    <xf numFmtId="0" fontId="1" fillId="0" borderId="6" xfId="0" applyFont="1" applyBorder="1"/>
    <xf numFmtId="0" fontId="1" fillId="0" borderId="7" xfId="0" applyFont="1" applyBorder="1"/>
    <xf numFmtId="0" fontId="1" fillId="0" borderId="2" xfId="0" applyFont="1" applyBorder="1"/>
    <xf numFmtId="0" fontId="1" fillId="0" borderId="9" xfId="0" applyFont="1" applyBorder="1"/>
    <xf numFmtId="0" fontId="1" fillId="0" borderId="4" xfId="0" applyFont="1" applyBorder="1"/>
    <xf numFmtId="0" fontId="1" fillId="0" borderId="3" xfId="0" applyFont="1" applyBorder="1"/>
    <xf numFmtId="0" fontId="1" fillId="0" borderId="12" xfId="0" applyFont="1" applyBorder="1"/>
    <xf numFmtId="0" fontId="1" fillId="0" borderId="14" xfId="0" applyFont="1" applyBorder="1"/>
    <xf numFmtId="0" fontId="1" fillId="0" borderId="13" xfId="0" applyFont="1" applyFill="1" applyBorder="1"/>
    <xf numFmtId="0" fontId="1" fillId="0" borderId="1" xfId="0" applyFont="1" applyBorder="1" applyAlignment="1">
      <alignment horizontal="center"/>
    </xf>
    <xf numFmtId="16" fontId="1" fillId="0" borderId="1" xfId="0" applyNumberFormat="1" applyFont="1" applyBorder="1"/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4" xfId="0" applyFont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6" fillId="0" borderId="0" xfId="0" applyFont="1"/>
    <xf numFmtId="0" fontId="3" fillId="0" borderId="11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43" fontId="4" fillId="0" borderId="1" xfId="1" applyFont="1" applyBorder="1" applyAlignment="1">
      <alignment vertical="center"/>
    </xf>
    <xf numFmtId="43" fontId="1" fillId="0" borderId="1" xfId="1" applyFont="1" applyBorder="1"/>
    <xf numFmtId="43" fontId="1" fillId="0" borderId="1" xfId="1" applyFont="1" applyBorder="1" applyAlignment="1">
      <alignment vertical="top"/>
    </xf>
    <xf numFmtId="43" fontId="0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196357</xdr:colOff>
      <xdr:row>70</xdr:row>
      <xdr:rowOff>7844</xdr:rowOff>
    </xdr:from>
    <xdr:to>
      <xdr:col>1</xdr:col>
      <xdr:colOff>318552</xdr:colOff>
      <xdr:row>71</xdr:row>
      <xdr:rowOff>179294</xdr:rowOff>
    </xdr:to>
    <xdr:sp macro="" textlink="">
      <xdr:nvSpPr>
        <xdr:cNvPr id="2" name="Down Arrow 1"/>
        <xdr:cNvSpPr/>
      </xdr:nvSpPr>
      <xdr:spPr>
        <a:xfrm>
          <a:off x="1877239" y="14732373"/>
          <a:ext cx="122195" cy="36195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</xdr:col>
      <xdr:colOff>196358</xdr:colOff>
      <xdr:row>53</xdr:row>
      <xdr:rowOff>9525</xdr:rowOff>
    </xdr:from>
    <xdr:to>
      <xdr:col>1</xdr:col>
      <xdr:colOff>318553</xdr:colOff>
      <xdr:row>54</xdr:row>
      <xdr:rowOff>190500</xdr:rowOff>
    </xdr:to>
    <xdr:sp macro="" textlink="">
      <xdr:nvSpPr>
        <xdr:cNvPr id="3" name="Down Arrow 2"/>
        <xdr:cNvSpPr/>
      </xdr:nvSpPr>
      <xdr:spPr>
        <a:xfrm>
          <a:off x="1877240" y="11192996"/>
          <a:ext cx="122195" cy="37147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</xdr:col>
      <xdr:colOff>187344</xdr:colOff>
      <xdr:row>34</xdr:row>
      <xdr:rowOff>0</xdr:rowOff>
    </xdr:from>
    <xdr:to>
      <xdr:col>1</xdr:col>
      <xdr:colOff>298430</xdr:colOff>
      <xdr:row>35</xdr:row>
      <xdr:rowOff>180975</xdr:rowOff>
    </xdr:to>
    <xdr:sp macro="" textlink="">
      <xdr:nvSpPr>
        <xdr:cNvPr id="4" name="Down Arrow 3"/>
        <xdr:cNvSpPr/>
      </xdr:nvSpPr>
      <xdr:spPr>
        <a:xfrm>
          <a:off x="1868226" y="7239000"/>
          <a:ext cx="111086" cy="37147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</xdr:col>
      <xdr:colOff>187344</xdr:colOff>
      <xdr:row>25</xdr:row>
      <xdr:rowOff>9091</xdr:rowOff>
    </xdr:from>
    <xdr:to>
      <xdr:col>1</xdr:col>
      <xdr:colOff>298430</xdr:colOff>
      <xdr:row>25</xdr:row>
      <xdr:rowOff>190933</xdr:rowOff>
    </xdr:to>
    <xdr:sp macro="" textlink="">
      <xdr:nvSpPr>
        <xdr:cNvPr id="5" name="Down Arrow 4"/>
        <xdr:cNvSpPr/>
      </xdr:nvSpPr>
      <xdr:spPr>
        <a:xfrm>
          <a:off x="1492269" y="5066866"/>
          <a:ext cx="111086" cy="18184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</xdr:col>
      <xdr:colOff>181790</xdr:colOff>
      <xdr:row>17</xdr:row>
      <xdr:rowOff>10220</xdr:rowOff>
    </xdr:from>
    <xdr:to>
      <xdr:col>1</xdr:col>
      <xdr:colOff>303985</xdr:colOff>
      <xdr:row>18</xdr:row>
      <xdr:rowOff>180280</xdr:rowOff>
    </xdr:to>
    <xdr:sp macro="" textlink="">
      <xdr:nvSpPr>
        <xdr:cNvPr id="6" name="Down Arrow 5"/>
        <xdr:cNvSpPr/>
      </xdr:nvSpPr>
      <xdr:spPr>
        <a:xfrm>
          <a:off x="1486715" y="3343970"/>
          <a:ext cx="122195" cy="36056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</xdr:col>
      <xdr:colOff>214800</xdr:colOff>
      <xdr:row>3</xdr:row>
      <xdr:rowOff>19417</xdr:rowOff>
    </xdr:from>
    <xdr:to>
      <xdr:col>1</xdr:col>
      <xdr:colOff>325886</xdr:colOff>
      <xdr:row>4</xdr:row>
      <xdr:rowOff>171082</xdr:rowOff>
    </xdr:to>
    <xdr:sp macro="" textlink="">
      <xdr:nvSpPr>
        <xdr:cNvPr id="7" name="Down Arrow 6"/>
        <xdr:cNvSpPr/>
      </xdr:nvSpPr>
      <xdr:spPr>
        <a:xfrm>
          <a:off x="1895682" y="624535"/>
          <a:ext cx="111086" cy="3421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</xdr:col>
      <xdr:colOff>191873</xdr:colOff>
      <xdr:row>74</xdr:row>
      <xdr:rowOff>10262</xdr:rowOff>
    </xdr:from>
    <xdr:to>
      <xdr:col>1</xdr:col>
      <xdr:colOff>314068</xdr:colOff>
      <xdr:row>74</xdr:row>
      <xdr:rowOff>179114</xdr:rowOff>
    </xdr:to>
    <xdr:sp macro="" textlink="">
      <xdr:nvSpPr>
        <xdr:cNvPr id="8" name="Down Arrow 7"/>
        <xdr:cNvSpPr/>
      </xdr:nvSpPr>
      <xdr:spPr>
        <a:xfrm>
          <a:off x="1872755" y="15530409"/>
          <a:ext cx="122195" cy="16885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</xdr:col>
      <xdr:colOff>176183</xdr:colOff>
      <xdr:row>76</xdr:row>
      <xdr:rowOff>5782</xdr:rowOff>
    </xdr:from>
    <xdr:to>
      <xdr:col>1</xdr:col>
      <xdr:colOff>298378</xdr:colOff>
      <xdr:row>76</xdr:row>
      <xdr:rowOff>174634</xdr:rowOff>
    </xdr:to>
    <xdr:sp macro="" textlink="">
      <xdr:nvSpPr>
        <xdr:cNvPr id="9" name="Down Arrow 8"/>
        <xdr:cNvSpPr/>
      </xdr:nvSpPr>
      <xdr:spPr>
        <a:xfrm>
          <a:off x="1857065" y="15929341"/>
          <a:ext cx="122195" cy="16885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7"/>
  <sheetViews>
    <sheetView tabSelected="1" zoomScale="85" zoomScaleNormal="85" workbookViewId="0">
      <selection activeCell="F4" sqref="F4"/>
    </sheetView>
  </sheetViews>
  <sheetFormatPr defaultRowHeight="15" x14ac:dyDescent="0.25"/>
  <cols>
    <col min="1" max="3" width="15" customWidth="1"/>
    <col min="4" max="4" width="15" style="57" customWidth="1"/>
    <col min="5" max="16" width="15" customWidth="1"/>
    <col min="17" max="17" width="15" style="11" customWidth="1"/>
    <col min="18" max="41" width="15" customWidth="1"/>
  </cols>
  <sheetData>
    <row r="1" spans="1:41" s="51" customFormat="1" ht="56.25" customHeight="1" thickBot="1" x14ac:dyDescent="0.3">
      <c r="A1" s="45" t="s">
        <v>0</v>
      </c>
      <c r="B1" s="46" t="s">
        <v>1</v>
      </c>
      <c r="C1" s="47" t="s">
        <v>2</v>
      </c>
      <c r="D1" s="54" t="s">
        <v>3</v>
      </c>
      <c r="E1" s="47" t="s">
        <v>4</v>
      </c>
      <c r="F1" s="48" t="s">
        <v>64</v>
      </c>
      <c r="G1" s="48" t="s">
        <v>65</v>
      </c>
      <c r="H1" s="48" t="s">
        <v>66</v>
      </c>
      <c r="I1" s="48" t="s">
        <v>67</v>
      </c>
      <c r="J1" s="47" t="s">
        <v>68</v>
      </c>
      <c r="K1" s="48" t="s">
        <v>69</v>
      </c>
      <c r="L1" s="48" t="s">
        <v>70</v>
      </c>
      <c r="M1" s="48" t="s">
        <v>71</v>
      </c>
      <c r="N1" s="48" t="s">
        <v>72</v>
      </c>
      <c r="O1" s="49" t="s">
        <v>73</v>
      </c>
      <c r="P1" s="48" t="s">
        <v>74</v>
      </c>
      <c r="Q1" s="48" t="s">
        <v>75</v>
      </c>
      <c r="R1" s="48" t="s">
        <v>76</v>
      </c>
      <c r="S1" s="48" t="s">
        <v>77</v>
      </c>
      <c r="T1" s="49" t="s">
        <v>78</v>
      </c>
      <c r="U1" s="48" t="s">
        <v>79</v>
      </c>
      <c r="V1" s="48" t="s">
        <v>80</v>
      </c>
      <c r="W1" s="48" t="s">
        <v>81</v>
      </c>
      <c r="X1" s="48" t="s">
        <v>82</v>
      </c>
      <c r="Y1" s="49" t="s">
        <v>83</v>
      </c>
      <c r="Z1" s="48" t="s">
        <v>84</v>
      </c>
      <c r="AA1" s="48" t="s">
        <v>85</v>
      </c>
      <c r="AB1" s="48" t="s">
        <v>86</v>
      </c>
      <c r="AC1" s="48" t="s">
        <v>87</v>
      </c>
      <c r="AD1" s="49" t="s">
        <v>88</v>
      </c>
      <c r="AE1" s="48" t="s">
        <v>89</v>
      </c>
      <c r="AF1" s="48" t="s">
        <v>90</v>
      </c>
      <c r="AG1" s="48" t="s">
        <v>91</v>
      </c>
      <c r="AH1" s="48" t="s">
        <v>92</v>
      </c>
      <c r="AI1" s="49" t="s">
        <v>93</v>
      </c>
      <c r="AJ1" s="50" t="s">
        <v>3</v>
      </c>
      <c r="AK1" s="50" t="s">
        <v>6</v>
      </c>
      <c r="AL1" s="50" t="s">
        <v>7</v>
      </c>
      <c r="AM1" s="50" t="s">
        <v>8</v>
      </c>
      <c r="AN1" s="50" t="s">
        <v>3</v>
      </c>
      <c r="AO1" s="49" t="s">
        <v>5</v>
      </c>
    </row>
    <row r="2" spans="1:41" ht="15.75" thickBot="1" x14ac:dyDescent="0.3">
      <c r="A2" s="2">
        <v>45748</v>
      </c>
      <c r="B2" s="3">
        <v>26.84</v>
      </c>
      <c r="C2" s="4">
        <v>2.3940000000000001</v>
      </c>
      <c r="D2" s="55">
        <v>29.234000000000002</v>
      </c>
      <c r="E2" s="4">
        <v>36.375</v>
      </c>
      <c r="F2" s="4">
        <v>0.75600000000000001</v>
      </c>
      <c r="G2" s="3">
        <v>3.05</v>
      </c>
      <c r="H2" s="3">
        <v>6.5469999999999997</v>
      </c>
      <c r="I2" s="3"/>
      <c r="J2" s="3">
        <v>0</v>
      </c>
      <c r="K2" s="3">
        <v>2.4119999999999999</v>
      </c>
      <c r="L2" s="3">
        <v>89.363</v>
      </c>
      <c r="M2" s="3">
        <v>57.018999999999998</v>
      </c>
      <c r="N2" s="3"/>
      <c r="O2" s="3"/>
      <c r="P2" s="3">
        <v>23.984999999999999</v>
      </c>
      <c r="Q2" s="5">
        <v>150.71600000000001</v>
      </c>
      <c r="R2" s="3">
        <v>155.95599999999999</v>
      </c>
      <c r="S2" s="3"/>
      <c r="T2" s="3"/>
      <c r="U2" s="3">
        <v>0.151</v>
      </c>
      <c r="V2" s="3">
        <v>5.641</v>
      </c>
      <c r="W2" s="3">
        <v>3.4510000000000001</v>
      </c>
      <c r="X2" s="3"/>
      <c r="Y2" s="3"/>
      <c r="Z2" s="3">
        <v>0.29899999999999999</v>
      </c>
      <c r="AA2" s="3">
        <v>3.9609999999999999</v>
      </c>
      <c r="AB2" s="3">
        <v>27.416</v>
      </c>
      <c r="AC2" s="3"/>
      <c r="AD2" s="3"/>
      <c r="AE2" s="3">
        <v>2.8439999999999999</v>
      </c>
      <c r="AF2" s="3">
        <v>20.526</v>
      </c>
      <c r="AG2" s="3">
        <v>77.114000000000004</v>
      </c>
      <c r="AH2" s="3"/>
      <c r="AI2" s="3"/>
      <c r="AJ2" s="3">
        <f t="shared" ref="AJ2:AJ3" si="0">+K2+P2+U2+Z2+AE2</f>
        <v>29.690999999999999</v>
      </c>
      <c r="AK2" s="3">
        <f t="shared" ref="AK2:AK27" si="1">E2-F2-AJ2</f>
        <v>5.9280000000000008</v>
      </c>
      <c r="AL2" s="3">
        <v>42.47</v>
      </c>
      <c r="AM2" s="4">
        <v>18.015000000000001</v>
      </c>
      <c r="AN2" s="3">
        <f t="shared" ref="AN2:AN27" si="2">+AL2+AM2</f>
        <v>60.484999999999999</v>
      </c>
      <c r="AO2" s="3" t="e">
        <f>+AN2-#REF!</f>
        <v>#REF!</v>
      </c>
    </row>
    <row r="3" spans="1:41" ht="15.75" thickBot="1" x14ac:dyDescent="0.3">
      <c r="A3" s="2">
        <v>45749</v>
      </c>
      <c r="B3" s="3">
        <v>32.807000000000002</v>
      </c>
      <c r="C3" s="4">
        <v>2.3380000000000001</v>
      </c>
      <c r="D3" s="55">
        <v>35.145000000000003</v>
      </c>
      <c r="E3" s="4">
        <v>37.536999999999999</v>
      </c>
      <c r="F3" s="4">
        <v>0.69599999999999995</v>
      </c>
      <c r="G3" s="3">
        <v>3.05</v>
      </c>
      <c r="H3" s="3">
        <v>6.5469999999999997</v>
      </c>
      <c r="I3" s="3"/>
      <c r="J3" s="3">
        <f t="shared" ref="J3:J27" si="3">+H3-H2</f>
        <v>0</v>
      </c>
      <c r="K3" s="3">
        <v>2.875</v>
      </c>
      <c r="L3" s="3">
        <v>87.668999999999997</v>
      </c>
      <c r="M3" s="3">
        <v>62.338999999999999</v>
      </c>
      <c r="N3" s="3"/>
      <c r="O3" s="3">
        <f t="shared" ref="O3:O27" si="4">+M3-M2</f>
        <v>5.32</v>
      </c>
      <c r="P3" s="3">
        <v>24.805</v>
      </c>
      <c r="Q3" s="5">
        <v>167.31899999999999</v>
      </c>
      <c r="R3" s="3">
        <v>150.71600000000001</v>
      </c>
      <c r="S3" s="3"/>
      <c r="T3" s="3"/>
      <c r="U3" s="3">
        <v>0.151</v>
      </c>
      <c r="V3" s="3">
        <v>5.7930000000000001</v>
      </c>
      <c r="W3" s="3">
        <v>3.4510000000000001</v>
      </c>
      <c r="X3" s="3"/>
      <c r="Y3" s="3"/>
      <c r="Z3" s="3">
        <v>0.40300000000000002</v>
      </c>
      <c r="AA3" s="3">
        <v>3.9609999999999999</v>
      </c>
      <c r="AB3" s="3">
        <v>27.416</v>
      </c>
      <c r="AC3" s="3"/>
      <c r="AD3" s="3"/>
      <c r="AE3" s="3">
        <v>2.7240000000000002</v>
      </c>
      <c r="AF3" s="3">
        <v>20.242000000000001</v>
      </c>
      <c r="AG3" s="3">
        <v>78.028999999999996</v>
      </c>
      <c r="AH3" s="3"/>
      <c r="AI3" s="3"/>
      <c r="AJ3" s="3">
        <f t="shared" si="0"/>
        <v>30.957999999999998</v>
      </c>
      <c r="AK3" s="3">
        <f t="shared" si="1"/>
        <v>5.8830000000000027</v>
      </c>
      <c r="AL3" s="3">
        <v>47.9</v>
      </c>
      <c r="AM3" s="3">
        <v>18.75</v>
      </c>
      <c r="AN3" s="3">
        <f t="shared" si="2"/>
        <v>66.650000000000006</v>
      </c>
      <c r="AO3" s="3">
        <f>+AN3-AN2</f>
        <v>6.1650000000000063</v>
      </c>
    </row>
    <row r="4" spans="1:41" ht="15.75" thickBot="1" x14ac:dyDescent="0.3">
      <c r="A4" s="2">
        <v>45750</v>
      </c>
      <c r="B4" s="3">
        <v>33.094999999999999</v>
      </c>
      <c r="C4" s="4">
        <v>2.2930000000000001</v>
      </c>
      <c r="D4" s="55">
        <v>35.387999999999998</v>
      </c>
      <c r="E4" s="4">
        <v>36.627000000000002</v>
      </c>
      <c r="F4" s="4">
        <v>0.72099999999999997</v>
      </c>
      <c r="G4" s="3">
        <v>3.05</v>
      </c>
      <c r="H4" s="3">
        <v>6.5650000000000004</v>
      </c>
      <c r="I4" s="3"/>
      <c r="J4" s="3">
        <f t="shared" si="3"/>
        <v>1.8000000000000682E-2</v>
      </c>
      <c r="K4" s="3">
        <v>2.6349999999999998</v>
      </c>
      <c r="L4" s="3">
        <v>90.304000000000002</v>
      </c>
      <c r="M4" s="3">
        <v>62.338999999999999</v>
      </c>
      <c r="N4" s="3"/>
      <c r="O4" s="3">
        <f t="shared" si="4"/>
        <v>0</v>
      </c>
      <c r="P4" s="3">
        <v>22.077999999999999</v>
      </c>
      <c r="Q4" s="5">
        <v>167.02</v>
      </c>
      <c r="R4" s="3">
        <v>151.46600000000001</v>
      </c>
      <c r="S4" s="3"/>
      <c r="T4" s="3"/>
      <c r="U4" s="3">
        <v>0.14299999999999999</v>
      </c>
      <c r="V4" s="3">
        <v>5.7930000000000001</v>
      </c>
      <c r="W4" s="3">
        <v>3.4510000000000001</v>
      </c>
      <c r="X4" s="3"/>
      <c r="Y4" s="3"/>
      <c r="Z4" s="3">
        <v>0.42399999999999999</v>
      </c>
      <c r="AA4" s="3">
        <v>3.9609999999999999</v>
      </c>
      <c r="AB4" s="3">
        <v>27.416</v>
      </c>
      <c r="AC4" s="3"/>
      <c r="AD4" s="3"/>
      <c r="AE4" s="3">
        <v>2.6040000000000001</v>
      </c>
      <c r="AF4" s="3">
        <v>17.635999999999999</v>
      </c>
      <c r="AG4" s="3">
        <v>78.495999999999995</v>
      </c>
      <c r="AH4" s="3"/>
      <c r="AI4" s="3"/>
      <c r="AJ4" s="3">
        <f>+K4+P4+U4+Z4+AE4</f>
        <v>27.884</v>
      </c>
      <c r="AK4" s="3">
        <f t="shared" si="1"/>
        <v>8.0220000000000056</v>
      </c>
      <c r="AL4" s="3">
        <v>51.975000000000001</v>
      </c>
      <c r="AM4" s="3">
        <v>18.39</v>
      </c>
      <c r="AN4" s="3">
        <f t="shared" si="2"/>
        <v>70.365000000000009</v>
      </c>
      <c r="AO4" s="3">
        <f t="shared" ref="AO4:AO27" si="5">+AN4-AN3</f>
        <v>3.7150000000000034</v>
      </c>
    </row>
    <row r="5" spans="1:41" ht="15.75" thickBot="1" x14ac:dyDescent="0.3">
      <c r="A5" s="2">
        <v>45752</v>
      </c>
      <c r="B5" s="3">
        <v>30.895</v>
      </c>
      <c r="C5" s="4">
        <v>2.3250000000000002</v>
      </c>
      <c r="D5" s="55">
        <v>33.22</v>
      </c>
      <c r="E5" s="4">
        <v>37.587000000000003</v>
      </c>
      <c r="F5" s="4">
        <v>0.76800000000000002</v>
      </c>
      <c r="G5" s="3">
        <v>3.05</v>
      </c>
      <c r="H5" s="3">
        <v>6.8650000000000002</v>
      </c>
      <c r="I5" s="3"/>
      <c r="J5" s="3">
        <f t="shared" si="3"/>
        <v>0.29999999999999982</v>
      </c>
      <c r="K5" s="3">
        <v>2.9609999999999999</v>
      </c>
      <c r="L5" s="3">
        <v>93.265000000000001</v>
      </c>
      <c r="M5" s="3">
        <v>62.338999999999999</v>
      </c>
      <c r="N5" s="3"/>
      <c r="O5" s="3">
        <f t="shared" si="4"/>
        <v>0</v>
      </c>
      <c r="P5" s="3">
        <v>25.128</v>
      </c>
      <c r="Q5" s="5">
        <v>156.922</v>
      </c>
      <c r="R5" s="3">
        <v>155.816</v>
      </c>
      <c r="S5" s="3"/>
      <c r="T5" s="3"/>
      <c r="U5" s="3">
        <v>0.13200000000000001</v>
      </c>
      <c r="V5" s="3">
        <v>5.9249999999999998</v>
      </c>
      <c r="W5" s="3">
        <v>3.4510000000000001</v>
      </c>
      <c r="X5" s="3"/>
      <c r="Y5" s="3"/>
      <c r="Z5" s="3">
        <v>0.42</v>
      </c>
      <c r="AA5" s="3">
        <v>3.9609999999999999</v>
      </c>
      <c r="AB5" s="3">
        <v>27.416</v>
      </c>
      <c r="AC5" s="3"/>
      <c r="AD5" s="3"/>
      <c r="AE5" s="3">
        <v>2.7240000000000002</v>
      </c>
      <c r="AF5" s="3">
        <v>19.032</v>
      </c>
      <c r="AG5" s="3">
        <v>78.495999999999995</v>
      </c>
      <c r="AH5" s="3"/>
      <c r="AI5" s="3"/>
      <c r="AJ5" s="3">
        <f t="shared" ref="AJ5:AJ27" si="6">+K5+P5+U5+Z5+AE5</f>
        <v>31.365000000000002</v>
      </c>
      <c r="AK5" s="3">
        <f t="shared" si="1"/>
        <v>5.4540000000000006</v>
      </c>
      <c r="AL5" s="3">
        <v>50.45</v>
      </c>
      <c r="AM5" s="3">
        <v>19.395</v>
      </c>
      <c r="AN5" s="3">
        <f t="shared" si="2"/>
        <v>69.844999999999999</v>
      </c>
      <c r="AO5" s="3">
        <f t="shared" si="5"/>
        <v>-0.52000000000001023</v>
      </c>
    </row>
    <row r="6" spans="1:41" ht="15.75" thickBot="1" x14ac:dyDescent="0.3">
      <c r="A6" s="2">
        <v>45753</v>
      </c>
      <c r="B6" s="3">
        <v>33.521999999999998</v>
      </c>
      <c r="C6" s="4">
        <v>2.2120000000000002</v>
      </c>
      <c r="D6" s="55">
        <v>35.734000000000002</v>
      </c>
      <c r="E6" s="4">
        <v>28.308</v>
      </c>
      <c r="F6" s="4">
        <v>0.39200000000000002</v>
      </c>
      <c r="G6" s="3">
        <v>3.05</v>
      </c>
      <c r="H6" s="3">
        <v>6.7519999999999998</v>
      </c>
      <c r="I6" s="3"/>
      <c r="J6" s="3">
        <f t="shared" si="3"/>
        <v>-0.11300000000000043</v>
      </c>
      <c r="K6" s="3">
        <v>2.2000000000000002</v>
      </c>
      <c r="L6" s="3">
        <v>93.981999999999999</v>
      </c>
      <c r="M6" s="3">
        <v>63.819000000000003</v>
      </c>
      <c r="N6" s="3"/>
      <c r="O6" s="3">
        <f t="shared" si="4"/>
        <v>1.480000000000004</v>
      </c>
      <c r="P6" s="3">
        <v>21.26</v>
      </c>
      <c r="Q6" s="5">
        <v>157.14699999999999</v>
      </c>
      <c r="R6" s="3">
        <v>119.276</v>
      </c>
      <c r="S6" s="3"/>
      <c r="T6" s="3"/>
      <c r="U6" s="3">
        <v>0.13200000000000001</v>
      </c>
      <c r="V6" s="3">
        <v>6.0570000000000004</v>
      </c>
      <c r="W6" s="3">
        <v>3.4510000000000001</v>
      </c>
      <c r="X6" s="3"/>
      <c r="Y6" s="3"/>
      <c r="Z6" s="3">
        <v>0.372</v>
      </c>
      <c r="AA6" s="3">
        <v>3.9609999999999999</v>
      </c>
      <c r="AB6" s="3">
        <v>27.416</v>
      </c>
      <c r="AC6" s="3"/>
      <c r="AD6" s="3"/>
      <c r="AE6" s="3">
        <v>2.4969999999999999</v>
      </c>
      <c r="AF6" s="3">
        <v>20.166</v>
      </c>
      <c r="AG6" s="3">
        <v>79.346999999999994</v>
      </c>
      <c r="AH6" s="3"/>
      <c r="AI6" s="3"/>
      <c r="AJ6" s="3">
        <f t="shared" si="6"/>
        <v>26.461000000000002</v>
      </c>
      <c r="AK6" s="3">
        <f t="shared" si="1"/>
        <v>1.4549999999999983</v>
      </c>
      <c r="AL6" s="3">
        <v>51.78</v>
      </c>
      <c r="AM6" s="3">
        <v>18.600000000000001</v>
      </c>
      <c r="AN6" s="3">
        <f t="shared" si="2"/>
        <v>70.38</v>
      </c>
      <c r="AO6" s="3">
        <f t="shared" si="5"/>
        <v>0.53499999999999659</v>
      </c>
    </row>
    <row r="7" spans="1:41" ht="15.75" thickBot="1" x14ac:dyDescent="0.3">
      <c r="A7" s="2">
        <v>45754</v>
      </c>
      <c r="B7" s="3">
        <v>32.686999999999998</v>
      </c>
      <c r="C7" s="4">
        <v>2.3460000000000001</v>
      </c>
      <c r="D7" s="55">
        <v>35.033000000000001</v>
      </c>
      <c r="E7" s="4">
        <v>38.15</v>
      </c>
      <c r="F7" s="4">
        <v>0.749</v>
      </c>
      <c r="G7" s="3">
        <v>3.05</v>
      </c>
      <c r="H7" s="3">
        <v>6.8419999999999996</v>
      </c>
      <c r="I7" s="3"/>
      <c r="J7" s="3">
        <f t="shared" si="3"/>
        <v>8.9999999999999858E-2</v>
      </c>
      <c r="K7" s="3">
        <v>2.738</v>
      </c>
      <c r="L7" s="3">
        <v>91.522999999999996</v>
      </c>
      <c r="M7" s="3">
        <v>69.015000000000001</v>
      </c>
      <c r="N7" s="3"/>
      <c r="O7" s="3">
        <f t="shared" si="4"/>
        <v>5.195999999999998</v>
      </c>
      <c r="P7" s="3">
        <v>24.594000000000001</v>
      </c>
      <c r="Q7" s="5">
        <v>160.17099999999999</v>
      </c>
      <c r="R7" s="3">
        <v>87.665999999999997</v>
      </c>
      <c r="S7" s="3"/>
      <c r="T7" s="3"/>
      <c r="U7" s="3">
        <v>0.13200000000000001</v>
      </c>
      <c r="V7" s="3">
        <v>4.0830000000000002</v>
      </c>
      <c r="W7" s="3">
        <v>3.4510000000000001</v>
      </c>
      <c r="X7" s="3"/>
      <c r="Y7" s="3"/>
      <c r="Z7" s="3">
        <v>0.33100000000000002</v>
      </c>
      <c r="AA7" s="3">
        <v>3.9609999999999999</v>
      </c>
      <c r="AB7" s="3">
        <v>27.416</v>
      </c>
      <c r="AC7" s="3"/>
      <c r="AD7" s="3"/>
      <c r="AE7" s="3">
        <v>2.617</v>
      </c>
      <c r="AF7" s="3">
        <v>18.096</v>
      </c>
      <c r="AG7" s="3">
        <v>79.747</v>
      </c>
      <c r="AH7" s="3"/>
      <c r="AI7" s="3"/>
      <c r="AJ7" s="3">
        <f t="shared" si="6"/>
        <v>30.412000000000003</v>
      </c>
      <c r="AK7" s="3">
        <f t="shared" si="1"/>
        <v>6.9889999999999937</v>
      </c>
      <c r="AL7" s="3">
        <v>58.35</v>
      </c>
      <c r="AM7" s="3">
        <v>18.734999999999999</v>
      </c>
      <c r="AN7" s="3">
        <f t="shared" si="2"/>
        <v>77.085000000000008</v>
      </c>
      <c r="AO7" s="3">
        <f t="shared" si="5"/>
        <v>6.7050000000000125</v>
      </c>
    </row>
    <row r="8" spans="1:41" ht="15.75" thickBot="1" x14ac:dyDescent="0.3">
      <c r="A8" s="2">
        <v>45755</v>
      </c>
      <c r="B8" s="3">
        <v>31.192</v>
      </c>
      <c r="C8" s="4">
        <v>1.996</v>
      </c>
      <c r="D8" s="55">
        <v>33.188000000000002</v>
      </c>
      <c r="E8" s="4">
        <v>38.084000000000003</v>
      </c>
      <c r="F8" s="4">
        <v>0.73499999999999999</v>
      </c>
      <c r="G8" s="3">
        <v>3.05</v>
      </c>
      <c r="H8" s="3">
        <v>6.9669999999999996</v>
      </c>
      <c r="I8" s="3"/>
      <c r="J8" s="3">
        <f t="shared" si="3"/>
        <v>0.125</v>
      </c>
      <c r="K8" s="3">
        <v>2.6059999999999999</v>
      </c>
      <c r="L8" s="3">
        <v>92.691999999999993</v>
      </c>
      <c r="M8" s="3">
        <v>70.450999999999993</v>
      </c>
      <c r="N8" s="3"/>
      <c r="O8" s="3">
        <f t="shared" si="4"/>
        <v>1.4359999999999928</v>
      </c>
      <c r="P8" s="3">
        <v>24.483000000000001</v>
      </c>
      <c r="Q8" s="5">
        <v>154.68600000000001</v>
      </c>
      <c r="R8" s="3">
        <v>115.21599999999999</v>
      </c>
      <c r="S8" s="3"/>
      <c r="T8" s="3"/>
      <c r="U8" s="3">
        <v>0.13200000000000001</v>
      </c>
      <c r="V8" s="3">
        <v>4.2149999999999999</v>
      </c>
      <c r="W8" s="3">
        <v>3.4510000000000001</v>
      </c>
      <c r="X8" s="3"/>
      <c r="Y8" s="3"/>
      <c r="Z8" s="3">
        <v>0.29199999999999998</v>
      </c>
      <c r="AA8" s="3">
        <v>3.9609999999999999</v>
      </c>
      <c r="AB8" s="3">
        <v>27.416</v>
      </c>
      <c r="AC8" s="3"/>
      <c r="AD8" s="3"/>
      <c r="AE8" s="3">
        <v>2.7240000000000002</v>
      </c>
      <c r="AF8" s="3">
        <v>19.309999999999999</v>
      </c>
      <c r="AG8" s="3">
        <v>85.441000000000003</v>
      </c>
      <c r="AH8" s="3"/>
      <c r="AI8" s="3"/>
      <c r="AJ8" s="3">
        <f t="shared" si="6"/>
        <v>30.237000000000002</v>
      </c>
      <c r="AK8" s="3">
        <f t="shared" si="1"/>
        <v>7.1120000000000019</v>
      </c>
      <c r="AL8" s="3">
        <v>62.04</v>
      </c>
      <c r="AM8" s="3">
        <v>19.245000000000001</v>
      </c>
      <c r="AN8" s="3">
        <f t="shared" si="2"/>
        <v>81.284999999999997</v>
      </c>
      <c r="AO8" s="3">
        <f t="shared" si="5"/>
        <v>4.1999999999999886</v>
      </c>
    </row>
    <row r="9" spans="1:41" ht="15.75" thickBot="1" x14ac:dyDescent="0.3">
      <c r="A9" s="2">
        <v>45756</v>
      </c>
      <c r="B9" s="3">
        <v>31.809000000000001</v>
      </c>
      <c r="C9" s="4">
        <v>2.2829999999999999</v>
      </c>
      <c r="D9" s="55">
        <v>34.091999999999999</v>
      </c>
      <c r="E9" s="4">
        <v>38.335000000000001</v>
      </c>
      <c r="F9" s="4">
        <v>0.65800000000000003</v>
      </c>
      <c r="G9" s="3">
        <v>3.05</v>
      </c>
      <c r="H9" s="3">
        <v>6.9320000000000004</v>
      </c>
      <c r="I9" s="3"/>
      <c r="J9" s="3">
        <f t="shared" si="3"/>
        <v>-3.4999999999999254E-2</v>
      </c>
      <c r="K9" s="3">
        <v>2.726</v>
      </c>
      <c r="L9" s="3">
        <v>91.846000000000004</v>
      </c>
      <c r="M9" s="3">
        <v>73.102000000000004</v>
      </c>
      <c r="N9" s="3"/>
      <c r="O9" s="3">
        <f t="shared" si="4"/>
        <v>2.6510000000000105</v>
      </c>
      <c r="P9" s="3">
        <v>24.327999999999999</v>
      </c>
      <c r="Q9" s="5">
        <v>157.315</v>
      </c>
      <c r="R9" s="3">
        <v>135.226</v>
      </c>
      <c r="S9" s="3"/>
      <c r="T9" s="3"/>
      <c r="U9" s="3">
        <v>0.123</v>
      </c>
      <c r="V9" s="3">
        <v>4.3390000000000004</v>
      </c>
      <c r="W9" s="3">
        <v>3.4510000000000001</v>
      </c>
      <c r="X9" s="3"/>
      <c r="Y9" s="3"/>
      <c r="Z9" s="3">
        <v>0.29599999999999999</v>
      </c>
      <c r="AA9" s="3">
        <v>6.7590000000000003</v>
      </c>
      <c r="AB9" s="3">
        <v>27.416</v>
      </c>
      <c r="AC9" s="3"/>
      <c r="AD9" s="3"/>
      <c r="AE9" s="3">
        <v>2.7240000000000002</v>
      </c>
      <c r="AF9" s="3">
        <v>18.356000000000002</v>
      </c>
      <c r="AG9" s="3">
        <v>86.423000000000002</v>
      </c>
      <c r="AH9" s="3"/>
      <c r="AI9" s="3"/>
      <c r="AJ9" s="3">
        <f t="shared" si="6"/>
        <v>30.196999999999999</v>
      </c>
      <c r="AK9" s="3">
        <f t="shared" si="1"/>
        <v>7.48</v>
      </c>
      <c r="AL9" s="3">
        <v>65.45</v>
      </c>
      <c r="AM9" s="3">
        <v>20.565000000000001</v>
      </c>
      <c r="AN9" s="3">
        <f t="shared" si="2"/>
        <v>86.015000000000001</v>
      </c>
      <c r="AO9" s="3">
        <f t="shared" si="5"/>
        <v>4.730000000000004</v>
      </c>
    </row>
    <row r="10" spans="1:41" ht="15.75" thickBot="1" x14ac:dyDescent="0.3">
      <c r="A10" s="2">
        <v>45757</v>
      </c>
      <c r="B10" s="3">
        <v>32.911000000000001</v>
      </c>
      <c r="C10" s="4">
        <v>2.5259999999999998</v>
      </c>
      <c r="D10" s="55">
        <v>35.436999999999998</v>
      </c>
      <c r="E10" s="4">
        <v>38.450000000000003</v>
      </c>
      <c r="F10" s="4">
        <v>0.67900000000000005</v>
      </c>
      <c r="G10" s="3">
        <v>3.05</v>
      </c>
      <c r="H10" s="3">
        <v>6.9320000000000004</v>
      </c>
      <c r="I10" s="3"/>
      <c r="J10" s="3">
        <f t="shared" si="3"/>
        <v>0</v>
      </c>
      <c r="K10" s="3">
        <v>2.5209999999999999</v>
      </c>
      <c r="L10" s="3">
        <v>92.278000000000006</v>
      </c>
      <c r="M10" s="3">
        <v>74.403000000000006</v>
      </c>
      <c r="N10" s="3"/>
      <c r="O10" s="3">
        <f t="shared" si="4"/>
        <v>1.3010000000000019</v>
      </c>
      <c r="P10" s="3">
        <v>26.141999999999999</v>
      </c>
      <c r="Q10" s="5">
        <v>137.45699999999999</v>
      </c>
      <c r="R10" s="3">
        <v>78.096000000000004</v>
      </c>
      <c r="S10" s="3"/>
      <c r="T10" s="3"/>
      <c r="U10" s="3">
        <v>0.154</v>
      </c>
      <c r="V10" s="3">
        <v>4.4820000000000002</v>
      </c>
      <c r="W10" s="3">
        <v>3.4510000000000001</v>
      </c>
      <c r="X10" s="3"/>
      <c r="Y10" s="3"/>
      <c r="Z10" s="3">
        <v>0.371</v>
      </c>
      <c r="AA10" s="3">
        <v>6.7590000000000003</v>
      </c>
      <c r="AB10" s="3">
        <v>27.416</v>
      </c>
      <c r="AC10" s="3"/>
      <c r="AD10" s="3"/>
      <c r="AE10" s="3">
        <v>2.7240000000000002</v>
      </c>
      <c r="AF10" s="3">
        <v>17.832000000000001</v>
      </c>
      <c r="AG10" s="3">
        <v>88.055999999999997</v>
      </c>
      <c r="AH10" s="3"/>
      <c r="AI10" s="3"/>
      <c r="AJ10" s="3">
        <f t="shared" si="6"/>
        <v>31.911999999999999</v>
      </c>
      <c r="AK10" s="3">
        <f t="shared" si="1"/>
        <v>5.8590000000000018</v>
      </c>
      <c r="AL10" s="3">
        <v>68.775000000000006</v>
      </c>
      <c r="AM10" s="3">
        <v>21.164999999999999</v>
      </c>
      <c r="AN10" s="3">
        <f t="shared" si="2"/>
        <v>89.94</v>
      </c>
      <c r="AO10" s="3">
        <f t="shared" si="5"/>
        <v>3.9249999999999972</v>
      </c>
    </row>
    <row r="11" spans="1:41" ht="15.75" thickBot="1" x14ac:dyDescent="0.3">
      <c r="A11" s="2">
        <v>45759</v>
      </c>
      <c r="B11" s="3">
        <v>33.204000000000001</v>
      </c>
      <c r="C11" s="4">
        <v>2.7679999999999998</v>
      </c>
      <c r="D11" s="55">
        <v>35.972000000000001</v>
      </c>
      <c r="E11" s="4">
        <v>38.25</v>
      </c>
      <c r="F11" s="4">
        <v>0.64600000000000002</v>
      </c>
      <c r="G11" s="3">
        <v>3.05</v>
      </c>
      <c r="H11" s="3">
        <v>6.9320000000000004</v>
      </c>
      <c r="I11" s="3"/>
      <c r="J11" s="3">
        <f t="shared" si="3"/>
        <v>0</v>
      </c>
      <c r="K11" s="3">
        <v>2.5099999999999998</v>
      </c>
      <c r="L11" s="3">
        <v>94.647999999999996</v>
      </c>
      <c r="M11" s="3">
        <v>74.403000000000006</v>
      </c>
      <c r="N11" s="3"/>
      <c r="O11" s="3">
        <f t="shared" si="4"/>
        <v>0</v>
      </c>
      <c r="P11" s="3">
        <v>24.896000000000001</v>
      </c>
      <c r="Q11" s="5">
        <v>174.09700000000001</v>
      </c>
      <c r="R11" s="3">
        <v>88.536000000000001</v>
      </c>
      <c r="S11" s="3"/>
      <c r="T11" s="3"/>
      <c r="U11" s="3">
        <v>0.154</v>
      </c>
      <c r="V11" s="3">
        <v>4.6360000000000001</v>
      </c>
      <c r="W11" s="3">
        <v>3.4510000000000001</v>
      </c>
      <c r="X11" s="3"/>
      <c r="Y11" s="3"/>
      <c r="Z11" s="3">
        <v>0.23899999999999999</v>
      </c>
      <c r="AA11" s="3">
        <v>6.7590000000000003</v>
      </c>
      <c r="AB11" s="3">
        <v>27.416</v>
      </c>
      <c r="AC11" s="3"/>
      <c r="AD11" s="3"/>
      <c r="AE11" s="3">
        <v>3.0840000000000001</v>
      </c>
      <c r="AF11" s="3">
        <v>16.327999999999999</v>
      </c>
      <c r="AG11" s="3">
        <v>88.768000000000001</v>
      </c>
      <c r="AH11" s="3"/>
      <c r="AI11" s="3"/>
      <c r="AJ11" s="3">
        <f t="shared" si="6"/>
        <v>30.882999999999999</v>
      </c>
      <c r="AK11" s="3">
        <f t="shared" si="1"/>
        <v>6.7210000000000001</v>
      </c>
      <c r="AL11" s="3">
        <v>53.725000000000001</v>
      </c>
      <c r="AM11" s="3">
        <v>20.61</v>
      </c>
      <c r="AN11" s="3">
        <f t="shared" si="2"/>
        <v>74.335000000000008</v>
      </c>
      <c r="AO11" s="3">
        <f t="shared" si="5"/>
        <v>-15.60499999999999</v>
      </c>
    </row>
    <row r="12" spans="1:41" s="10" customFormat="1" ht="15.75" thickBot="1" x14ac:dyDescent="0.3">
      <c r="A12" s="6">
        <v>45760</v>
      </c>
      <c r="B12" s="7">
        <v>32.098999999999997</v>
      </c>
      <c r="C12" s="8">
        <v>2.645</v>
      </c>
      <c r="D12" s="56">
        <v>34.744</v>
      </c>
      <c r="E12" s="8">
        <v>38.082000000000001</v>
      </c>
      <c r="F12" s="8">
        <v>0.54600000000000004</v>
      </c>
      <c r="G12" s="7">
        <v>3.05</v>
      </c>
      <c r="H12" s="7">
        <v>6.9320000000000004</v>
      </c>
      <c r="I12" s="7"/>
      <c r="J12" s="3">
        <f t="shared" si="3"/>
        <v>0</v>
      </c>
      <c r="K12" s="7">
        <v>2.6389999999999998</v>
      </c>
      <c r="L12" s="7">
        <v>96.756</v>
      </c>
      <c r="M12" s="7">
        <v>72.995999999999995</v>
      </c>
      <c r="N12" s="7"/>
      <c r="O12" s="3">
        <f t="shared" si="4"/>
        <v>-1.4070000000000107</v>
      </c>
      <c r="P12" s="7">
        <v>24.167999999999999</v>
      </c>
      <c r="Q12" s="9">
        <v>0</v>
      </c>
      <c r="R12" s="9">
        <v>102.456</v>
      </c>
      <c r="S12" s="7"/>
      <c r="T12" s="7"/>
      <c r="U12" s="7">
        <v>0.151</v>
      </c>
      <c r="V12" s="7">
        <v>4.7869999999999999</v>
      </c>
      <c r="W12" s="7">
        <v>3.4510000000000001</v>
      </c>
      <c r="X12" s="7"/>
      <c r="Y12" s="7"/>
      <c r="Z12" s="7">
        <v>0.374</v>
      </c>
      <c r="AA12" s="7">
        <v>6.7590000000000003</v>
      </c>
      <c r="AB12" s="7">
        <v>27.416</v>
      </c>
      <c r="AC12" s="7"/>
      <c r="AD12" s="7"/>
      <c r="AE12" s="7">
        <v>3.2040000000000002</v>
      </c>
      <c r="AF12" s="7">
        <v>17.702000000000002</v>
      </c>
      <c r="AG12" s="7">
        <v>90.37</v>
      </c>
      <c r="AH12" s="7"/>
      <c r="AI12" s="7"/>
      <c r="AJ12" s="3">
        <f t="shared" si="6"/>
        <v>30.535999999999998</v>
      </c>
      <c r="AK12" s="3">
        <f t="shared" si="1"/>
        <v>7.0000000000000036</v>
      </c>
      <c r="AL12" s="7">
        <v>59.51</v>
      </c>
      <c r="AM12" s="7">
        <v>20.94</v>
      </c>
      <c r="AN12" s="3">
        <f t="shared" si="2"/>
        <v>80.45</v>
      </c>
      <c r="AO12" s="3">
        <f t="shared" si="5"/>
        <v>6.1149999999999949</v>
      </c>
    </row>
    <row r="13" spans="1:41" ht="15.75" thickBot="1" x14ac:dyDescent="0.3">
      <c r="A13" s="2">
        <v>45761</v>
      </c>
      <c r="B13" s="3">
        <v>31.478000000000002</v>
      </c>
      <c r="C13" s="4">
        <v>2.778</v>
      </c>
      <c r="D13" s="55">
        <v>34.256</v>
      </c>
      <c r="E13" s="4">
        <v>38.179000000000002</v>
      </c>
      <c r="F13" s="4">
        <v>0.77400000000000002</v>
      </c>
      <c r="G13" s="3">
        <v>3.05</v>
      </c>
      <c r="H13" s="3">
        <v>7.5419999999999998</v>
      </c>
      <c r="I13" s="3"/>
      <c r="J13" s="3">
        <f t="shared" si="3"/>
        <v>0.60999999999999943</v>
      </c>
      <c r="K13" s="3">
        <v>2.4119999999999999</v>
      </c>
      <c r="L13" s="3">
        <v>89.156999999999996</v>
      </c>
      <c r="M13" s="3">
        <v>72.995999999999995</v>
      </c>
      <c r="N13" s="3"/>
      <c r="O13" s="3">
        <f t="shared" si="4"/>
        <v>0</v>
      </c>
      <c r="P13" s="3">
        <v>25.867000000000001</v>
      </c>
      <c r="Q13" s="9">
        <v>0</v>
      </c>
      <c r="R13" s="3">
        <v>86.506</v>
      </c>
      <c r="S13" s="3"/>
      <c r="T13" s="3"/>
      <c r="U13" s="3">
        <v>0.151</v>
      </c>
      <c r="V13" s="3">
        <v>4.9379999999999997</v>
      </c>
      <c r="W13" s="3">
        <v>3.4510000000000001</v>
      </c>
      <c r="X13" s="3"/>
      <c r="Y13" s="3"/>
      <c r="Z13" s="3">
        <v>0.374</v>
      </c>
      <c r="AA13" s="3">
        <v>6.7590000000000003</v>
      </c>
      <c r="AB13" s="3">
        <v>27.416</v>
      </c>
      <c r="AC13" s="3"/>
      <c r="AD13" s="3"/>
      <c r="AE13" s="3">
        <v>3.0840000000000001</v>
      </c>
      <c r="AF13" s="3">
        <v>20.166</v>
      </c>
      <c r="AG13" s="3">
        <v>89.105000000000004</v>
      </c>
      <c r="AH13" s="3"/>
      <c r="AI13" s="3"/>
      <c r="AJ13" s="3">
        <f t="shared" si="6"/>
        <v>31.887999999999998</v>
      </c>
      <c r="AK13" s="3">
        <f t="shared" si="1"/>
        <v>5.517000000000003</v>
      </c>
      <c r="AL13" s="3">
        <v>63.188000000000002</v>
      </c>
      <c r="AM13" s="3">
        <v>21.315000000000001</v>
      </c>
      <c r="AN13" s="3">
        <f t="shared" si="2"/>
        <v>84.503</v>
      </c>
      <c r="AO13" s="3">
        <f t="shared" si="5"/>
        <v>4.0529999999999973</v>
      </c>
    </row>
    <row r="14" spans="1:41" ht="15.75" thickBot="1" x14ac:dyDescent="0.3">
      <c r="A14" s="2">
        <v>45762</v>
      </c>
      <c r="B14" s="3">
        <v>32.390999999999998</v>
      </c>
      <c r="C14" s="4">
        <v>2.6280000000000001</v>
      </c>
      <c r="D14" s="55">
        <v>35.018999999999998</v>
      </c>
      <c r="E14" s="4">
        <v>38.487000000000002</v>
      </c>
      <c r="F14" s="4">
        <v>0.77400000000000002</v>
      </c>
      <c r="G14" s="3">
        <v>3.05</v>
      </c>
      <c r="H14" s="3">
        <v>7.7149999999999999</v>
      </c>
      <c r="I14" s="3"/>
      <c r="J14" s="3">
        <f t="shared" si="3"/>
        <v>0.17300000000000004</v>
      </c>
      <c r="K14" s="3">
        <v>2.6419999999999999</v>
      </c>
      <c r="L14" s="3">
        <v>96.519000000000005</v>
      </c>
      <c r="M14" s="3">
        <v>76.201999999999998</v>
      </c>
      <c r="N14" s="3"/>
      <c r="O14" s="3">
        <f t="shared" si="4"/>
        <v>3.2060000000000031</v>
      </c>
      <c r="P14" s="3">
        <v>24.114000000000001</v>
      </c>
      <c r="Q14" s="9">
        <v>0</v>
      </c>
      <c r="R14" s="3">
        <v>105.736</v>
      </c>
      <c r="S14" s="3"/>
      <c r="T14" s="3"/>
      <c r="U14" s="3">
        <v>0.151</v>
      </c>
      <c r="V14" s="3">
        <v>4.8419999999999996</v>
      </c>
      <c r="W14" s="3">
        <v>3.4510000000000001</v>
      </c>
      <c r="X14" s="3"/>
      <c r="Y14" s="3"/>
      <c r="Z14" s="3">
        <v>0.28199999999999997</v>
      </c>
      <c r="AA14" s="3">
        <v>6.7590000000000003</v>
      </c>
      <c r="AB14" s="3">
        <v>27.416</v>
      </c>
      <c r="AC14" s="3"/>
      <c r="AD14" s="3"/>
      <c r="AE14" s="3">
        <v>2.8439999999999999</v>
      </c>
      <c r="AF14" s="3">
        <v>22.39</v>
      </c>
      <c r="AG14" s="3">
        <v>92.846000000000004</v>
      </c>
      <c r="AH14" s="3"/>
      <c r="AI14" s="3"/>
      <c r="AJ14" s="3">
        <f t="shared" si="6"/>
        <v>30.033000000000001</v>
      </c>
      <c r="AK14" s="3">
        <f t="shared" si="1"/>
        <v>7.68</v>
      </c>
      <c r="AL14" s="3">
        <v>68.826999999999998</v>
      </c>
      <c r="AM14" s="3">
        <v>22.995000000000001</v>
      </c>
      <c r="AN14" s="3">
        <f t="shared" si="2"/>
        <v>91.822000000000003</v>
      </c>
      <c r="AO14" s="3">
        <f t="shared" si="5"/>
        <v>7.3190000000000026</v>
      </c>
    </row>
    <row r="15" spans="1:41" ht="15.75" thickBot="1" x14ac:dyDescent="0.3">
      <c r="A15" s="2">
        <v>45763</v>
      </c>
      <c r="B15" s="3">
        <v>33.570999999999998</v>
      </c>
      <c r="C15" s="4">
        <v>2.0840000000000001</v>
      </c>
      <c r="D15" s="55">
        <v>35.655000000000001</v>
      </c>
      <c r="E15" s="4">
        <v>38.594000000000001</v>
      </c>
      <c r="F15" s="4">
        <v>0.70299999999999996</v>
      </c>
      <c r="G15" s="3">
        <v>3.05</v>
      </c>
      <c r="H15" s="3">
        <v>7.2670000000000003</v>
      </c>
      <c r="I15" s="3"/>
      <c r="J15" s="3">
        <f t="shared" si="3"/>
        <v>-0.44799999999999951</v>
      </c>
      <c r="K15" s="3">
        <v>2.871</v>
      </c>
      <c r="L15" s="3">
        <v>97.576999999999998</v>
      </c>
      <c r="M15" s="3">
        <v>78.003</v>
      </c>
      <c r="N15" s="3"/>
      <c r="O15" s="3">
        <f t="shared" si="4"/>
        <v>1.8010000000000019</v>
      </c>
      <c r="P15" s="3">
        <v>21.960999999999999</v>
      </c>
      <c r="Q15" s="5">
        <v>0</v>
      </c>
      <c r="R15" s="3">
        <v>82.135999999999996</v>
      </c>
      <c r="S15" s="3"/>
      <c r="T15" s="3"/>
      <c r="U15" s="3">
        <v>0.123</v>
      </c>
      <c r="V15" s="3">
        <v>5.0620000000000003</v>
      </c>
      <c r="W15" s="3">
        <v>3.4510000000000001</v>
      </c>
      <c r="X15" s="3"/>
      <c r="Y15" s="3"/>
      <c r="Z15" s="3">
        <v>0.16900000000000001</v>
      </c>
      <c r="AA15" s="3">
        <v>6.7590000000000003</v>
      </c>
      <c r="AB15" s="3">
        <v>27.416</v>
      </c>
      <c r="AC15" s="3"/>
      <c r="AD15" s="3"/>
      <c r="AE15" s="3">
        <v>2.9769999999999999</v>
      </c>
      <c r="AF15" s="3">
        <v>19.991</v>
      </c>
      <c r="AG15" s="3">
        <v>94.66</v>
      </c>
      <c r="AH15" s="3"/>
      <c r="AI15" s="3"/>
      <c r="AJ15" s="3">
        <f t="shared" si="6"/>
        <v>28.100999999999999</v>
      </c>
      <c r="AK15" s="3">
        <f t="shared" si="1"/>
        <v>9.7899999999999991</v>
      </c>
      <c r="AL15" s="3">
        <v>72.856999999999999</v>
      </c>
      <c r="AM15" s="3">
        <v>25.23</v>
      </c>
      <c r="AN15" s="3">
        <f t="shared" si="2"/>
        <v>98.087000000000003</v>
      </c>
      <c r="AO15" s="3">
        <f t="shared" si="5"/>
        <v>6.2650000000000006</v>
      </c>
    </row>
    <row r="16" spans="1:41" ht="15.75" thickBot="1" x14ac:dyDescent="0.3">
      <c r="A16" s="2">
        <v>45764</v>
      </c>
      <c r="B16" s="3">
        <v>37.466999999999999</v>
      </c>
      <c r="C16" s="4">
        <v>3.05</v>
      </c>
      <c r="D16" s="55">
        <v>40.516999999999996</v>
      </c>
      <c r="E16" s="4">
        <v>38.789000000000001</v>
      </c>
      <c r="F16" s="4">
        <v>0.77200000000000002</v>
      </c>
      <c r="G16" s="3">
        <v>3.05</v>
      </c>
      <c r="H16" s="3">
        <v>7.4770000000000003</v>
      </c>
      <c r="I16" s="3"/>
      <c r="J16" s="3">
        <f t="shared" si="3"/>
        <v>0.20999999999999996</v>
      </c>
      <c r="K16" s="3">
        <v>2.871</v>
      </c>
      <c r="L16" s="3">
        <v>99.617999999999995</v>
      </c>
      <c r="M16" s="3">
        <v>68.989999999999995</v>
      </c>
      <c r="N16" s="3"/>
      <c r="O16" s="3">
        <f t="shared" si="4"/>
        <v>-9.0130000000000052</v>
      </c>
      <c r="P16" s="3">
        <v>21.16</v>
      </c>
      <c r="Q16" s="5">
        <v>0</v>
      </c>
      <c r="R16" s="3">
        <v>57.195999999999998</v>
      </c>
      <c r="S16" s="3"/>
      <c r="T16" s="3"/>
      <c r="U16" s="3">
        <v>8.2000000000000003E-2</v>
      </c>
      <c r="V16" s="3">
        <v>5.1449999999999996</v>
      </c>
      <c r="W16" s="3">
        <v>3.4510000000000001</v>
      </c>
      <c r="X16" s="3"/>
      <c r="Y16" s="3"/>
      <c r="Z16" s="3">
        <v>0.22600000000000001</v>
      </c>
      <c r="AA16" s="3">
        <v>6.7590000000000003</v>
      </c>
      <c r="AB16" s="3">
        <v>27.416</v>
      </c>
      <c r="AC16" s="3"/>
      <c r="AD16" s="3"/>
      <c r="AE16" s="3">
        <v>3.0840000000000001</v>
      </c>
      <c r="AF16" s="3">
        <v>20.077999999999999</v>
      </c>
      <c r="AG16" s="3">
        <v>95.692999999999998</v>
      </c>
      <c r="AH16" s="3"/>
      <c r="AI16" s="3"/>
      <c r="AJ16" s="3">
        <f t="shared" si="6"/>
        <v>27.422999999999998</v>
      </c>
      <c r="AK16" s="3">
        <f t="shared" si="1"/>
        <v>10.594000000000005</v>
      </c>
      <c r="AL16" s="3">
        <v>79.805999999999997</v>
      </c>
      <c r="AM16" s="3">
        <v>27.27</v>
      </c>
      <c r="AN16" s="3">
        <f t="shared" si="2"/>
        <v>107.07599999999999</v>
      </c>
      <c r="AO16" s="3">
        <f t="shared" si="5"/>
        <v>8.9889999999999901</v>
      </c>
    </row>
    <row r="17" spans="1:41" ht="15.75" thickBot="1" x14ac:dyDescent="0.3">
      <c r="A17" s="2">
        <v>45766</v>
      </c>
      <c r="B17" s="3">
        <v>31.841000000000001</v>
      </c>
      <c r="C17" s="4">
        <v>3.468</v>
      </c>
      <c r="D17" s="55">
        <v>35.308999999999997</v>
      </c>
      <c r="E17" s="4">
        <v>38.161999999999999</v>
      </c>
      <c r="F17" s="4">
        <v>0.77</v>
      </c>
      <c r="G17" s="3">
        <v>3.05</v>
      </c>
      <c r="H17" s="3">
        <v>7.2370000000000001</v>
      </c>
      <c r="I17" s="3"/>
      <c r="J17" s="3">
        <f t="shared" si="3"/>
        <v>-0.24000000000000021</v>
      </c>
      <c r="K17" s="3">
        <v>2.8029999999999999</v>
      </c>
      <c r="L17" s="3">
        <v>100.004</v>
      </c>
      <c r="M17" s="3">
        <v>51.951000000000001</v>
      </c>
      <c r="N17" s="3"/>
      <c r="O17" s="3">
        <f t="shared" si="4"/>
        <v>-17.038999999999994</v>
      </c>
      <c r="P17" s="3">
        <v>25.100999999999999</v>
      </c>
      <c r="Q17" s="5">
        <v>204.11500000000001</v>
      </c>
      <c r="R17" s="3">
        <v>77.206000000000003</v>
      </c>
      <c r="S17" s="3"/>
      <c r="T17" s="3"/>
      <c r="U17" s="3">
        <v>8.2000000000000003E-2</v>
      </c>
      <c r="V17" s="3">
        <v>5.2270000000000003</v>
      </c>
      <c r="W17" s="3">
        <v>3.4510000000000001</v>
      </c>
      <c r="X17" s="3"/>
      <c r="Y17" s="3"/>
      <c r="Z17" s="3">
        <v>0.27700000000000002</v>
      </c>
      <c r="AA17" s="3">
        <v>8.2870000000000008</v>
      </c>
      <c r="AB17" s="3">
        <v>27.416</v>
      </c>
      <c r="AC17" s="3"/>
      <c r="AD17" s="3"/>
      <c r="AE17" s="3">
        <v>3.2040000000000002</v>
      </c>
      <c r="AF17" s="3">
        <v>21.91</v>
      </c>
      <c r="AG17" s="3">
        <v>97.04</v>
      </c>
      <c r="AH17" s="3"/>
      <c r="AI17" s="3"/>
      <c r="AJ17" s="3">
        <f t="shared" si="6"/>
        <v>31.467000000000002</v>
      </c>
      <c r="AK17" s="3">
        <f t="shared" si="1"/>
        <v>5.9249999999999936</v>
      </c>
      <c r="AL17" s="3">
        <v>84.051000000000002</v>
      </c>
      <c r="AM17" s="3">
        <v>28.274999999999999</v>
      </c>
      <c r="AN17" s="3">
        <f t="shared" si="2"/>
        <v>112.32599999999999</v>
      </c>
      <c r="AO17" s="3">
        <f t="shared" si="5"/>
        <v>5.25</v>
      </c>
    </row>
    <row r="18" spans="1:41" ht="15.75" thickBot="1" x14ac:dyDescent="0.3">
      <c r="A18" s="2">
        <v>45767</v>
      </c>
      <c r="B18" s="3">
        <v>36.688000000000002</v>
      </c>
      <c r="C18" s="4">
        <v>3.0310000000000001</v>
      </c>
      <c r="D18" s="55">
        <v>39.719000000000001</v>
      </c>
      <c r="E18" s="4">
        <v>38.503999999999998</v>
      </c>
      <c r="F18" s="4">
        <v>0.79500000000000004</v>
      </c>
      <c r="G18" s="3">
        <v>3.05</v>
      </c>
      <c r="H18" s="3">
        <v>6.577</v>
      </c>
      <c r="I18" s="3"/>
      <c r="J18" s="3">
        <f t="shared" si="3"/>
        <v>-0.66000000000000014</v>
      </c>
      <c r="K18" s="3">
        <v>2.7229999999999999</v>
      </c>
      <c r="L18" s="3">
        <v>102.74</v>
      </c>
      <c r="M18" s="3">
        <v>51.951000000000001</v>
      </c>
      <c r="N18" s="3"/>
      <c r="O18" s="3">
        <f t="shared" si="4"/>
        <v>0</v>
      </c>
      <c r="P18" s="3">
        <v>24.094999999999999</v>
      </c>
      <c r="Q18" s="5">
        <v>201.446</v>
      </c>
      <c r="R18" s="3">
        <v>70.825999999999993</v>
      </c>
      <c r="S18" s="3"/>
      <c r="T18" s="3"/>
      <c r="U18" s="3">
        <v>9.6000000000000002E-2</v>
      </c>
      <c r="V18" s="3">
        <v>5.3230000000000004</v>
      </c>
      <c r="W18" s="3">
        <v>3.4510000000000001</v>
      </c>
      <c r="X18" s="3"/>
      <c r="Y18" s="3"/>
      <c r="Z18" s="3">
        <v>0.253</v>
      </c>
      <c r="AA18" s="3">
        <v>8.2870000000000008</v>
      </c>
      <c r="AB18" s="3">
        <v>27.416</v>
      </c>
      <c r="AC18" s="3"/>
      <c r="AD18" s="3"/>
      <c r="AE18" s="3">
        <v>2.9769999999999999</v>
      </c>
      <c r="AF18" s="3">
        <v>25.965</v>
      </c>
      <c r="AG18" s="3">
        <v>100.203</v>
      </c>
      <c r="AH18" s="3"/>
      <c r="AI18" s="3"/>
      <c r="AJ18" s="3">
        <f t="shared" si="6"/>
        <v>30.143999999999998</v>
      </c>
      <c r="AK18" s="3">
        <f t="shared" si="1"/>
        <v>7.5649999999999977</v>
      </c>
      <c r="AL18" s="3">
        <v>76.742999999999995</v>
      </c>
      <c r="AM18" s="3">
        <v>29.655000000000001</v>
      </c>
      <c r="AN18" s="3">
        <f t="shared" si="2"/>
        <v>106.398</v>
      </c>
      <c r="AO18" s="3">
        <f t="shared" si="5"/>
        <v>-5.9279999999999973</v>
      </c>
    </row>
    <row r="19" spans="1:41" ht="15.75" thickBot="1" x14ac:dyDescent="0.3">
      <c r="A19" s="2">
        <v>45768</v>
      </c>
      <c r="B19" s="3">
        <v>36.387999999999998</v>
      </c>
      <c r="C19" s="4">
        <v>3.09</v>
      </c>
      <c r="D19" s="55">
        <v>39.477999999999994</v>
      </c>
      <c r="E19" s="4">
        <v>39.024000000000001</v>
      </c>
      <c r="F19" s="4">
        <v>0.56699999999999995</v>
      </c>
      <c r="G19" s="3">
        <v>3.05</v>
      </c>
      <c r="H19" s="3">
        <v>6.0369999999999999</v>
      </c>
      <c r="I19" s="3"/>
      <c r="J19" s="3">
        <f t="shared" si="3"/>
        <v>-0.54</v>
      </c>
      <c r="K19" s="3">
        <v>2.8050000000000002</v>
      </c>
      <c r="L19" s="3">
        <v>103.967</v>
      </c>
      <c r="M19" s="3">
        <v>53.384</v>
      </c>
      <c r="N19" s="3"/>
      <c r="O19" s="3">
        <f t="shared" si="4"/>
        <v>1.4329999999999998</v>
      </c>
      <c r="P19" s="3">
        <v>24.675999999999998</v>
      </c>
      <c r="Q19" s="5">
        <v>197.63399999999999</v>
      </c>
      <c r="R19" s="3">
        <v>96.635999999999996</v>
      </c>
      <c r="S19" s="3"/>
      <c r="T19" s="3"/>
      <c r="U19" s="3">
        <v>9.6000000000000002E-2</v>
      </c>
      <c r="V19" s="3">
        <v>3.44</v>
      </c>
      <c r="W19" s="3">
        <v>5.431</v>
      </c>
      <c r="X19" s="3"/>
      <c r="Y19" s="3"/>
      <c r="Z19" s="3">
        <v>0.28499999999999998</v>
      </c>
      <c r="AA19" s="3">
        <v>8.2870000000000008</v>
      </c>
      <c r="AB19" s="3">
        <v>27.416</v>
      </c>
      <c r="AC19" s="3"/>
      <c r="AD19" s="3"/>
      <c r="AE19" s="3">
        <v>3.2040000000000002</v>
      </c>
      <c r="AF19" s="3">
        <v>26.75</v>
      </c>
      <c r="AG19" s="3">
        <v>103.113</v>
      </c>
      <c r="AH19" s="3"/>
      <c r="AI19" s="3"/>
      <c r="AJ19" s="3">
        <f t="shared" si="6"/>
        <v>31.065999999999999</v>
      </c>
      <c r="AK19" s="3">
        <f t="shared" si="1"/>
        <v>7.3910000000000018</v>
      </c>
      <c r="AL19" s="3">
        <v>82.775999999999996</v>
      </c>
      <c r="AM19" s="3">
        <v>30.375</v>
      </c>
      <c r="AN19" s="3">
        <f t="shared" si="2"/>
        <v>113.151</v>
      </c>
      <c r="AO19" s="3">
        <f t="shared" si="5"/>
        <v>6.7530000000000001</v>
      </c>
    </row>
    <row r="20" spans="1:41" ht="15.75" thickBot="1" x14ac:dyDescent="0.3">
      <c r="A20" s="2">
        <v>45769</v>
      </c>
      <c r="B20" s="3">
        <v>39.148000000000003</v>
      </c>
      <c r="C20" s="4">
        <v>3.5209999999999999</v>
      </c>
      <c r="D20" s="55">
        <v>42.669000000000004</v>
      </c>
      <c r="E20" s="4">
        <v>39.070999999999998</v>
      </c>
      <c r="F20" s="4">
        <v>0.59399999999999997</v>
      </c>
      <c r="G20" s="3">
        <v>3.05</v>
      </c>
      <c r="H20" s="3">
        <v>6.0970000000000004</v>
      </c>
      <c r="I20" s="3"/>
      <c r="J20" s="3">
        <f t="shared" si="3"/>
        <v>6.0000000000000497E-2</v>
      </c>
      <c r="K20" s="3">
        <v>2.7349999999999999</v>
      </c>
      <c r="L20" s="3">
        <v>106.151</v>
      </c>
      <c r="M20" s="3">
        <v>53.948</v>
      </c>
      <c r="N20" s="3"/>
      <c r="O20" s="3">
        <f t="shared" si="4"/>
        <v>0.56400000000000006</v>
      </c>
      <c r="P20" s="3">
        <v>24.710999999999999</v>
      </c>
      <c r="Q20" s="5">
        <v>199.34399999999999</v>
      </c>
      <c r="R20" s="3">
        <v>116.93600000000001</v>
      </c>
      <c r="S20" s="3"/>
      <c r="T20" s="3"/>
      <c r="U20" s="3">
        <v>0.115</v>
      </c>
      <c r="V20" s="3">
        <v>3.4039999999999999</v>
      </c>
      <c r="W20" s="3">
        <v>5.17</v>
      </c>
      <c r="X20" s="3"/>
      <c r="Y20" s="3"/>
      <c r="Z20" s="3">
        <v>0.318</v>
      </c>
      <c r="AA20" s="3">
        <v>8.2870000000000008</v>
      </c>
      <c r="AB20" s="3">
        <v>27.416</v>
      </c>
      <c r="AC20" s="3"/>
      <c r="AD20" s="3"/>
      <c r="AE20" s="3">
        <v>2.75</v>
      </c>
      <c r="AF20" s="3">
        <v>24.088000000000001</v>
      </c>
      <c r="AG20" s="3">
        <v>91.021000000000001</v>
      </c>
      <c r="AH20" s="3"/>
      <c r="AI20" s="3"/>
      <c r="AJ20" s="3">
        <f t="shared" si="6"/>
        <v>30.628999999999998</v>
      </c>
      <c r="AK20" s="3">
        <f t="shared" si="1"/>
        <v>7.847999999999999</v>
      </c>
      <c r="AL20" s="3">
        <v>87.406000000000006</v>
      </c>
      <c r="AM20" s="3">
        <v>30.105</v>
      </c>
      <c r="AN20" s="3">
        <f t="shared" si="2"/>
        <v>117.51100000000001</v>
      </c>
      <c r="AO20" s="3">
        <f t="shared" si="5"/>
        <v>4.3600000000000136</v>
      </c>
    </row>
    <row r="21" spans="1:41" ht="15.75" thickBot="1" x14ac:dyDescent="0.3">
      <c r="A21" s="2">
        <v>45770</v>
      </c>
      <c r="B21" s="3">
        <v>35.478999999999999</v>
      </c>
      <c r="C21" s="4">
        <v>3.399</v>
      </c>
      <c r="D21" s="55">
        <v>38.878</v>
      </c>
      <c r="E21" s="4">
        <v>39.040999999999997</v>
      </c>
      <c r="F21" s="4">
        <v>0.59599999999999997</v>
      </c>
      <c r="G21" s="3">
        <v>3.05</v>
      </c>
      <c r="H21" s="3">
        <v>6.1870000000000003</v>
      </c>
      <c r="I21" s="3"/>
      <c r="J21" s="3">
        <f t="shared" si="3"/>
        <v>8.9999999999999858E-2</v>
      </c>
      <c r="K21" s="3">
        <v>2.6070000000000002</v>
      </c>
      <c r="L21" s="3">
        <v>105.5</v>
      </c>
      <c r="M21" s="3">
        <v>54.511000000000003</v>
      </c>
      <c r="N21" s="3"/>
      <c r="O21" s="3">
        <f t="shared" si="4"/>
        <v>0.56300000000000239</v>
      </c>
      <c r="P21" s="3">
        <v>24.475000000000001</v>
      </c>
      <c r="Q21" s="5">
        <v>195.489</v>
      </c>
      <c r="R21" s="3">
        <v>87.355999999999995</v>
      </c>
      <c r="S21" s="3"/>
      <c r="T21" s="3"/>
      <c r="U21" s="3">
        <v>9.0999999999999998E-2</v>
      </c>
      <c r="V21" s="3">
        <v>3.2879999999999998</v>
      </c>
      <c r="W21" s="3">
        <v>3.5880000000000001</v>
      </c>
      <c r="X21" s="3"/>
      <c r="Y21" s="3"/>
      <c r="Z21" s="3">
        <v>0.317</v>
      </c>
      <c r="AA21" s="3">
        <v>8.2870000000000008</v>
      </c>
      <c r="AB21" s="3">
        <v>27.416</v>
      </c>
      <c r="AC21" s="3"/>
      <c r="AD21" s="3"/>
      <c r="AE21" s="3">
        <v>2.75</v>
      </c>
      <c r="AF21" s="3">
        <v>27.402000000000001</v>
      </c>
      <c r="AG21" s="3">
        <v>92.924999999999997</v>
      </c>
      <c r="AH21" s="3"/>
      <c r="AI21" s="3"/>
      <c r="AJ21" s="3">
        <f t="shared" si="6"/>
        <v>30.240000000000002</v>
      </c>
      <c r="AK21" s="3">
        <f t="shared" si="1"/>
        <v>8.2049999999999983</v>
      </c>
      <c r="AL21" s="3">
        <v>93.796000000000006</v>
      </c>
      <c r="AM21" s="3">
        <v>30.51</v>
      </c>
      <c r="AN21" s="3">
        <f t="shared" si="2"/>
        <v>124.30600000000001</v>
      </c>
      <c r="AO21" s="3">
        <f t="shared" si="5"/>
        <v>6.7950000000000017</v>
      </c>
    </row>
    <row r="22" spans="1:41" ht="15.75" thickBot="1" x14ac:dyDescent="0.3">
      <c r="A22" s="2">
        <v>45771</v>
      </c>
      <c r="B22" s="3">
        <v>35.162999999999997</v>
      </c>
      <c r="C22" s="4">
        <v>2.2999999999999998</v>
      </c>
      <c r="D22" s="55">
        <v>37.462999999999994</v>
      </c>
      <c r="E22" s="4">
        <v>39.515000000000001</v>
      </c>
      <c r="F22" s="4">
        <v>0.67500000000000004</v>
      </c>
      <c r="G22" s="3">
        <v>3.05</v>
      </c>
      <c r="H22" s="3">
        <v>5.9770000000000003</v>
      </c>
      <c r="I22" s="3"/>
      <c r="J22" s="3">
        <f t="shared" si="3"/>
        <v>-0.20999999999999996</v>
      </c>
      <c r="K22" s="3">
        <v>2.2210000000000001</v>
      </c>
      <c r="L22" s="3">
        <v>107.375</v>
      </c>
      <c r="M22" s="3">
        <v>54.856999999999999</v>
      </c>
      <c r="N22" s="3"/>
      <c r="O22" s="3">
        <f t="shared" si="4"/>
        <v>0.34599999999999653</v>
      </c>
      <c r="P22" s="3">
        <v>25.216999999999999</v>
      </c>
      <c r="Q22" s="5">
        <v>191.90100000000001</v>
      </c>
      <c r="R22" s="3">
        <v>58.936</v>
      </c>
      <c r="S22" s="3"/>
      <c r="T22" s="3"/>
      <c r="U22" s="3">
        <v>0.124</v>
      </c>
      <c r="V22" s="3">
        <v>3.5680000000000001</v>
      </c>
      <c r="W22" s="3">
        <v>3.6160000000000001</v>
      </c>
      <c r="X22" s="3"/>
      <c r="Y22" s="3"/>
      <c r="Z22" s="3">
        <v>0.28399999999999997</v>
      </c>
      <c r="AA22" s="3">
        <v>8.2870000000000008</v>
      </c>
      <c r="AB22" s="3">
        <v>27.416</v>
      </c>
      <c r="AC22" s="3"/>
      <c r="AD22" s="3"/>
      <c r="AE22" s="3">
        <v>2.8570000000000002</v>
      </c>
      <c r="AF22" s="3">
        <v>28.776</v>
      </c>
      <c r="AG22" s="3">
        <v>92.855000000000004</v>
      </c>
      <c r="AH22" s="3"/>
      <c r="AI22" s="3"/>
      <c r="AJ22" s="3">
        <f t="shared" si="6"/>
        <v>30.702999999999996</v>
      </c>
      <c r="AK22" s="3">
        <f t="shared" si="1"/>
        <v>8.1370000000000076</v>
      </c>
      <c r="AL22" s="3">
        <v>87.962999999999994</v>
      </c>
      <c r="AM22" s="3">
        <v>31.635000000000002</v>
      </c>
      <c r="AN22" s="3">
        <f t="shared" si="2"/>
        <v>119.598</v>
      </c>
      <c r="AO22" s="3">
        <f t="shared" si="5"/>
        <v>-4.7080000000000126</v>
      </c>
    </row>
    <row r="23" spans="1:41" ht="15.75" thickBot="1" x14ac:dyDescent="0.3">
      <c r="A23" s="2">
        <v>45773</v>
      </c>
      <c r="B23" s="3">
        <v>37.029000000000003</v>
      </c>
      <c r="C23" s="4">
        <v>2.9380000000000002</v>
      </c>
      <c r="D23" s="55">
        <v>39.967000000000006</v>
      </c>
      <c r="E23" s="4">
        <v>39.17</v>
      </c>
      <c r="F23" s="4">
        <v>0.71399999999999997</v>
      </c>
      <c r="G23" s="3">
        <v>3.05</v>
      </c>
      <c r="H23" s="3">
        <v>6.0369999999999999</v>
      </c>
      <c r="I23" s="3"/>
      <c r="J23" s="3">
        <f t="shared" si="3"/>
        <v>5.9999999999999609E-2</v>
      </c>
      <c r="K23" s="3">
        <v>2.7349999999999999</v>
      </c>
      <c r="L23" s="3">
        <v>106.839</v>
      </c>
      <c r="M23" s="3">
        <v>55.334000000000003</v>
      </c>
      <c r="N23" s="3"/>
      <c r="O23" s="3">
        <f t="shared" si="4"/>
        <v>0.47700000000000387</v>
      </c>
      <c r="P23" s="3">
        <v>25.370999999999999</v>
      </c>
      <c r="Q23" s="5">
        <v>173.102</v>
      </c>
      <c r="R23" s="3">
        <v>46.466000000000001</v>
      </c>
      <c r="S23" s="3"/>
      <c r="T23" s="3"/>
      <c r="U23" s="3">
        <v>0.121</v>
      </c>
      <c r="V23" s="3">
        <v>3.6819999999999999</v>
      </c>
      <c r="W23" s="3">
        <v>3.6160000000000001</v>
      </c>
      <c r="X23" s="3"/>
      <c r="Y23" s="3"/>
      <c r="Z23" s="3">
        <v>0.32700000000000001</v>
      </c>
      <c r="AA23" s="3">
        <v>9.9830000000000005</v>
      </c>
      <c r="AB23" s="3">
        <v>27.416</v>
      </c>
      <c r="AC23" s="3"/>
      <c r="AD23" s="3"/>
      <c r="AE23" s="3">
        <v>3.0840000000000001</v>
      </c>
      <c r="AF23" s="3">
        <v>29.67</v>
      </c>
      <c r="AG23" s="3">
        <v>95.513000000000005</v>
      </c>
      <c r="AH23" s="3"/>
      <c r="AI23" s="3"/>
      <c r="AJ23" s="3">
        <f t="shared" si="6"/>
        <v>31.637999999999998</v>
      </c>
      <c r="AK23" s="3">
        <f t="shared" si="1"/>
        <v>6.8180000000000049</v>
      </c>
      <c r="AL23" s="3">
        <v>94.938000000000002</v>
      </c>
      <c r="AM23" s="3">
        <v>31.44</v>
      </c>
      <c r="AN23" s="3">
        <f t="shared" si="2"/>
        <v>126.378</v>
      </c>
      <c r="AO23" s="3">
        <f t="shared" si="5"/>
        <v>6.7800000000000011</v>
      </c>
    </row>
    <row r="24" spans="1:41" ht="15.75" thickBot="1" x14ac:dyDescent="0.3">
      <c r="A24" s="2">
        <v>45774</v>
      </c>
      <c r="B24" s="3">
        <v>43.491</v>
      </c>
      <c r="C24" s="4">
        <v>2.5129999999999999</v>
      </c>
      <c r="D24" s="55">
        <v>46.003999999999998</v>
      </c>
      <c r="E24" s="4">
        <v>39.066000000000003</v>
      </c>
      <c r="F24" s="4">
        <v>0.78100000000000003</v>
      </c>
      <c r="G24" s="3">
        <v>3.05</v>
      </c>
      <c r="H24" s="3">
        <v>6.2169999999999996</v>
      </c>
      <c r="I24" s="3"/>
      <c r="J24" s="3">
        <f t="shared" si="3"/>
        <v>0.17999999999999972</v>
      </c>
      <c r="K24" s="3">
        <v>3.4689999999999999</v>
      </c>
      <c r="L24" s="3">
        <v>108.893</v>
      </c>
      <c r="M24" s="3">
        <v>56.027000000000001</v>
      </c>
      <c r="N24" s="3"/>
      <c r="O24" s="3">
        <f t="shared" si="4"/>
        <v>0.69299999999999784</v>
      </c>
      <c r="P24" s="3">
        <v>24.001000000000001</v>
      </c>
      <c r="Q24" s="5">
        <v>169.95699999999999</v>
      </c>
      <c r="R24" s="3">
        <v>125.636</v>
      </c>
      <c r="S24" s="3"/>
      <c r="T24" s="3"/>
      <c r="U24" s="3">
        <v>0.151</v>
      </c>
      <c r="V24" s="3">
        <v>3.73</v>
      </c>
      <c r="W24" s="3">
        <v>3.7120000000000002</v>
      </c>
      <c r="X24" s="3"/>
      <c r="Y24" s="3"/>
      <c r="Z24" s="3">
        <v>0.34300000000000003</v>
      </c>
      <c r="AA24" s="3">
        <v>9.9830000000000005</v>
      </c>
      <c r="AB24" s="3">
        <v>27.416</v>
      </c>
      <c r="AC24" s="3"/>
      <c r="AD24" s="3"/>
      <c r="AE24" s="3">
        <v>2.8570000000000002</v>
      </c>
      <c r="AF24" s="3">
        <v>30.585999999999999</v>
      </c>
      <c r="AG24" s="3">
        <v>95.066999999999993</v>
      </c>
      <c r="AH24" s="3"/>
      <c r="AI24" s="3"/>
      <c r="AJ24" s="3">
        <f t="shared" si="6"/>
        <v>30.821000000000002</v>
      </c>
      <c r="AK24" s="3">
        <f t="shared" si="1"/>
        <v>7.4640000000000022</v>
      </c>
      <c r="AL24" s="3">
        <v>97.412999999999997</v>
      </c>
      <c r="AM24" s="3">
        <v>31.83</v>
      </c>
      <c r="AN24" s="3">
        <f t="shared" si="2"/>
        <v>129.24299999999999</v>
      </c>
      <c r="AO24" s="3">
        <f t="shared" si="5"/>
        <v>2.8649999999999949</v>
      </c>
    </row>
    <row r="25" spans="1:41" ht="15.75" thickBot="1" x14ac:dyDescent="0.3">
      <c r="A25" s="2">
        <v>45775</v>
      </c>
      <c r="B25" s="3">
        <v>43.902000000000001</v>
      </c>
      <c r="C25" s="4">
        <v>2.0649999999999999</v>
      </c>
      <c r="D25" s="55">
        <v>45.966999999999999</v>
      </c>
      <c r="E25" s="4">
        <v>39.027000000000001</v>
      </c>
      <c r="F25" s="4">
        <v>1.006</v>
      </c>
      <c r="G25" s="3">
        <v>3.05</v>
      </c>
      <c r="H25" s="3">
        <v>6.2649999999999997</v>
      </c>
      <c r="I25" s="3"/>
      <c r="J25" s="3">
        <f t="shared" si="3"/>
        <v>4.8000000000000043E-2</v>
      </c>
      <c r="K25" s="3">
        <v>2.7149999999999999</v>
      </c>
      <c r="L25" s="3">
        <v>110.587</v>
      </c>
      <c r="M25" s="3">
        <v>57.47</v>
      </c>
      <c r="N25" s="3"/>
      <c r="O25" s="3">
        <f t="shared" si="4"/>
        <v>1.4429999999999978</v>
      </c>
      <c r="P25" s="3">
        <v>24.068999999999999</v>
      </c>
      <c r="Q25" s="5">
        <v>151.80699999999999</v>
      </c>
      <c r="R25" s="3">
        <v>110.26600000000001</v>
      </c>
      <c r="S25" s="3"/>
      <c r="T25" s="3"/>
      <c r="U25" s="3">
        <v>0.151</v>
      </c>
      <c r="V25" s="3">
        <v>3.9249999999999998</v>
      </c>
      <c r="W25" s="3">
        <v>3.7120000000000002</v>
      </c>
      <c r="X25" s="3"/>
      <c r="Y25" s="3"/>
      <c r="Z25" s="3">
        <v>0.34300000000000003</v>
      </c>
      <c r="AA25" s="3">
        <v>9.9830000000000005</v>
      </c>
      <c r="AB25" s="3">
        <v>27.416</v>
      </c>
      <c r="AC25" s="3"/>
      <c r="AD25" s="3"/>
      <c r="AE25" s="3">
        <v>2.75</v>
      </c>
      <c r="AF25" s="3">
        <v>31.501999999999999</v>
      </c>
      <c r="AG25" s="3">
        <v>96.671000000000006</v>
      </c>
      <c r="AH25" s="3"/>
      <c r="AI25" s="3"/>
      <c r="AJ25" s="3">
        <f t="shared" si="6"/>
        <v>30.027999999999999</v>
      </c>
      <c r="AK25" s="3">
        <f t="shared" si="1"/>
        <v>7.9930000000000021</v>
      </c>
      <c r="AL25" s="3">
        <v>103.809</v>
      </c>
      <c r="AM25" s="3">
        <v>32.325000000000003</v>
      </c>
      <c r="AN25" s="3">
        <f t="shared" si="2"/>
        <v>136.13400000000001</v>
      </c>
      <c r="AO25" s="3">
        <f t="shared" si="5"/>
        <v>6.8910000000000196</v>
      </c>
    </row>
    <row r="26" spans="1:41" ht="15.75" thickBot="1" x14ac:dyDescent="0.3">
      <c r="A26" s="2">
        <v>45776</v>
      </c>
      <c r="B26" s="3">
        <v>43.908999999999999</v>
      </c>
      <c r="C26" s="4">
        <v>2.5910000000000002</v>
      </c>
      <c r="D26" s="55">
        <v>46.5</v>
      </c>
      <c r="E26" s="4">
        <v>39.277000000000001</v>
      </c>
      <c r="F26" s="4">
        <v>0.79500000000000004</v>
      </c>
      <c r="G26" s="3">
        <v>3.05</v>
      </c>
      <c r="H26" s="3">
        <v>5.9770000000000003</v>
      </c>
      <c r="I26" s="3"/>
      <c r="J26" s="3">
        <f t="shared" si="3"/>
        <v>-0.28799999999999937</v>
      </c>
      <c r="K26" s="3">
        <v>2.7349999999999999</v>
      </c>
      <c r="L26" s="3">
        <v>110.25</v>
      </c>
      <c r="M26" s="3">
        <v>58.683</v>
      </c>
      <c r="N26" s="3"/>
      <c r="O26" s="3">
        <f t="shared" si="4"/>
        <v>1.213000000000001</v>
      </c>
      <c r="P26" s="3">
        <v>25.01</v>
      </c>
      <c r="Q26" s="5">
        <v>140.798</v>
      </c>
      <c r="R26" s="3">
        <v>138.68600000000001</v>
      </c>
      <c r="S26" s="3"/>
      <c r="T26" s="3"/>
      <c r="U26" s="3">
        <v>0.17599999999999999</v>
      </c>
      <c r="V26" s="3">
        <v>4.1159999999999997</v>
      </c>
      <c r="W26" s="3">
        <v>3.7120000000000002</v>
      </c>
      <c r="X26" s="3"/>
      <c r="Y26" s="3"/>
      <c r="Z26" s="3">
        <v>0.312</v>
      </c>
      <c r="AA26" s="3">
        <v>10.492000000000001</v>
      </c>
      <c r="AB26" s="3">
        <v>27.416</v>
      </c>
      <c r="AC26" s="3"/>
      <c r="AD26" s="3"/>
      <c r="AE26" s="3">
        <v>2.964</v>
      </c>
      <c r="AF26" s="3">
        <v>32.320999999999998</v>
      </c>
      <c r="AG26" s="3">
        <v>97.856999999999999</v>
      </c>
      <c r="AH26" s="3"/>
      <c r="AI26" s="3"/>
      <c r="AJ26" s="3">
        <f t="shared" si="6"/>
        <v>31.196999999999999</v>
      </c>
      <c r="AK26" s="3">
        <f t="shared" si="1"/>
        <v>7.2850000000000001</v>
      </c>
      <c r="AL26" s="3">
        <v>133.58600000000001</v>
      </c>
      <c r="AM26" s="3">
        <v>33.72</v>
      </c>
      <c r="AN26" s="3">
        <f t="shared" si="2"/>
        <v>167.30600000000001</v>
      </c>
      <c r="AO26" s="3">
        <f t="shared" si="5"/>
        <v>31.171999999999997</v>
      </c>
    </row>
    <row r="27" spans="1:41" ht="15.75" thickBot="1" x14ac:dyDescent="0.3">
      <c r="A27" s="2">
        <v>45777</v>
      </c>
      <c r="B27" s="3">
        <v>46.167000000000002</v>
      </c>
      <c r="C27" s="3">
        <v>1.7310000000000001</v>
      </c>
      <c r="D27" s="55">
        <v>47.898000000000003</v>
      </c>
      <c r="E27" s="4">
        <v>39.637999999999998</v>
      </c>
      <c r="F27" s="4">
        <v>0.80400000000000005</v>
      </c>
      <c r="G27" s="3">
        <v>3.05</v>
      </c>
      <c r="H27" s="3">
        <v>5.7370000000000001</v>
      </c>
      <c r="I27" s="3"/>
      <c r="J27" s="3">
        <f t="shared" si="3"/>
        <v>-0.24000000000000021</v>
      </c>
      <c r="K27" s="3">
        <v>2.3159999999999998</v>
      </c>
      <c r="L27" s="3">
        <v>108.645</v>
      </c>
      <c r="M27" s="3">
        <v>58.944000000000003</v>
      </c>
      <c r="N27" s="3"/>
      <c r="O27" s="3">
        <f t="shared" si="4"/>
        <v>0.26100000000000279</v>
      </c>
      <c r="P27" s="3">
        <v>22.672999999999998</v>
      </c>
      <c r="Q27" s="5">
        <v>141.45400000000001</v>
      </c>
      <c r="R27" s="3">
        <v>123.316</v>
      </c>
      <c r="S27" s="3"/>
      <c r="T27" s="3"/>
      <c r="U27" s="3">
        <v>0.161</v>
      </c>
      <c r="V27" s="3">
        <v>4.2779999999999996</v>
      </c>
      <c r="W27" s="3">
        <v>3.7120000000000002</v>
      </c>
      <c r="X27" s="3"/>
      <c r="Y27" s="3"/>
      <c r="Z27" s="3">
        <v>0.34100000000000003</v>
      </c>
      <c r="AA27" s="3">
        <v>10.492000000000001</v>
      </c>
      <c r="AB27" s="3">
        <v>27.416</v>
      </c>
      <c r="AC27" s="3"/>
      <c r="AD27" s="3"/>
      <c r="AE27" s="3">
        <v>3.2040000000000002</v>
      </c>
      <c r="AF27" s="3">
        <v>33.683999999999997</v>
      </c>
      <c r="AG27" s="3">
        <v>98.010999999999996</v>
      </c>
      <c r="AH27" s="3"/>
      <c r="AI27" s="3"/>
      <c r="AJ27" s="3">
        <f t="shared" si="6"/>
        <v>28.695</v>
      </c>
      <c r="AK27" s="3">
        <f t="shared" si="1"/>
        <v>10.138999999999996</v>
      </c>
      <c r="AL27" s="3">
        <v>132.196</v>
      </c>
      <c r="AM27" s="3">
        <v>34.335000000000001</v>
      </c>
      <c r="AN27" s="3">
        <f t="shared" si="2"/>
        <v>166.53100000000001</v>
      </c>
      <c r="AO27" s="3">
        <f t="shared" si="5"/>
        <v>-0.77500000000000568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workbookViewId="0">
      <selection activeCell="J5" sqref="J5"/>
    </sheetView>
  </sheetViews>
  <sheetFormatPr defaultRowHeight="15" x14ac:dyDescent="0.25"/>
  <cols>
    <col min="1" max="1" width="10.140625" customWidth="1"/>
    <col min="2" max="2" width="9.42578125" customWidth="1"/>
    <col min="3" max="3" width="10.5703125" customWidth="1"/>
    <col min="4" max="4" width="5.85546875" customWidth="1"/>
    <col min="5" max="5" width="9.42578125" customWidth="1"/>
    <col min="6" max="6" width="8.28515625" customWidth="1"/>
    <col min="7" max="7" width="9.5703125" customWidth="1"/>
  </cols>
  <sheetData>
    <row r="1" spans="1:9" ht="19.5" thickBot="1" x14ac:dyDescent="0.35">
      <c r="A1" s="52" t="s">
        <v>16</v>
      </c>
      <c r="B1" s="52"/>
      <c r="C1" s="52"/>
      <c r="D1" s="52"/>
      <c r="E1" s="52"/>
      <c r="F1" s="52"/>
      <c r="G1" s="52"/>
    </row>
    <row r="2" spans="1:9" ht="58.5" customHeight="1" thickBot="1" x14ac:dyDescent="0.3">
      <c r="A2" s="30" t="s">
        <v>0</v>
      </c>
      <c r="B2" s="31" t="s">
        <v>9</v>
      </c>
      <c r="C2" s="32" t="s">
        <v>10</v>
      </c>
      <c r="D2" s="31" t="s">
        <v>11</v>
      </c>
      <c r="E2" s="33" t="s">
        <v>12</v>
      </c>
      <c r="F2" s="33" t="s">
        <v>13</v>
      </c>
      <c r="G2" s="33" t="s">
        <v>14</v>
      </c>
      <c r="H2" s="13"/>
      <c r="I2" s="13"/>
    </row>
    <row r="3" spans="1:9" ht="15.75" thickBot="1" x14ac:dyDescent="0.3">
      <c r="A3" s="14">
        <v>45748</v>
      </c>
      <c r="B3" s="4">
        <v>29.690999999999999</v>
      </c>
      <c r="C3" s="34">
        <v>0</v>
      </c>
      <c r="D3" s="4">
        <v>0</v>
      </c>
      <c r="E3" s="35">
        <v>0.75600000000000001</v>
      </c>
      <c r="F3" s="35">
        <f>B3+C3+D3+E3</f>
        <v>30.446999999999999</v>
      </c>
      <c r="G3" s="35">
        <f>F3-C3</f>
        <v>30.446999999999999</v>
      </c>
    </row>
    <row r="4" spans="1:9" ht="15.75" thickBot="1" x14ac:dyDescent="0.3">
      <c r="A4" s="15">
        <v>45749</v>
      </c>
      <c r="B4" s="36">
        <v>30.957999999999998</v>
      </c>
      <c r="C4" s="23">
        <v>0</v>
      </c>
      <c r="D4" s="36">
        <v>0</v>
      </c>
      <c r="E4" s="37">
        <v>0.69599999999999995</v>
      </c>
      <c r="F4" s="38">
        <f t="shared" ref="F4:F28" si="0">B4+C4+D4+E4</f>
        <v>31.654</v>
      </c>
      <c r="G4" s="38">
        <f t="shared" ref="G4:G28" si="1">F4-C4</f>
        <v>31.654</v>
      </c>
    </row>
    <row r="5" spans="1:9" ht="15.75" thickBot="1" x14ac:dyDescent="0.3">
      <c r="A5" s="14">
        <v>45750</v>
      </c>
      <c r="B5" s="4">
        <v>27.885999999999999</v>
      </c>
      <c r="C5" s="34">
        <v>0</v>
      </c>
      <c r="D5" s="4">
        <v>0</v>
      </c>
      <c r="E5" s="35">
        <v>0.72099999999999997</v>
      </c>
      <c r="F5" s="4">
        <f t="shared" si="0"/>
        <v>28.606999999999999</v>
      </c>
      <c r="G5" s="4">
        <f t="shared" si="1"/>
        <v>28.606999999999999</v>
      </c>
    </row>
    <row r="6" spans="1:9" ht="15.75" thickBot="1" x14ac:dyDescent="0.3">
      <c r="A6" s="15">
        <v>45752</v>
      </c>
      <c r="B6" s="36">
        <v>31.364999999999998</v>
      </c>
      <c r="C6" s="23">
        <v>0</v>
      </c>
      <c r="D6" s="36">
        <v>0</v>
      </c>
      <c r="E6" s="37">
        <v>0.76800000000000002</v>
      </c>
      <c r="F6" s="36">
        <f t="shared" si="0"/>
        <v>32.132999999999996</v>
      </c>
      <c r="G6" s="37">
        <f t="shared" si="1"/>
        <v>32.132999999999996</v>
      </c>
    </row>
    <row r="7" spans="1:9" ht="15.75" thickBot="1" x14ac:dyDescent="0.3">
      <c r="A7" s="14">
        <v>45753</v>
      </c>
      <c r="B7" s="4">
        <v>26.462</v>
      </c>
      <c r="C7" s="34">
        <v>0</v>
      </c>
      <c r="D7" s="4">
        <v>0</v>
      </c>
      <c r="E7" s="35">
        <v>0.39200000000000002</v>
      </c>
      <c r="F7" s="4">
        <f t="shared" si="0"/>
        <v>26.853999999999999</v>
      </c>
      <c r="G7" s="35">
        <f t="shared" si="1"/>
        <v>26.853999999999999</v>
      </c>
    </row>
    <row r="8" spans="1:9" ht="15.75" thickBot="1" x14ac:dyDescent="0.3">
      <c r="A8" s="15">
        <v>45754</v>
      </c>
      <c r="B8" s="36">
        <v>30.413</v>
      </c>
      <c r="C8" s="23">
        <v>0.76300000000000001</v>
      </c>
      <c r="D8" s="36">
        <v>1.9119999999999999</v>
      </c>
      <c r="E8" s="37">
        <v>0.749</v>
      </c>
      <c r="F8" s="36">
        <f>B8+C8+D8+E8</f>
        <v>33.837000000000003</v>
      </c>
      <c r="G8" s="37">
        <f t="shared" si="1"/>
        <v>33.074000000000005</v>
      </c>
    </row>
    <row r="9" spans="1:9" ht="15.75" thickBot="1" x14ac:dyDescent="0.3">
      <c r="A9" s="14">
        <v>45755</v>
      </c>
      <c r="B9" s="4">
        <v>30.238</v>
      </c>
      <c r="C9" s="34">
        <v>0.92500000000000004</v>
      </c>
      <c r="D9" s="4">
        <v>1.9259999999999999</v>
      </c>
      <c r="E9" s="35">
        <v>0.73499999999999999</v>
      </c>
      <c r="F9" s="4">
        <f t="shared" si="0"/>
        <v>33.823999999999998</v>
      </c>
      <c r="G9" s="35">
        <f t="shared" si="1"/>
        <v>32.899000000000001</v>
      </c>
    </row>
    <row r="10" spans="1:9" ht="15.75" thickBot="1" x14ac:dyDescent="0.3">
      <c r="A10" s="15">
        <v>45756</v>
      </c>
      <c r="B10" s="36">
        <v>30.2</v>
      </c>
      <c r="C10" s="23">
        <v>0.71299999999999997</v>
      </c>
      <c r="D10" s="36">
        <v>2.92</v>
      </c>
      <c r="E10" s="37">
        <v>0.65800000000000003</v>
      </c>
      <c r="F10" s="36">
        <f t="shared" si="0"/>
        <v>34.491</v>
      </c>
      <c r="G10" s="37">
        <f t="shared" si="1"/>
        <v>33.777999999999999</v>
      </c>
    </row>
    <row r="11" spans="1:9" ht="15.75" thickBot="1" x14ac:dyDescent="0.3">
      <c r="A11" s="14">
        <v>45757</v>
      </c>
      <c r="B11" s="4">
        <v>31.913</v>
      </c>
      <c r="C11" s="34">
        <v>0.45</v>
      </c>
      <c r="D11" s="4">
        <v>2.8380000000000001</v>
      </c>
      <c r="E11" s="35">
        <v>0.67900000000000005</v>
      </c>
      <c r="F11" s="4">
        <f t="shared" si="0"/>
        <v>35.880000000000003</v>
      </c>
      <c r="G11" s="35">
        <f t="shared" si="1"/>
        <v>35.43</v>
      </c>
    </row>
    <row r="12" spans="1:9" ht="15.75" thickBot="1" x14ac:dyDescent="0.3">
      <c r="A12" s="15">
        <v>45759</v>
      </c>
      <c r="B12" s="36">
        <v>30.884</v>
      </c>
      <c r="C12" s="23">
        <v>0.45</v>
      </c>
      <c r="D12" s="36">
        <v>2.875</v>
      </c>
      <c r="E12" s="37">
        <v>0.64600000000000002</v>
      </c>
      <c r="F12" s="36">
        <f t="shared" si="0"/>
        <v>34.855000000000004</v>
      </c>
      <c r="G12" s="37">
        <f t="shared" si="1"/>
        <v>34.405000000000001</v>
      </c>
    </row>
    <row r="13" spans="1:9" ht="15.75" thickBot="1" x14ac:dyDescent="0.3">
      <c r="A13" s="16">
        <v>45760</v>
      </c>
      <c r="B13" s="4">
        <v>30.538</v>
      </c>
      <c r="C13" s="34">
        <v>0.83799999999999997</v>
      </c>
      <c r="D13" s="4">
        <v>2.9079999999999999</v>
      </c>
      <c r="E13" s="35">
        <v>0.54600000000000004</v>
      </c>
      <c r="F13" s="4">
        <f t="shared" si="0"/>
        <v>34.83</v>
      </c>
      <c r="G13" s="35">
        <f t="shared" si="1"/>
        <v>33.991999999999997</v>
      </c>
    </row>
    <row r="14" spans="1:9" ht="15.75" thickBot="1" x14ac:dyDescent="0.3">
      <c r="A14" s="15">
        <v>45761</v>
      </c>
      <c r="B14" s="36">
        <v>31.888999999999999</v>
      </c>
      <c r="C14" s="23">
        <v>0.77500000000000002</v>
      </c>
      <c r="D14" s="36">
        <v>3.758</v>
      </c>
      <c r="E14" s="37">
        <v>0.77400000000000002</v>
      </c>
      <c r="F14" s="36">
        <f t="shared" si="0"/>
        <v>37.196000000000005</v>
      </c>
      <c r="G14" s="37">
        <f t="shared" si="1"/>
        <v>36.421000000000006</v>
      </c>
    </row>
    <row r="15" spans="1:9" ht="15.75" thickBot="1" x14ac:dyDescent="0.3">
      <c r="A15" s="14">
        <v>45762</v>
      </c>
      <c r="B15" s="4">
        <v>30.033999999999999</v>
      </c>
      <c r="C15" s="34">
        <v>0.76300000000000001</v>
      </c>
      <c r="D15" s="4">
        <v>3.8959999999999999</v>
      </c>
      <c r="E15" s="35">
        <v>0.77400000000000002</v>
      </c>
      <c r="F15" s="4">
        <f t="shared" si="0"/>
        <v>35.466999999999999</v>
      </c>
      <c r="G15" s="35">
        <f t="shared" si="1"/>
        <v>34.704000000000001</v>
      </c>
    </row>
    <row r="16" spans="1:9" ht="15.75" thickBot="1" x14ac:dyDescent="0.3">
      <c r="A16" s="15">
        <v>45763</v>
      </c>
      <c r="B16" s="36">
        <v>28.102</v>
      </c>
      <c r="C16" s="23">
        <v>0.8</v>
      </c>
      <c r="D16" s="36">
        <v>4.42</v>
      </c>
      <c r="E16" s="37">
        <v>0.70299999999999996</v>
      </c>
      <c r="F16" s="37">
        <f t="shared" si="0"/>
        <v>34.025000000000006</v>
      </c>
      <c r="G16" s="37">
        <f t="shared" si="1"/>
        <v>33.225000000000009</v>
      </c>
    </row>
    <row r="17" spans="1:8" ht="15.75" thickBot="1" x14ac:dyDescent="0.3">
      <c r="A17" s="14">
        <v>45764</v>
      </c>
      <c r="B17" s="4">
        <v>27.423999999999999</v>
      </c>
      <c r="C17" s="34">
        <v>0.77500000000000002</v>
      </c>
      <c r="D17" s="4">
        <v>4.8639999999999999</v>
      </c>
      <c r="E17" s="35">
        <v>0.77200000000000002</v>
      </c>
      <c r="F17" s="35">
        <f t="shared" si="0"/>
        <v>33.834999999999994</v>
      </c>
      <c r="G17" s="35">
        <f t="shared" si="1"/>
        <v>33.059999999999995</v>
      </c>
    </row>
    <row r="18" spans="1:8" ht="15.75" thickBot="1" x14ac:dyDescent="0.3">
      <c r="A18" s="15">
        <v>45766</v>
      </c>
      <c r="B18" s="36">
        <v>31.469000000000001</v>
      </c>
      <c r="C18" s="23">
        <v>0.52500000000000002</v>
      </c>
      <c r="D18" s="36">
        <v>4.8499999999999996</v>
      </c>
      <c r="E18" s="37">
        <v>0.77</v>
      </c>
      <c r="F18" s="37">
        <f t="shared" si="0"/>
        <v>37.614000000000004</v>
      </c>
      <c r="G18" s="37">
        <f t="shared" si="1"/>
        <v>37.089000000000006</v>
      </c>
    </row>
    <row r="19" spans="1:8" ht="15.75" thickBot="1" x14ac:dyDescent="0.3">
      <c r="A19" s="14">
        <v>45767</v>
      </c>
      <c r="B19" s="4">
        <v>30.143999999999998</v>
      </c>
      <c r="C19" s="34">
        <v>0</v>
      </c>
      <c r="D19" s="4">
        <v>4.9450000000000003</v>
      </c>
      <c r="E19" s="35">
        <v>0.79500000000000004</v>
      </c>
      <c r="F19" s="35">
        <f t="shared" si="0"/>
        <v>35.884</v>
      </c>
      <c r="G19" s="35">
        <f t="shared" si="1"/>
        <v>35.884</v>
      </c>
    </row>
    <row r="20" spans="1:8" ht="15.75" thickBot="1" x14ac:dyDescent="0.3">
      <c r="A20" s="15">
        <v>45768</v>
      </c>
      <c r="B20" s="36">
        <v>31.065999999999999</v>
      </c>
      <c r="C20" s="23">
        <v>0</v>
      </c>
      <c r="D20" s="36">
        <v>4.9580000000000002</v>
      </c>
      <c r="E20" s="37">
        <v>0.56699999999999995</v>
      </c>
      <c r="F20" s="37">
        <f t="shared" si="0"/>
        <v>36.591000000000001</v>
      </c>
      <c r="G20" s="37">
        <f t="shared" si="1"/>
        <v>36.591000000000001</v>
      </c>
    </row>
    <row r="21" spans="1:8" ht="15.75" thickBot="1" x14ac:dyDescent="0.3">
      <c r="A21" s="14">
        <v>45769</v>
      </c>
      <c r="B21" s="4">
        <v>30.629000000000001</v>
      </c>
      <c r="C21" s="34">
        <v>0</v>
      </c>
      <c r="D21" s="4">
        <v>4.88</v>
      </c>
      <c r="E21" s="35">
        <v>0.59399999999999997</v>
      </c>
      <c r="F21" s="35">
        <f t="shared" si="0"/>
        <v>36.103000000000002</v>
      </c>
      <c r="G21" s="35">
        <f t="shared" si="1"/>
        <v>36.103000000000002</v>
      </c>
    </row>
    <row r="22" spans="1:8" ht="15.75" thickBot="1" x14ac:dyDescent="0.3">
      <c r="A22" s="15">
        <v>45770</v>
      </c>
      <c r="B22" s="36">
        <v>30.24</v>
      </c>
      <c r="C22" s="23">
        <v>0</v>
      </c>
      <c r="D22" s="36">
        <v>5.0149999999999997</v>
      </c>
      <c r="E22" s="37">
        <v>0.59599999999999997</v>
      </c>
      <c r="F22" s="37">
        <f t="shared" si="0"/>
        <v>35.850999999999992</v>
      </c>
      <c r="G22" s="37">
        <f t="shared" si="1"/>
        <v>35.850999999999992</v>
      </c>
    </row>
    <row r="23" spans="1:8" ht="15.75" thickBot="1" x14ac:dyDescent="0.3">
      <c r="A23" s="14">
        <v>45771</v>
      </c>
      <c r="B23" s="4">
        <v>30.704000000000001</v>
      </c>
      <c r="C23" s="34">
        <v>0</v>
      </c>
      <c r="D23" s="4">
        <v>4.867</v>
      </c>
      <c r="E23" s="35">
        <v>0.67500000000000004</v>
      </c>
      <c r="F23" s="35">
        <f t="shared" si="0"/>
        <v>36.245999999999995</v>
      </c>
      <c r="G23" s="35">
        <f t="shared" si="1"/>
        <v>36.245999999999995</v>
      </c>
    </row>
    <row r="24" spans="1:8" ht="15.75" thickBot="1" x14ac:dyDescent="0.3">
      <c r="A24" s="15">
        <v>45773</v>
      </c>
      <c r="B24" s="36">
        <v>31.638999999999999</v>
      </c>
      <c r="C24" s="23">
        <v>0</v>
      </c>
      <c r="D24" s="4">
        <v>5.0250000000000004</v>
      </c>
      <c r="E24" s="37">
        <v>0.71399999999999997</v>
      </c>
      <c r="F24" s="37">
        <f t="shared" si="0"/>
        <v>37.378</v>
      </c>
      <c r="G24" s="37">
        <f t="shared" si="1"/>
        <v>37.378</v>
      </c>
    </row>
    <row r="25" spans="1:8" ht="15.75" thickBot="1" x14ac:dyDescent="0.3">
      <c r="A25" s="14">
        <v>45774</v>
      </c>
      <c r="B25" s="4">
        <v>30.821999999999999</v>
      </c>
      <c r="C25" s="34">
        <v>0</v>
      </c>
      <c r="D25" s="4">
        <v>4.95</v>
      </c>
      <c r="E25" s="35">
        <v>0.78100000000000003</v>
      </c>
      <c r="F25" s="35">
        <f t="shared" si="0"/>
        <v>36.552999999999997</v>
      </c>
      <c r="G25" s="35">
        <f t="shared" si="1"/>
        <v>36.552999999999997</v>
      </c>
    </row>
    <row r="26" spans="1:8" ht="15.75" thickBot="1" x14ac:dyDescent="0.3">
      <c r="A26" s="15">
        <v>45775</v>
      </c>
      <c r="B26" s="36">
        <v>30.029</v>
      </c>
      <c r="C26" s="23">
        <v>0.5</v>
      </c>
      <c r="D26" s="36">
        <v>4.976</v>
      </c>
      <c r="E26" s="37">
        <v>1.006</v>
      </c>
      <c r="F26" s="37">
        <f t="shared" si="0"/>
        <v>36.511000000000003</v>
      </c>
      <c r="G26" s="37">
        <f t="shared" si="1"/>
        <v>36.011000000000003</v>
      </c>
    </row>
    <row r="27" spans="1:8" ht="15.75" thickBot="1" x14ac:dyDescent="0.3">
      <c r="A27" s="14">
        <v>45776</v>
      </c>
      <c r="B27" s="4">
        <v>31.198</v>
      </c>
      <c r="C27" s="34">
        <v>0.52500000000000002</v>
      </c>
      <c r="D27" s="4">
        <v>4.9450000000000003</v>
      </c>
      <c r="E27" s="35">
        <v>0.79500000000000004</v>
      </c>
      <c r="F27" s="35">
        <f t="shared" si="0"/>
        <v>37.463000000000001</v>
      </c>
      <c r="G27" s="35">
        <f t="shared" si="1"/>
        <v>36.938000000000002</v>
      </c>
    </row>
    <row r="28" spans="1:8" ht="15.75" thickBot="1" x14ac:dyDescent="0.3">
      <c r="A28" s="17">
        <v>45777</v>
      </c>
      <c r="B28" s="39">
        <v>28.696000000000002</v>
      </c>
      <c r="C28" s="25">
        <v>0.71299999999999997</v>
      </c>
      <c r="D28" s="39">
        <v>4.8600000000000003</v>
      </c>
      <c r="E28" s="40">
        <v>0.80400000000000005</v>
      </c>
      <c r="F28" s="40">
        <f t="shared" si="0"/>
        <v>35.073000000000008</v>
      </c>
      <c r="G28" s="40">
        <f t="shared" si="1"/>
        <v>34.360000000000007</v>
      </c>
    </row>
    <row r="29" spans="1:8" ht="15.75" thickBot="1" x14ac:dyDescent="0.3">
      <c r="A29" s="23"/>
      <c r="B29" s="23"/>
      <c r="C29" s="23"/>
      <c r="D29" s="23"/>
      <c r="E29" s="23"/>
      <c r="F29" s="34"/>
      <c r="G29" s="34"/>
      <c r="H29" s="12"/>
    </row>
    <row r="30" spans="1:8" ht="15.75" thickBot="1" x14ac:dyDescent="0.3">
      <c r="A30" s="23"/>
      <c r="B30" s="23"/>
      <c r="C30" s="23"/>
      <c r="D30" s="23"/>
      <c r="E30" s="23"/>
      <c r="F30" s="41" t="s">
        <v>15</v>
      </c>
      <c r="G30" s="42">
        <f>SUM(G3:G28)</f>
        <v>889.68700000000001</v>
      </c>
      <c r="H30" s="19"/>
    </row>
  </sheetData>
  <mergeCells count="1">
    <mergeCell ref="A1:G1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78"/>
  <sheetViews>
    <sheetView topLeftCell="A58" zoomScale="85" zoomScaleNormal="85" workbookViewId="0">
      <selection activeCell="Z57" sqref="Z57"/>
    </sheetView>
  </sheetViews>
  <sheetFormatPr defaultRowHeight="15" x14ac:dyDescent="0.25"/>
  <cols>
    <col min="1" max="1" width="25.28515625" bestFit="1" customWidth="1"/>
    <col min="2" max="3" width="7.5703125" bestFit="1" customWidth="1"/>
    <col min="4" max="15" width="7" bestFit="1" customWidth="1"/>
    <col min="16" max="20" width="7.5703125" bestFit="1" customWidth="1"/>
    <col min="21" max="22" width="7.42578125" customWidth="1"/>
    <col min="23" max="23" width="7.5703125" customWidth="1"/>
    <col min="24" max="27" width="7.42578125" customWidth="1"/>
  </cols>
  <sheetData>
    <row r="1" spans="1:27" s="20" customFormat="1" ht="15.75" thickBot="1" x14ac:dyDescent="0.3">
      <c r="A1" s="43" t="s">
        <v>0</v>
      </c>
      <c r="B1" s="44">
        <v>45748</v>
      </c>
      <c r="C1" s="44">
        <v>45749</v>
      </c>
      <c r="D1" s="44">
        <v>45750</v>
      </c>
      <c r="E1" s="44">
        <v>45752</v>
      </c>
      <c r="F1" s="44">
        <v>45753</v>
      </c>
      <c r="G1" s="44">
        <v>45754</v>
      </c>
      <c r="H1" s="44">
        <v>45755</v>
      </c>
      <c r="I1" s="44">
        <v>45756</v>
      </c>
      <c r="J1" s="44">
        <v>45757</v>
      </c>
      <c r="K1" s="44">
        <v>45759</v>
      </c>
      <c r="L1" s="44">
        <v>45760</v>
      </c>
      <c r="M1" s="44">
        <v>45761</v>
      </c>
      <c r="N1" s="44">
        <v>45762</v>
      </c>
      <c r="O1" s="44">
        <v>45763</v>
      </c>
      <c r="P1" s="44">
        <v>45764</v>
      </c>
      <c r="Q1" s="44">
        <v>45766</v>
      </c>
      <c r="R1" s="44">
        <v>45767</v>
      </c>
      <c r="S1" s="44">
        <v>45768</v>
      </c>
      <c r="T1" s="44">
        <v>45769</v>
      </c>
      <c r="U1" s="44">
        <v>45770</v>
      </c>
      <c r="V1" s="44">
        <v>45771</v>
      </c>
      <c r="W1" s="44">
        <v>45773</v>
      </c>
      <c r="X1" s="44">
        <v>45774</v>
      </c>
      <c r="Y1" s="44">
        <v>45775</v>
      </c>
      <c r="Z1" s="44">
        <v>45776</v>
      </c>
      <c r="AA1" s="44">
        <v>45777</v>
      </c>
    </row>
    <row r="2" spans="1:27" ht="15.75" thickBot="1" x14ac:dyDescent="0.3">
      <c r="A2" s="4" t="s">
        <v>17</v>
      </c>
      <c r="B2" s="3">
        <v>26.84</v>
      </c>
      <c r="C2" s="3">
        <v>32.807000000000002</v>
      </c>
      <c r="D2" s="3">
        <v>33.094999999999999</v>
      </c>
      <c r="E2" s="3">
        <v>30.895</v>
      </c>
      <c r="F2" s="3">
        <v>33.521999999999998</v>
      </c>
      <c r="G2" s="3">
        <v>32.686999999999998</v>
      </c>
      <c r="H2" s="3">
        <v>31.192</v>
      </c>
      <c r="I2" s="3">
        <v>31.809000000000001</v>
      </c>
      <c r="J2" s="3">
        <v>32.911000000000001</v>
      </c>
      <c r="K2" s="3">
        <v>33.204000000000001</v>
      </c>
      <c r="L2" s="7">
        <v>32.098999999999997</v>
      </c>
      <c r="M2" s="3">
        <v>31.478000000000002</v>
      </c>
      <c r="N2" s="3">
        <v>32.390999999999998</v>
      </c>
      <c r="O2" s="3">
        <v>33.570999999999998</v>
      </c>
      <c r="P2" s="3">
        <v>37.466999999999999</v>
      </c>
      <c r="Q2" s="3">
        <v>31.841000000000001</v>
      </c>
      <c r="R2" s="3">
        <v>36.688000000000002</v>
      </c>
      <c r="S2" s="3">
        <v>36.387999999999998</v>
      </c>
      <c r="T2" s="3">
        <v>39.148000000000003</v>
      </c>
      <c r="U2" s="3">
        <v>35.478999999999999</v>
      </c>
      <c r="V2" s="3">
        <v>35.162999999999997</v>
      </c>
      <c r="W2" s="3">
        <v>37.029000000000003</v>
      </c>
      <c r="X2" s="3">
        <v>43.491</v>
      </c>
      <c r="Y2" s="3">
        <v>43.902000000000001</v>
      </c>
      <c r="Z2" s="3">
        <v>43.908999999999999</v>
      </c>
      <c r="AA2" s="3">
        <v>46.167000000000002</v>
      </c>
    </row>
    <row r="3" spans="1:27" ht="15.75" thickBot="1" x14ac:dyDescent="0.3">
      <c r="A3" s="4" t="s">
        <v>18</v>
      </c>
      <c r="B3" s="4">
        <v>2.3940000000000001</v>
      </c>
      <c r="C3" s="4">
        <v>2.3380000000000001</v>
      </c>
      <c r="D3" s="4">
        <v>2.2930000000000001</v>
      </c>
      <c r="E3" s="4">
        <v>2.3250000000000002</v>
      </c>
      <c r="F3" s="4">
        <v>2.2120000000000002</v>
      </c>
      <c r="G3" s="4">
        <v>2.3460000000000001</v>
      </c>
      <c r="H3" s="4">
        <v>1.996</v>
      </c>
      <c r="I3" s="4">
        <v>2.2829999999999999</v>
      </c>
      <c r="J3" s="4">
        <v>2.5259999999999998</v>
      </c>
      <c r="K3" s="4">
        <v>2.7679999999999998</v>
      </c>
      <c r="L3" s="8">
        <v>2.645</v>
      </c>
      <c r="M3" s="4">
        <v>2.778</v>
      </c>
      <c r="N3" s="4">
        <v>2.6280000000000001</v>
      </c>
      <c r="O3" s="4">
        <v>2.0840000000000001</v>
      </c>
      <c r="P3" s="4">
        <v>3.05</v>
      </c>
      <c r="Q3" s="4">
        <v>3.468</v>
      </c>
      <c r="R3" s="4">
        <v>3.0310000000000001</v>
      </c>
      <c r="S3" s="4">
        <v>3.09</v>
      </c>
      <c r="T3" s="4">
        <v>3.5209999999999999</v>
      </c>
      <c r="U3" s="4">
        <v>3.399</v>
      </c>
      <c r="V3" s="4">
        <v>2.2999999999999998</v>
      </c>
      <c r="W3" s="4">
        <v>2.9380000000000002</v>
      </c>
      <c r="X3" s="4">
        <v>2.5129999999999999</v>
      </c>
      <c r="Y3" s="4">
        <v>2.0649999999999999</v>
      </c>
      <c r="Z3" s="4">
        <v>2.5910000000000002</v>
      </c>
      <c r="AA3" s="3">
        <v>1.7310000000000001</v>
      </c>
    </row>
    <row r="5" spans="1:27" s="1" customFormat="1" ht="15.75" thickBot="1" x14ac:dyDescent="0.3"/>
    <row r="6" spans="1:27" ht="15.75" thickBot="1" x14ac:dyDescent="0.3">
      <c r="A6" s="4" t="s">
        <v>19</v>
      </c>
      <c r="B6" s="3">
        <f>B2+B3</f>
        <v>29.234000000000002</v>
      </c>
      <c r="C6" s="3">
        <f t="shared" ref="C6:AA6" si="0">C2+C3</f>
        <v>35.145000000000003</v>
      </c>
      <c r="D6" s="3">
        <f t="shared" si="0"/>
        <v>35.387999999999998</v>
      </c>
      <c r="E6" s="3">
        <f t="shared" si="0"/>
        <v>33.22</v>
      </c>
      <c r="F6" s="3">
        <f t="shared" si="0"/>
        <v>35.734000000000002</v>
      </c>
      <c r="G6" s="3">
        <f t="shared" si="0"/>
        <v>35.033000000000001</v>
      </c>
      <c r="H6" s="3">
        <f t="shared" si="0"/>
        <v>33.188000000000002</v>
      </c>
      <c r="I6" s="3">
        <f t="shared" si="0"/>
        <v>34.091999999999999</v>
      </c>
      <c r="J6" s="3">
        <f t="shared" si="0"/>
        <v>35.436999999999998</v>
      </c>
      <c r="K6" s="3">
        <f t="shared" si="0"/>
        <v>35.972000000000001</v>
      </c>
      <c r="L6" s="3">
        <f t="shared" si="0"/>
        <v>34.744</v>
      </c>
      <c r="M6" s="3">
        <f t="shared" si="0"/>
        <v>34.256</v>
      </c>
      <c r="N6" s="3">
        <f t="shared" si="0"/>
        <v>35.018999999999998</v>
      </c>
      <c r="O6" s="3">
        <f t="shared" si="0"/>
        <v>35.655000000000001</v>
      </c>
      <c r="P6" s="3">
        <f t="shared" si="0"/>
        <v>40.516999999999996</v>
      </c>
      <c r="Q6" s="3">
        <f t="shared" si="0"/>
        <v>35.308999999999997</v>
      </c>
      <c r="R6" s="3">
        <f t="shared" si="0"/>
        <v>39.719000000000001</v>
      </c>
      <c r="S6" s="3">
        <f t="shared" si="0"/>
        <v>39.477999999999994</v>
      </c>
      <c r="T6" s="3">
        <f t="shared" si="0"/>
        <v>42.669000000000004</v>
      </c>
      <c r="U6" s="3">
        <f t="shared" si="0"/>
        <v>38.878</v>
      </c>
      <c r="V6" s="3">
        <f t="shared" si="0"/>
        <v>37.462999999999994</v>
      </c>
      <c r="W6" s="3">
        <f t="shared" si="0"/>
        <v>39.967000000000006</v>
      </c>
      <c r="X6" s="3">
        <f t="shared" si="0"/>
        <v>46.003999999999998</v>
      </c>
      <c r="Y6" s="3">
        <f t="shared" si="0"/>
        <v>45.966999999999999</v>
      </c>
      <c r="Z6" s="3">
        <f t="shared" si="0"/>
        <v>46.5</v>
      </c>
      <c r="AA6" s="3">
        <f t="shared" si="0"/>
        <v>47.898000000000003</v>
      </c>
    </row>
    <row r="8" spans="1:27" ht="27" thickBot="1" x14ac:dyDescent="0.45">
      <c r="A8" s="22" t="s">
        <v>63</v>
      </c>
      <c r="I8" s="18"/>
    </row>
    <row r="9" spans="1:27" ht="15.75" thickBot="1" x14ac:dyDescent="0.3">
      <c r="A9" s="4" t="s">
        <v>25</v>
      </c>
      <c r="B9" s="27">
        <v>126.5</v>
      </c>
      <c r="C9" s="27">
        <v>130</v>
      </c>
      <c r="D9" s="26">
        <v>132</v>
      </c>
      <c r="E9" s="26">
        <v>131</v>
      </c>
      <c r="F9" s="26">
        <v>95</v>
      </c>
      <c r="G9" s="26">
        <v>131</v>
      </c>
      <c r="H9" s="26">
        <v>128</v>
      </c>
      <c r="I9" s="27">
        <v>132.5</v>
      </c>
      <c r="J9" s="27">
        <v>130</v>
      </c>
      <c r="K9" s="27">
        <v>131</v>
      </c>
      <c r="L9" s="27">
        <v>130</v>
      </c>
      <c r="M9" s="27">
        <v>130</v>
      </c>
      <c r="N9" s="27">
        <v>130</v>
      </c>
      <c r="O9" s="27">
        <v>131</v>
      </c>
      <c r="P9" s="27">
        <v>133</v>
      </c>
      <c r="Q9" s="27">
        <v>129</v>
      </c>
      <c r="R9" s="27">
        <v>129</v>
      </c>
      <c r="S9" s="27">
        <v>130</v>
      </c>
      <c r="T9" s="27">
        <v>130</v>
      </c>
      <c r="U9" s="27">
        <v>130</v>
      </c>
      <c r="V9" s="27">
        <v>131</v>
      </c>
      <c r="W9" s="27">
        <v>129</v>
      </c>
      <c r="X9" s="27">
        <v>129</v>
      </c>
      <c r="Y9" s="27">
        <v>129</v>
      </c>
      <c r="Z9" s="27">
        <v>130</v>
      </c>
      <c r="AA9" s="27">
        <v>132</v>
      </c>
    </row>
    <row r="10" spans="1:27" ht="15.75" thickBot="1" x14ac:dyDescent="0.3">
      <c r="A10" s="4" t="s">
        <v>20</v>
      </c>
      <c r="B10" s="3">
        <v>2.23</v>
      </c>
      <c r="C10" s="3">
        <v>2.476</v>
      </c>
      <c r="D10" s="3">
        <v>2.2749999999999999</v>
      </c>
      <c r="E10" s="3">
        <v>2.5099999999999998</v>
      </c>
      <c r="F10" s="3">
        <v>1.6</v>
      </c>
      <c r="G10" s="3">
        <v>3.16</v>
      </c>
      <c r="H10" s="3">
        <v>2.82</v>
      </c>
      <c r="I10" s="3">
        <v>2.8050000000000002</v>
      </c>
      <c r="J10" s="3">
        <v>1.86</v>
      </c>
      <c r="K10" s="3">
        <v>2.2389999999999999</v>
      </c>
      <c r="L10" s="3">
        <v>2.4300000000000002</v>
      </c>
      <c r="M10" s="3">
        <v>3.04</v>
      </c>
      <c r="N10" s="3">
        <v>3.0379999999999998</v>
      </c>
      <c r="O10" s="3">
        <v>2.8250000000000002</v>
      </c>
      <c r="P10" s="3">
        <v>3.06</v>
      </c>
      <c r="Q10" s="3">
        <v>3.02</v>
      </c>
      <c r="R10" s="3">
        <v>2.4249999999999998</v>
      </c>
      <c r="S10" s="3">
        <v>2.5499999999999998</v>
      </c>
      <c r="T10" s="3">
        <v>3.125</v>
      </c>
      <c r="U10" s="3">
        <v>2.8279999999999998</v>
      </c>
      <c r="V10" s="3">
        <v>2.91</v>
      </c>
      <c r="W10" s="3">
        <v>2.2719999999999998</v>
      </c>
      <c r="X10" s="3">
        <v>2.5099999999999998</v>
      </c>
      <c r="Y10" s="3">
        <v>2.61</v>
      </c>
      <c r="Z10" s="3">
        <v>2.71</v>
      </c>
      <c r="AA10" s="3">
        <v>2.7</v>
      </c>
    </row>
    <row r="11" spans="1:27" ht="15.75" thickBot="1" x14ac:dyDescent="0.3">
      <c r="A11" s="4" t="s">
        <v>21</v>
      </c>
      <c r="B11" s="3">
        <v>1.8</v>
      </c>
      <c r="C11" s="3">
        <v>1.8</v>
      </c>
      <c r="D11" s="3">
        <v>1.36</v>
      </c>
      <c r="E11" s="3">
        <v>1.2</v>
      </c>
      <c r="F11" s="3">
        <v>0.4</v>
      </c>
      <c r="G11" s="3">
        <v>1.2</v>
      </c>
      <c r="H11" s="3">
        <v>0.8</v>
      </c>
      <c r="I11" s="3">
        <v>1.2</v>
      </c>
      <c r="J11" s="3">
        <v>1.8</v>
      </c>
      <c r="K11" s="3">
        <v>1.4</v>
      </c>
      <c r="L11" s="3">
        <v>1.6</v>
      </c>
      <c r="M11" s="3">
        <v>1.2</v>
      </c>
      <c r="N11" s="3">
        <v>1.2</v>
      </c>
      <c r="O11" s="3">
        <v>1.4</v>
      </c>
      <c r="P11" s="3">
        <v>1.2</v>
      </c>
      <c r="Q11" s="3">
        <v>1.2</v>
      </c>
      <c r="R11" s="3">
        <v>1.8</v>
      </c>
      <c r="S11" s="3">
        <v>1.7</v>
      </c>
      <c r="T11" s="3">
        <v>1.2</v>
      </c>
      <c r="U11" s="3">
        <v>1.4</v>
      </c>
      <c r="V11" s="3">
        <v>1.4</v>
      </c>
      <c r="W11" s="3">
        <v>1.6</v>
      </c>
      <c r="X11" s="3">
        <v>1.52</v>
      </c>
      <c r="Y11" s="3">
        <v>1.4</v>
      </c>
      <c r="Z11" s="3">
        <v>1.5</v>
      </c>
      <c r="AA11" s="3">
        <v>1.5</v>
      </c>
    </row>
    <row r="12" spans="1:27" ht="15.75" thickBot="1" x14ac:dyDescent="0.3">
      <c r="A12" s="4" t="s">
        <v>22</v>
      </c>
      <c r="B12" s="3">
        <v>0.68300000000000005</v>
      </c>
      <c r="C12" s="3">
        <v>0.68</v>
      </c>
      <c r="D12" s="3">
        <v>0.59899999999999998</v>
      </c>
      <c r="E12" s="3">
        <v>0.66700000000000004</v>
      </c>
      <c r="F12" s="3">
        <v>0.23599999999999999</v>
      </c>
      <c r="G12" s="3">
        <v>0.68</v>
      </c>
      <c r="H12" s="3">
        <v>0.67300000000000004</v>
      </c>
      <c r="I12" s="3">
        <v>0.65</v>
      </c>
      <c r="J12" s="3">
        <v>0.67200000000000004</v>
      </c>
      <c r="K12" s="3">
        <v>0.67500000000000004</v>
      </c>
      <c r="L12" s="3">
        <v>0.45400000000000001</v>
      </c>
      <c r="M12" s="3">
        <v>0.67200000000000004</v>
      </c>
      <c r="N12" s="3">
        <v>0.65400000000000003</v>
      </c>
      <c r="O12" s="3">
        <v>0.67100000000000004</v>
      </c>
      <c r="P12" s="3">
        <v>0.67500000000000004</v>
      </c>
      <c r="Q12" s="3">
        <v>0.66400000000000003</v>
      </c>
      <c r="R12" s="3">
        <v>0.66500000000000004</v>
      </c>
      <c r="S12" s="3">
        <v>0.67200000000000004</v>
      </c>
      <c r="T12" s="3">
        <v>0.67500000000000004</v>
      </c>
      <c r="U12" s="3">
        <v>0.70099999999999996</v>
      </c>
      <c r="V12" s="3">
        <v>0.44900000000000001</v>
      </c>
      <c r="W12" s="3">
        <v>0.67200000000000004</v>
      </c>
      <c r="X12" s="3">
        <v>0.46200000000000002</v>
      </c>
      <c r="Y12" s="3">
        <v>0.41199999999999998</v>
      </c>
      <c r="Z12" s="3">
        <v>0.66600000000000004</v>
      </c>
      <c r="AA12" s="3">
        <v>0.63</v>
      </c>
    </row>
    <row r="13" spans="1:27" ht="15.75" thickBot="1" x14ac:dyDescent="0.3">
      <c r="A13" s="4" t="s">
        <v>23</v>
      </c>
      <c r="B13" s="3">
        <v>16.695</v>
      </c>
      <c r="C13" s="3">
        <v>17.234999999999999</v>
      </c>
      <c r="D13" s="3">
        <v>17.097999999999999</v>
      </c>
      <c r="E13" s="3">
        <v>17.25</v>
      </c>
      <c r="F13" s="3">
        <v>14.242000000000001</v>
      </c>
      <c r="G13" s="3">
        <v>16.538</v>
      </c>
      <c r="H13" s="3">
        <v>16.475000000000001</v>
      </c>
      <c r="I13" s="3">
        <v>16.055</v>
      </c>
      <c r="J13" s="3">
        <v>16</v>
      </c>
      <c r="K13" s="3">
        <v>16.675999999999998</v>
      </c>
      <c r="L13" s="3">
        <v>15.98</v>
      </c>
      <c r="M13" s="3">
        <v>14.583</v>
      </c>
      <c r="N13" s="3">
        <v>14.305999999999999</v>
      </c>
      <c r="O13" s="3">
        <v>14.925000000000001</v>
      </c>
      <c r="P13" s="3">
        <v>13.625999999999999</v>
      </c>
      <c r="Q13" s="3">
        <v>14.273999999999999</v>
      </c>
      <c r="R13" s="3">
        <v>14.478</v>
      </c>
      <c r="S13" s="3">
        <v>14.446</v>
      </c>
      <c r="T13" s="3">
        <v>14.680999999999999</v>
      </c>
      <c r="U13" s="3">
        <v>14.731999999999999</v>
      </c>
      <c r="V13" s="3">
        <v>14.811999999999999</v>
      </c>
      <c r="W13" s="3">
        <v>14.45</v>
      </c>
      <c r="X13" s="3">
        <v>14.449</v>
      </c>
      <c r="Y13" s="3">
        <v>14.432</v>
      </c>
      <c r="Z13" s="3">
        <v>13.816000000000001</v>
      </c>
      <c r="AA13" s="3">
        <v>14.08</v>
      </c>
    </row>
    <row r="14" spans="1:27" ht="15.75" thickBot="1" x14ac:dyDescent="0.3">
      <c r="A14" s="4" t="s">
        <v>36</v>
      </c>
      <c r="B14" s="3">
        <v>1.915</v>
      </c>
      <c r="C14" s="3">
        <v>1.63</v>
      </c>
      <c r="D14" s="3">
        <v>1.845</v>
      </c>
      <c r="E14" s="3">
        <v>1.845</v>
      </c>
      <c r="F14" s="3">
        <v>0.66</v>
      </c>
      <c r="G14" s="3">
        <v>1.9119999999999999</v>
      </c>
      <c r="H14" s="3">
        <v>1.9259999999999999</v>
      </c>
      <c r="I14" s="3">
        <v>1.92</v>
      </c>
      <c r="J14" s="3">
        <v>2.8380000000000001</v>
      </c>
      <c r="K14" s="3">
        <v>2.875</v>
      </c>
      <c r="L14" s="3">
        <v>2.9079999999999999</v>
      </c>
      <c r="M14" s="3">
        <v>3.758</v>
      </c>
      <c r="N14" s="3">
        <v>3.8959999999999999</v>
      </c>
      <c r="O14" s="3">
        <v>4.42</v>
      </c>
      <c r="P14" s="3">
        <v>4.8639999999999999</v>
      </c>
      <c r="Q14" s="3">
        <v>4.8499999999999996</v>
      </c>
      <c r="R14" s="3">
        <v>4.9450000000000003</v>
      </c>
      <c r="S14" s="3">
        <v>4.9580000000000002</v>
      </c>
      <c r="T14" s="3">
        <v>4.88</v>
      </c>
      <c r="U14" s="3">
        <v>5.0149999999999997</v>
      </c>
      <c r="V14" s="3">
        <v>4.867</v>
      </c>
      <c r="W14" s="3">
        <v>5.0250000000000004</v>
      </c>
      <c r="X14" s="3">
        <v>4.95</v>
      </c>
      <c r="Y14" s="3">
        <v>4.976</v>
      </c>
      <c r="Z14" s="3">
        <v>4.9450000000000003</v>
      </c>
      <c r="AA14" s="3">
        <v>4.8600000000000003</v>
      </c>
    </row>
    <row r="15" spans="1:27" s="1" customFormat="1" ht="15.75" thickBot="1" x14ac:dyDescent="0.3">
      <c r="A15" s="4" t="s">
        <v>35</v>
      </c>
      <c r="B15" s="3">
        <v>12.002000000000001</v>
      </c>
      <c r="C15" s="3">
        <v>12.696</v>
      </c>
      <c r="D15" s="3">
        <v>12.54</v>
      </c>
      <c r="E15" s="3">
        <v>12.625</v>
      </c>
      <c r="F15" s="3">
        <v>8.7799999999999994</v>
      </c>
      <c r="G15" s="3">
        <v>12.67</v>
      </c>
      <c r="H15" s="3">
        <v>12.91</v>
      </c>
      <c r="I15" s="3">
        <v>12.71</v>
      </c>
      <c r="J15" s="3">
        <v>12.79</v>
      </c>
      <c r="K15" s="3">
        <v>11.935</v>
      </c>
      <c r="L15" s="3">
        <v>12.75</v>
      </c>
      <c r="M15" s="3">
        <v>12.476000000000001</v>
      </c>
      <c r="N15" s="3">
        <v>12.952999999999999</v>
      </c>
      <c r="O15" s="3">
        <v>11.882999999999999</v>
      </c>
      <c r="P15" s="3">
        <v>12.984</v>
      </c>
      <c r="Q15" s="3">
        <v>11.683999999999999</v>
      </c>
      <c r="R15" s="3">
        <v>11.759</v>
      </c>
      <c r="S15" s="3">
        <v>12.218</v>
      </c>
      <c r="T15" s="3">
        <v>12.037000000000001</v>
      </c>
      <c r="U15" s="3">
        <v>12.375</v>
      </c>
      <c r="V15" s="3">
        <v>12.617000000000001</v>
      </c>
      <c r="W15" s="3">
        <v>12.69</v>
      </c>
      <c r="X15" s="3">
        <v>12.757999999999999</v>
      </c>
      <c r="Y15" s="3">
        <v>12.728999999999999</v>
      </c>
      <c r="Z15" s="3">
        <v>13.13</v>
      </c>
      <c r="AA15" s="3">
        <v>13.38</v>
      </c>
    </row>
    <row r="16" spans="1:27" s="1" customFormat="1" ht="15.75" thickBot="1" x14ac:dyDescent="0.3">
      <c r="A16" s="4" t="s">
        <v>61</v>
      </c>
      <c r="B16" s="3">
        <v>0</v>
      </c>
      <c r="C16" s="3">
        <v>0</v>
      </c>
      <c r="D16" s="3">
        <v>0</v>
      </c>
      <c r="E16" s="3">
        <v>0.46</v>
      </c>
      <c r="F16" s="3">
        <v>0.99</v>
      </c>
      <c r="G16" s="3">
        <v>0.94</v>
      </c>
      <c r="H16" s="3">
        <v>1.44</v>
      </c>
      <c r="I16" s="3">
        <v>0.97499999999999998</v>
      </c>
      <c r="J16" s="3">
        <v>1.46</v>
      </c>
      <c r="K16" s="3">
        <v>1.43</v>
      </c>
      <c r="L16" s="3">
        <v>0.96</v>
      </c>
      <c r="M16" s="3">
        <v>1.42</v>
      </c>
      <c r="N16" s="3">
        <v>1.42</v>
      </c>
      <c r="O16" s="3">
        <v>1.43</v>
      </c>
      <c r="P16" s="3">
        <v>1.4</v>
      </c>
      <c r="Q16" s="3">
        <v>1.44</v>
      </c>
      <c r="R16" s="3">
        <v>1.4470000000000001</v>
      </c>
      <c r="S16" s="3">
        <v>1.45</v>
      </c>
      <c r="T16" s="3">
        <v>1.4430000000000001</v>
      </c>
      <c r="U16" s="3">
        <v>0.98</v>
      </c>
      <c r="V16" s="3">
        <v>1.44</v>
      </c>
      <c r="W16" s="3">
        <v>1.4710000000000001</v>
      </c>
      <c r="X16" s="3">
        <v>1.4370000000000001</v>
      </c>
      <c r="Y16" s="3">
        <v>1.478</v>
      </c>
      <c r="Z16" s="3">
        <v>1.49</v>
      </c>
      <c r="AA16" s="3">
        <v>1.518</v>
      </c>
    </row>
    <row r="17" spans="1:28" ht="15.75" thickBot="1" x14ac:dyDescent="0.3">
      <c r="A17" s="4" t="s">
        <v>24</v>
      </c>
      <c r="B17" s="3">
        <v>1.05</v>
      </c>
      <c r="C17" s="3">
        <v>1.02</v>
      </c>
      <c r="D17" s="3">
        <v>0.91</v>
      </c>
      <c r="E17" s="3">
        <v>1.03</v>
      </c>
      <c r="F17" s="3">
        <v>1.4</v>
      </c>
      <c r="G17" s="3">
        <v>1.05</v>
      </c>
      <c r="H17" s="3">
        <v>1.04</v>
      </c>
      <c r="I17" s="3">
        <v>1.02</v>
      </c>
      <c r="J17" s="3">
        <v>1.03</v>
      </c>
      <c r="K17" s="3">
        <v>1.02</v>
      </c>
      <c r="L17" s="3">
        <v>1</v>
      </c>
      <c r="M17" s="3">
        <v>1.03</v>
      </c>
      <c r="N17" s="3">
        <v>1.02</v>
      </c>
      <c r="O17" s="3">
        <v>1.04</v>
      </c>
      <c r="P17" s="3">
        <v>0.98</v>
      </c>
      <c r="Q17" s="3">
        <v>1.03</v>
      </c>
      <c r="R17" s="3">
        <v>0.98499999999999999</v>
      </c>
      <c r="S17" s="3">
        <v>1.03</v>
      </c>
      <c r="T17" s="3">
        <v>1.03</v>
      </c>
      <c r="U17" s="3">
        <v>1.01</v>
      </c>
      <c r="V17" s="3">
        <v>1.02</v>
      </c>
      <c r="W17" s="3">
        <v>0.99</v>
      </c>
      <c r="X17" s="3">
        <v>0.98</v>
      </c>
      <c r="Y17" s="3">
        <v>0.99</v>
      </c>
      <c r="Z17" s="3">
        <v>1.02</v>
      </c>
      <c r="AA17" s="3">
        <v>0.97</v>
      </c>
      <c r="AB17" s="1"/>
    </row>
    <row r="19" spans="1:28" ht="15.75" thickBot="1" x14ac:dyDescent="0.3">
      <c r="A19" s="18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1"/>
    </row>
    <row r="20" spans="1:28" ht="15.75" thickBot="1" x14ac:dyDescent="0.3">
      <c r="A20" s="4" t="s">
        <v>3</v>
      </c>
      <c r="B20" s="3">
        <f t="shared" ref="B20:AA20" si="1">SUM(B10:B19)</f>
        <v>36.375</v>
      </c>
      <c r="C20" s="3">
        <f t="shared" si="1"/>
        <v>37.536999999999999</v>
      </c>
      <c r="D20" s="3">
        <f t="shared" si="1"/>
        <v>36.626999999999995</v>
      </c>
      <c r="E20" s="3">
        <f t="shared" si="1"/>
        <v>37.586999999999996</v>
      </c>
      <c r="F20" s="3">
        <f t="shared" si="1"/>
        <v>28.307999999999996</v>
      </c>
      <c r="G20" s="3">
        <f t="shared" si="1"/>
        <v>38.149999999999991</v>
      </c>
      <c r="H20" s="3">
        <f t="shared" si="1"/>
        <v>38.083999999999996</v>
      </c>
      <c r="I20" s="3">
        <f t="shared" si="1"/>
        <v>37.335000000000008</v>
      </c>
      <c r="J20" s="3">
        <f t="shared" si="1"/>
        <v>38.450000000000003</v>
      </c>
      <c r="K20" s="3">
        <f t="shared" si="1"/>
        <v>38.25</v>
      </c>
      <c r="L20" s="3">
        <f t="shared" si="1"/>
        <v>38.082000000000001</v>
      </c>
      <c r="M20" s="3">
        <f t="shared" si="1"/>
        <v>38.179000000000002</v>
      </c>
      <c r="N20" s="3">
        <f t="shared" si="1"/>
        <v>38.487000000000002</v>
      </c>
      <c r="O20" s="3">
        <f t="shared" si="1"/>
        <v>38.593999999999994</v>
      </c>
      <c r="P20" s="3">
        <f t="shared" si="1"/>
        <v>38.788999999999994</v>
      </c>
      <c r="Q20" s="3">
        <f t="shared" si="1"/>
        <v>38.161999999999992</v>
      </c>
      <c r="R20" s="3">
        <f t="shared" si="1"/>
        <v>38.504000000000005</v>
      </c>
      <c r="S20" s="3">
        <f t="shared" si="1"/>
        <v>39.024000000000001</v>
      </c>
      <c r="T20" s="3">
        <f t="shared" si="1"/>
        <v>39.070999999999998</v>
      </c>
      <c r="U20" s="3">
        <f t="shared" si="1"/>
        <v>39.040999999999997</v>
      </c>
      <c r="V20" s="3">
        <f t="shared" si="1"/>
        <v>39.515000000000001</v>
      </c>
      <c r="W20" s="3">
        <f t="shared" si="1"/>
        <v>39.169999999999995</v>
      </c>
      <c r="X20" s="3">
        <f t="shared" si="1"/>
        <v>39.065999999999995</v>
      </c>
      <c r="Y20" s="3">
        <f t="shared" si="1"/>
        <v>39.027000000000001</v>
      </c>
      <c r="Z20" s="3">
        <f t="shared" si="1"/>
        <v>39.277000000000008</v>
      </c>
      <c r="AA20" s="3">
        <f t="shared" si="1"/>
        <v>39.637999999999998</v>
      </c>
    </row>
    <row r="21" spans="1:28" ht="15.75" thickBot="1" x14ac:dyDescent="0.3"/>
    <row r="22" spans="1:28" ht="15.75" thickBot="1" x14ac:dyDescent="0.3">
      <c r="A22" s="4" t="s">
        <v>26</v>
      </c>
      <c r="B22" s="4">
        <f t="shared" ref="B22:AA22" si="2">B6-B20</f>
        <v>-7.1409999999999982</v>
      </c>
      <c r="C22" s="4">
        <f t="shared" si="2"/>
        <v>-2.3919999999999959</v>
      </c>
      <c r="D22" s="4">
        <f t="shared" si="2"/>
        <v>-1.2389999999999972</v>
      </c>
      <c r="E22" s="4">
        <f t="shared" si="2"/>
        <v>-4.3669999999999973</v>
      </c>
      <c r="F22" s="4">
        <f t="shared" si="2"/>
        <v>7.4260000000000055</v>
      </c>
      <c r="G22" s="4">
        <f t="shared" si="2"/>
        <v>-3.1169999999999902</v>
      </c>
      <c r="H22" s="4">
        <f t="shared" si="2"/>
        <v>-4.8959999999999937</v>
      </c>
      <c r="I22" s="4">
        <f t="shared" si="2"/>
        <v>-3.2430000000000092</v>
      </c>
      <c r="J22" s="4">
        <f t="shared" si="2"/>
        <v>-3.0130000000000052</v>
      </c>
      <c r="K22" s="4">
        <f t="shared" si="2"/>
        <v>-2.2779999999999987</v>
      </c>
      <c r="L22" s="4">
        <f t="shared" si="2"/>
        <v>-3.338000000000001</v>
      </c>
      <c r="M22" s="4">
        <f t="shared" si="2"/>
        <v>-3.9230000000000018</v>
      </c>
      <c r="N22" s="4">
        <f t="shared" si="2"/>
        <v>-3.4680000000000035</v>
      </c>
      <c r="O22" s="4">
        <f t="shared" si="2"/>
        <v>-2.938999999999993</v>
      </c>
      <c r="P22" s="4">
        <f t="shared" si="2"/>
        <v>1.7280000000000015</v>
      </c>
      <c r="Q22" s="4">
        <f t="shared" si="2"/>
        <v>-2.8529999999999944</v>
      </c>
      <c r="R22" s="4">
        <f t="shared" si="2"/>
        <v>1.2149999999999963</v>
      </c>
      <c r="S22" s="4">
        <f t="shared" si="2"/>
        <v>0.45399999999999352</v>
      </c>
      <c r="T22" s="4">
        <f t="shared" si="2"/>
        <v>3.5980000000000061</v>
      </c>
      <c r="U22" s="4">
        <f t="shared" si="2"/>
        <v>-0.1629999999999967</v>
      </c>
      <c r="V22" s="4">
        <f t="shared" si="2"/>
        <v>-2.0520000000000067</v>
      </c>
      <c r="W22" s="4">
        <f t="shared" si="2"/>
        <v>0.79700000000001125</v>
      </c>
      <c r="X22" s="4">
        <f t="shared" si="2"/>
        <v>6.9380000000000024</v>
      </c>
      <c r="Y22" s="4">
        <f t="shared" si="2"/>
        <v>6.9399999999999977</v>
      </c>
      <c r="Z22" s="4">
        <f t="shared" si="2"/>
        <v>7.2229999999999919</v>
      </c>
      <c r="AA22" s="4">
        <f t="shared" si="2"/>
        <v>8.2600000000000051</v>
      </c>
    </row>
    <row r="24" spans="1:28" s="1" customFormat="1" ht="27" thickBot="1" x14ac:dyDescent="0.45">
      <c r="A24" s="53" t="s">
        <v>28</v>
      </c>
      <c r="B24" s="53"/>
      <c r="C24" s="53"/>
    </row>
    <row r="25" spans="1:28" s="1" customFormat="1" ht="15.75" thickBot="1" x14ac:dyDescent="0.3">
      <c r="A25" s="4" t="s">
        <v>37</v>
      </c>
      <c r="B25" s="4">
        <v>0.75600000000000001</v>
      </c>
      <c r="C25" s="4">
        <v>0.69599999999999995</v>
      </c>
      <c r="D25" s="4">
        <v>0.72099999999999997</v>
      </c>
      <c r="E25" s="4">
        <v>0.76800000000000002</v>
      </c>
      <c r="F25" s="4">
        <v>0.39200000000000002</v>
      </c>
      <c r="G25" s="4">
        <v>0.749</v>
      </c>
      <c r="H25" s="4">
        <v>0.73499999999999999</v>
      </c>
      <c r="I25" s="4">
        <v>0.65800000000000003</v>
      </c>
      <c r="J25" s="4">
        <v>0.67900000000000005</v>
      </c>
      <c r="K25" s="4">
        <v>0.64600000000000002</v>
      </c>
      <c r="L25" s="8">
        <v>0.54600000000000004</v>
      </c>
      <c r="M25" s="4">
        <v>0.77400000000000002</v>
      </c>
      <c r="N25" s="4">
        <v>0.77400000000000002</v>
      </c>
      <c r="O25" s="4">
        <v>0.70299999999999996</v>
      </c>
      <c r="P25" s="4">
        <v>0.77200000000000002</v>
      </c>
      <c r="Q25" s="3">
        <v>0.77</v>
      </c>
      <c r="R25" s="4">
        <v>0.79500000000000004</v>
      </c>
      <c r="S25" s="4">
        <v>0.56699999999999995</v>
      </c>
      <c r="T25" s="4">
        <v>0.59399999999999997</v>
      </c>
      <c r="U25" s="4">
        <v>0.59599999999999997</v>
      </c>
      <c r="V25" s="4">
        <v>0.67500000000000004</v>
      </c>
      <c r="W25" s="4">
        <v>0.71399999999999997</v>
      </c>
      <c r="X25" s="4">
        <v>0.78100000000000003</v>
      </c>
      <c r="Y25" s="4">
        <v>1.006</v>
      </c>
      <c r="Z25" s="4">
        <v>0.79500000000000004</v>
      </c>
      <c r="AA25" s="4">
        <v>0.80400000000000005</v>
      </c>
    </row>
    <row r="26" spans="1:28" s="1" customFormat="1" ht="15.75" thickBot="1" x14ac:dyDescent="0.3">
      <c r="Q26" s="29"/>
    </row>
    <row r="27" spans="1:28" s="1" customFormat="1" ht="15.75" thickBot="1" x14ac:dyDescent="0.3">
      <c r="A27" s="4" t="s">
        <v>19</v>
      </c>
      <c r="B27" s="4">
        <f t="shared" ref="B27:AA27" si="3">SUM(B25:B26)</f>
        <v>0.75600000000000001</v>
      </c>
      <c r="C27" s="4">
        <f t="shared" si="3"/>
        <v>0.69599999999999995</v>
      </c>
      <c r="D27" s="4">
        <f t="shared" si="3"/>
        <v>0.72099999999999997</v>
      </c>
      <c r="E27" s="4">
        <f t="shared" si="3"/>
        <v>0.76800000000000002</v>
      </c>
      <c r="F27" s="4">
        <f t="shared" si="3"/>
        <v>0.39200000000000002</v>
      </c>
      <c r="G27" s="4">
        <f t="shared" si="3"/>
        <v>0.749</v>
      </c>
      <c r="H27" s="4">
        <f t="shared" si="3"/>
        <v>0.73499999999999999</v>
      </c>
      <c r="I27" s="4">
        <f t="shared" si="3"/>
        <v>0.65800000000000003</v>
      </c>
      <c r="J27" s="4">
        <f t="shared" si="3"/>
        <v>0.67900000000000005</v>
      </c>
      <c r="K27" s="4">
        <f t="shared" si="3"/>
        <v>0.64600000000000002</v>
      </c>
      <c r="L27" s="4">
        <f t="shared" si="3"/>
        <v>0.54600000000000004</v>
      </c>
      <c r="M27" s="4">
        <f t="shared" si="3"/>
        <v>0.77400000000000002</v>
      </c>
      <c r="N27" s="4">
        <f t="shared" si="3"/>
        <v>0.77400000000000002</v>
      </c>
      <c r="O27" s="4">
        <f t="shared" si="3"/>
        <v>0.70299999999999996</v>
      </c>
      <c r="P27" s="4">
        <f t="shared" si="3"/>
        <v>0.77200000000000002</v>
      </c>
      <c r="Q27" s="3">
        <f t="shared" si="3"/>
        <v>0.77</v>
      </c>
      <c r="R27" s="4">
        <f t="shared" si="3"/>
        <v>0.79500000000000004</v>
      </c>
      <c r="S27" s="4">
        <f t="shared" si="3"/>
        <v>0.56699999999999995</v>
      </c>
      <c r="T27" s="4">
        <f t="shared" si="3"/>
        <v>0.59399999999999997</v>
      </c>
      <c r="U27" s="4">
        <f t="shared" si="3"/>
        <v>0.59599999999999997</v>
      </c>
      <c r="V27" s="4">
        <f t="shared" si="3"/>
        <v>0.67500000000000004</v>
      </c>
      <c r="W27" s="4">
        <f t="shared" si="3"/>
        <v>0.71399999999999997</v>
      </c>
      <c r="X27" s="4">
        <f t="shared" si="3"/>
        <v>0.78100000000000003</v>
      </c>
      <c r="Y27" s="4">
        <f t="shared" si="3"/>
        <v>1.006</v>
      </c>
      <c r="Z27" s="4">
        <f t="shared" si="3"/>
        <v>0.79500000000000004</v>
      </c>
      <c r="AA27" s="4">
        <f t="shared" si="3"/>
        <v>0.80400000000000005</v>
      </c>
    </row>
    <row r="28" spans="1:28" s="1" customFormat="1" x14ac:dyDescent="0.25"/>
    <row r="29" spans="1:28" s="1" customFormat="1" ht="27" thickBot="1" x14ac:dyDescent="0.45">
      <c r="A29" s="53" t="s">
        <v>29</v>
      </c>
      <c r="B29" s="53"/>
      <c r="C29" s="53"/>
    </row>
    <row r="30" spans="1:28" s="1" customFormat="1" ht="15.75" thickBot="1" x14ac:dyDescent="0.3">
      <c r="A30" s="4" t="s">
        <v>30</v>
      </c>
      <c r="B30" s="3">
        <v>2.4119999999999999</v>
      </c>
      <c r="C30" s="3">
        <v>2.875</v>
      </c>
      <c r="D30" s="3">
        <v>2.6349999999999998</v>
      </c>
      <c r="E30" s="3">
        <v>2.9609999999999999</v>
      </c>
      <c r="F30" s="3">
        <v>2.2000000000000002</v>
      </c>
      <c r="G30" s="3">
        <v>2.738</v>
      </c>
      <c r="H30" s="3">
        <v>2.6059999999999999</v>
      </c>
      <c r="I30" s="3">
        <v>2.726</v>
      </c>
      <c r="J30" s="3">
        <v>2.5209999999999999</v>
      </c>
      <c r="K30" s="3">
        <v>2.5099999999999998</v>
      </c>
      <c r="L30" s="7">
        <v>2.6389999999999998</v>
      </c>
      <c r="M30" s="3">
        <v>2.4119999999999999</v>
      </c>
      <c r="N30" s="3">
        <v>2.6419999999999999</v>
      </c>
      <c r="O30" s="3">
        <v>2.871</v>
      </c>
      <c r="P30" s="3">
        <v>2.871</v>
      </c>
      <c r="Q30" s="3">
        <v>2.8029999999999999</v>
      </c>
      <c r="R30" s="3">
        <v>2.7229999999999999</v>
      </c>
      <c r="S30" s="3">
        <v>2.8050000000000002</v>
      </c>
      <c r="T30" s="3">
        <v>2.7349999999999999</v>
      </c>
      <c r="U30" s="3">
        <v>2.6070000000000002</v>
      </c>
      <c r="V30" s="3">
        <v>2.2210000000000001</v>
      </c>
      <c r="W30" s="3">
        <v>2.7349999999999999</v>
      </c>
      <c r="X30" s="3">
        <v>3.4689999999999999</v>
      </c>
      <c r="Y30" s="3">
        <v>2.7149999999999999</v>
      </c>
      <c r="Z30" s="3">
        <v>2.7349999999999999</v>
      </c>
      <c r="AA30" s="3">
        <v>2.3159999999999998</v>
      </c>
    </row>
    <row r="31" spans="1:28" s="1" customFormat="1" ht="15.75" thickBot="1" x14ac:dyDescent="0.3">
      <c r="A31" s="4" t="s">
        <v>31</v>
      </c>
      <c r="B31" s="3">
        <v>23.984999999999999</v>
      </c>
      <c r="C31" s="3">
        <v>24.805</v>
      </c>
      <c r="D31" s="3">
        <v>22.077999999999999</v>
      </c>
      <c r="E31" s="3">
        <v>25.128</v>
      </c>
      <c r="F31" s="3">
        <v>21.26</v>
      </c>
      <c r="G31" s="3">
        <v>24.594000000000001</v>
      </c>
      <c r="H31" s="3">
        <v>24.483000000000001</v>
      </c>
      <c r="I31" s="3">
        <v>24.327999999999999</v>
      </c>
      <c r="J31" s="3">
        <v>26.141999999999999</v>
      </c>
      <c r="K31" s="3">
        <v>24.896000000000001</v>
      </c>
      <c r="L31" s="7">
        <v>24.167999999999999</v>
      </c>
      <c r="M31" s="3">
        <v>25.867000000000001</v>
      </c>
      <c r="N31" s="3">
        <v>24.114000000000001</v>
      </c>
      <c r="O31" s="3">
        <v>21.960999999999999</v>
      </c>
      <c r="P31" s="3">
        <v>21.16</v>
      </c>
      <c r="Q31" s="3">
        <v>25.100999999999999</v>
      </c>
      <c r="R31" s="3">
        <v>24.094999999999999</v>
      </c>
      <c r="S31" s="3">
        <v>24.675999999999998</v>
      </c>
      <c r="T31" s="3">
        <v>24.710999999999999</v>
      </c>
      <c r="U31" s="3">
        <v>24.475000000000001</v>
      </c>
      <c r="V31" s="3">
        <v>25.216999999999999</v>
      </c>
      <c r="W31" s="3">
        <v>25.370999999999999</v>
      </c>
      <c r="X31" s="3">
        <v>24.001000000000001</v>
      </c>
      <c r="Y31" s="3">
        <v>24.068999999999999</v>
      </c>
      <c r="Z31" s="3">
        <v>25.01</v>
      </c>
      <c r="AA31" s="3">
        <v>22.672999999999998</v>
      </c>
    </row>
    <row r="32" spans="1:28" s="1" customFormat="1" ht="15.75" thickBot="1" x14ac:dyDescent="0.3">
      <c r="A32" s="4" t="s">
        <v>32</v>
      </c>
      <c r="B32" s="3">
        <v>2.8439999999999999</v>
      </c>
      <c r="C32" s="3">
        <v>2.7240000000000002</v>
      </c>
      <c r="D32" s="3">
        <v>2.6040000000000001</v>
      </c>
      <c r="E32" s="3">
        <v>2.7240000000000002</v>
      </c>
      <c r="F32" s="3">
        <v>2.4969999999999999</v>
      </c>
      <c r="G32" s="3">
        <v>2.617</v>
      </c>
      <c r="H32" s="3">
        <v>2.7240000000000002</v>
      </c>
      <c r="I32" s="3">
        <v>2.7240000000000002</v>
      </c>
      <c r="J32" s="3">
        <v>2.7240000000000002</v>
      </c>
      <c r="K32" s="3">
        <v>3.0840000000000001</v>
      </c>
      <c r="L32" s="7">
        <v>3.2040000000000002</v>
      </c>
      <c r="M32" s="3">
        <v>3.0840000000000001</v>
      </c>
      <c r="N32" s="3">
        <v>2.8439999999999999</v>
      </c>
      <c r="O32" s="3">
        <v>2.9769999999999999</v>
      </c>
      <c r="P32" s="3">
        <v>3.0840000000000001</v>
      </c>
      <c r="Q32" s="3">
        <v>3.2040000000000002</v>
      </c>
      <c r="R32" s="3">
        <v>2.9769999999999999</v>
      </c>
      <c r="S32" s="3">
        <v>3.2040000000000002</v>
      </c>
      <c r="T32" s="3">
        <v>2.75</v>
      </c>
      <c r="U32" s="3">
        <v>2.75</v>
      </c>
      <c r="V32" s="3">
        <v>2.8570000000000002</v>
      </c>
      <c r="W32" s="3">
        <v>3.0840000000000001</v>
      </c>
      <c r="X32" s="3">
        <v>2.8570000000000002</v>
      </c>
      <c r="Y32" s="3">
        <v>2.75</v>
      </c>
      <c r="Z32" s="3">
        <v>2.964</v>
      </c>
      <c r="AA32" s="3">
        <v>3.2040000000000002</v>
      </c>
    </row>
    <row r="33" spans="1:27" s="1" customFormat="1" ht="15.75" thickBot="1" x14ac:dyDescent="0.3">
      <c r="A33" s="4" t="s">
        <v>33</v>
      </c>
      <c r="B33" s="3">
        <v>0.29899999999999999</v>
      </c>
      <c r="C33" s="3">
        <v>0.40300000000000002</v>
      </c>
      <c r="D33" s="3">
        <v>0.42399999999999999</v>
      </c>
      <c r="E33" s="3">
        <v>0.42</v>
      </c>
      <c r="F33" s="3">
        <v>0.372</v>
      </c>
      <c r="G33" s="3">
        <v>0.33100000000000002</v>
      </c>
      <c r="H33" s="3">
        <v>0.29199999999999998</v>
      </c>
      <c r="I33" s="3">
        <v>0.29599999999999999</v>
      </c>
      <c r="J33" s="3">
        <v>0.371</v>
      </c>
      <c r="K33" s="3">
        <v>0.23899999999999999</v>
      </c>
      <c r="L33" s="7">
        <v>0.374</v>
      </c>
      <c r="M33" s="3">
        <v>0.374</v>
      </c>
      <c r="N33" s="3">
        <v>0.28199999999999997</v>
      </c>
      <c r="O33" s="3">
        <v>0.16900000000000001</v>
      </c>
      <c r="P33" s="3">
        <v>0.22600000000000001</v>
      </c>
      <c r="Q33" s="3">
        <v>0.27700000000000002</v>
      </c>
      <c r="R33" s="3">
        <v>0.253</v>
      </c>
      <c r="S33" s="3">
        <v>0.28499999999999998</v>
      </c>
      <c r="T33" s="3">
        <v>0.318</v>
      </c>
      <c r="U33" s="3">
        <v>0.317</v>
      </c>
      <c r="V33" s="3">
        <v>0.28399999999999997</v>
      </c>
      <c r="W33" s="3">
        <v>0.32700000000000001</v>
      </c>
      <c r="X33" s="3">
        <v>0.34300000000000003</v>
      </c>
      <c r="Y33" s="3">
        <v>0.34300000000000003</v>
      </c>
      <c r="Z33" s="3">
        <v>0.312</v>
      </c>
      <c r="AA33" s="3">
        <v>0.34100000000000003</v>
      </c>
    </row>
    <row r="34" spans="1:27" s="1" customFormat="1" ht="15.75" thickBot="1" x14ac:dyDescent="0.3">
      <c r="A34" s="4" t="s">
        <v>34</v>
      </c>
      <c r="B34" s="3">
        <v>0.151</v>
      </c>
      <c r="C34" s="3">
        <v>0.151</v>
      </c>
      <c r="D34" s="3">
        <v>0.14299999999999999</v>
      </c>
      <c r="E34" s="3">
        <v>0.13200000000000001</v>
      </c>
      <c r="F34" s="3">
        <v>0.13200000000000001</v>
      </c>
      <c r="G34" s="3">
        <v>0.13200000000000001</v>
      </c>
      <c r="H34" s="3">
        <v>0.13200000000000001</v>
      </c>
      <c r="I34" s="3">
        <v>0.123</v>
      </c>
      <c r="J34" s="3">
        <v>0.154</v>
      </c>
      <c r="K34" s="3">
        <v>0.154</v>
      </c>
      <c r="L34" s="7">
        <v>0.151</v>
      </c>
      <c r="M34" s="3">
        <v>0.151</v>
      </c>
      <c r="N34" s="3">
        <v>0.151</v>
      </c>
      <c r="O34" s="3">
        <v>0.123</v>
      </c>
      <c r="P34" s="3">
        <v>8.2000000000000003E-2</v>
      </c>
      <c r="Q34" s="3">
        <v>8.2000000000000003E-2</v>
      </c>
      <c r="R34" s="3">
        <v>9.6000000000000002E-2</v>
      </c>
      <c r="S34" s="3">
        <v>9.6000000000000002E-2</v>
      </c>
      <c r="T34" s="3">
        <v>0.115</v>
      </c>
      <c r="U34" s="3">
        <v>9.0999999999999998E-2</v>
      </c>
      <c r="V34" s="3">
        <v>0.124</v>
      </c>
      <c r="W34" s="3">
        <v>0.121</v>
      </c>
      <c r="X34" s="3">
        <v>0.151</v>
      </c>
      <c r="Y34" s="3">
        <v>0.151</v>
      </c>
      <c r="Z34" s="3">
        <v>0.17599999999999999</v>
      </c>
      <c r="AA34" s="3">
        <v>0.161</v>
      </c>
    </row>
    <row r="35" spans="1:27" s="1" customFormat="1" x14ac:dyDescent="0.25"/>
    <row r="36" spans="1:27" s="1" customFormat="1" ht="15.75" thickBot="1" x14ac:dyDescent="0.3"/>
    <row r="37" spans="1:27" s="1" customFormat="1" ht="15.75" thickBot="1" x14ac:dyDescent="0.3">
      <c r="A37" s="4" t="s">
        <v>19</v>
      </c>
      <c r="B37" s="4">
        <f>SUM(B29:B35)</f>
        <v>29.690999999999999</v>
      </c>
      <c r="C37" s="4">
        <f t="shared" ref="C37:AA37" si="4">SUM(C29:C35)</f>
        <v>30.957999999999998</v>
      </c>
      <c r="D37" s="4">
        <f t="shared" si="4"/>
        <v>27.884</v>
      </c>
      <c r="E37" s="4">
        <f t="shared" si="4"/>
        <v>31.365000000000002</v>
      </c>
      <c r="F37" s="4">
        <f t="shared" si="4"/>
        <v>26.461000000000002</v>
      </c>
      <c r="G37" s="4">
        <f t="shared" si="4"/>
        <v>30.412000000000003</v>
      </c>
      <c r="H37" s="4">
        <f t="shared" si="4"/>
        <v>30.237000000000002</v>
      </c>
      <c r="I37" s="4">
        <f t="shared" si="4"/>
        <v>30.196999999999999</v>
      </c>
      <c r="J37" s="4">
        <f t="shared" si="4"/>
        <v>31.911999999999999</v>
      </c>
      <c r="K37" s="4">
        <f t="shared" si="4"/>
        <v>30.882999999999999</v>
      </c>
      <c r="L37" s="4">
        <f t="shared" si="4"/>
        <v>30.535999999999998</v>
      </c>
      <c r="M37" s="4">
        <f t="shared" si="4"/>
        <v>31.887999999999998</v>
      </c>
      <c r="N37" s="4">
        <f t="shared" si="4"/>
        <v>30.033000000000001</v>
      </c>
      <c r="O37" s="4">
        <f t="shared" si="4"/>
        <v>28.100999999999999</v>
      </c>
      <c r="P37" s="4">
        <f t="shared" si="4"/>
        <v>27.422999999999998</v>
      </c>
      <c r="Q37" s="4">
        <f t="shared" si="4"/>
        <v>31.467000000000002</v>
      </c>
      <c r="R37" s="4">
        <f t="shared" si="4"/>
        <v>30.143999999999998</v>
      </c>
      <c r="S37" s="4">
        <f t="shared" si="4"/>
        <v>31.065999999999999</v>
      </c>
      <c r="T37" s="4">
        <f t="shared" si="4"/>
        <v>30.628999999999998</v>
      </c>
      <c r="U37" s="4">
        <f t="shared" si="4"/>
        <v>30.240000000000002</v>
      </c>
      <c r="V37" s="4">
        <f t="shared" si="4"/>
        <v>30.702999999999996</v>
      </c>
      <c r="W37" s="4">
        <f t="shared" si="4"/>
        <v>31.637999999999998</v>
      </c>
      <c r="X37" s="4">
        <f t="shared" si="4"/>
        <v>30.821000000000002</v>
      </c>
      <c r="Y37" s="4">
        <f t="shared" si="4"/>
        <v>30.027999999999999</v>
      </c>
      <c r="Z37" s="4">
        <f t="shared" si="4"/>
        <v>31.196999999999999</v>
      </c>
      <c r="AA37" s="4">
        <f t="shared" si="4"/>
        <v>28.695</v>
      </c>
    </row>
    <row r="38" spans="1:27" s="1" customFormat="1" ht="15.75" thickBot="1" x14ac:dyDescent="0.3"/>
    <row r="39" spans="1:27" s="1" customFormat="1" ht="15.75" thickBot="1" x14ac:dyDescent="0.3">
      <c r="A39" s="4" t="s">
        <v>26</v>
      </c>
      <c r="B39" s="4">
        <f t="shared" ref="B39:AA39" si="5">B20-B27-B37</f>
        <v>5.9280000000000008</v>
      </c>
      <c r="C39" s="4">
        <f t="shared" si="5"/>
        <v>5.8830000000000027</v>
      </c>
      <c r="D39" s="4">
        <f t="shared" si="5"/>
        <v>8.0219999999999985</v>
      </c>
      <c r="E39" s="4">
        <f t="shared" si="5"/>
        <v>5.4539999999999935</v>
      </c>
      <c r="F39" s="4">
        <f t="shared" si="5"/>
        <v>1.4549999999999947</v>
      </c>
      <c r="G39" s="4">
        <f t="shared" si="5"/>
        <v>6.9889999999999866</v>
      </c>
      <c r="H39" s="4">
        <f t="shared" si="5"/>
        <v>7.1119999999999948</v>
      </c>
      <c r="I39" s="4">
        <f t="shared" si="5"/>
        <v>6.4800000000000075</v>
      </c>
      <c r="J39" s="4">
        <f t="shared" si="5"/>
        <v>5.8590000000000018</v>
      </c>
      <c r="K39" s="3">
        <f t="shared" si="5"/>
        <v>6.7210000000000001</v>
      </c>
      <c r="L39" s="3">
        <f t="shared" si="5"/>
        <v>7.0000000000000036</v>
      </c>
      <c r="M39" s="3">
        <f t="shared" si="5"/>
        <v>5.517000000000003</v>
      </c>
      <c r="N39" s="3">
        <f t="shared" si="5"/>
        <v>7.68</v>
      </c>
      <c r="O39" s="3">
        <f t="shared" si="5"/>
        <v>9.789999999999992</v>
      </c>
      <c r="P39" s="3">
        <f t="shared" si="5"/>
        <v>10.593999999999998</v>
      </c>
      <c r="Q39" s="3">
        <f t="shared" si="5"/>
        <v>5.9249999999999865</v>
      </c>
      <c r="R39" s="3">
        <f t="shared" si="5"/>
        <v>7.5650000000000048</v>
      </c>
      <c r="S39" s="3">
        <f t="shared" si="5"/>
        <v>7.3910000000000018</v>
      </c>
      <c r="T39" s="3">
        <f t="shared" si="5"/>
        <v>7.847999999999999</v>
      </c>
      <c r="U39" s="3">
        <f t="shared" si="5"/>
        <v>8.2049999999999983</v>
      </c>
      <c r="V39" s="3">
        <f t="shared" si="5"/>
        <v>8.1370000000000076</v>
      </c>
      <c r="W39" s="3">
        <f t="shared" si="5"/>
        <v>6.8179999999999978</v>
      </c>
      <c r="X39" s="3">
        <f t="shared" si="5"/>
        <v>7.4639999999999951</v>
      </c>
      <c r="Y39" s="3">
        <f t="shared" si="5"/>
        <v>7.9930000000000021</v>
      </c>
      <c r="Z39" s="3">
        <f t="shared" si="5"/>
        <v>7.2850000000000072</v>
      </c>
      <c r="AA39" s="3">
        <f t="shared" si="5"/>
        <v>10.138999999999996</v>
      </c>
    </row>
    <row r="40" spans="1:27" s="1" customFormat="1" x14ac:dyDescent="0.25"/>
    <row r="41" spans="1:27" s="1" customFormat="1" x14ac:dyDescent="0.25"/>
    <row r="42" spans="1:27" ht="27" thickBot="1" x14ac:dyDescent="0.45">
      <c r="A42" s="53" t="s">
        <v>60</v>
      </c>
      <c r="B42" s="53"/>
      <c r="C42" s="53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</row>
    <row r="43" spans="1:27" ht="15.75" thickBot="1" x14ac:dyDescent="0.3">
      <c r="A43" s="4" t="s">
        <v>40</v>
      </c>
      <c r="B43" s="3">
        <v>2.4</v>
      </c>
      <c r="C43" s="3">
        <v>2</v>
      </c>
      <c r="D43" s="3">
        <v>3.25</v>
      </c>
      <c r="E43" s="3">
        <v>2.2999999999999998</v>
      </c>
      <c r="F43" s="3">
        <v>1.99</v>
      </c>
      <c r="G43" s="3">
        <v>1.5</v>
      </c>
      <c r="H43" s="3">
        <v>1.625</v>
      </c>
      <c r="I43" s="3">
        <v>1.8</v>
      </c>
      <c r="J43" s="3">
        <v>1.9</v>
      </c>
      <c r="K43" s="3">
        <v>1.5</v>
      </c>
      <c r="L43" s="3">
        <v>1.25</v>
      </c>
      <c r="M43" s="3">
        <v>1.4</v>
      </c>
      <c r="N43" s="3">
        <v>1.75</v>
      </c>
      <c r="O43" s="3">
        <v>1.75</v>
      </c>
      <c r="P43" s="3">
        <v>1.71</v>
      </c>
      <c r="Q43" s="3">
        <v>2.15</v>
      </c>
      <c r="R43" s="3">
        <v>2</v>
      </c>
      <c r="S43" s="3">
        <v>2.25</v>
      </c>
      <c r="T43" s="3">
        <v>2.4</v>
      </c>
      <c r="U43" s="3">
        <v>2.2000000000000002</v>
      </c>
      <c r="V43" s="3">
        <v>2.25</v>
      </c>
      <c r="W43" s="3">
        <v>2.4249999999999998</v>
      </c>
      <c r="X43" s="3">
        <v>2.2000000000000002</v>
      </c>
      <c r="Y43" s="3">
        <v>2.2000000000000002</v>
      </c>
      <c r="Z43" s="3">
        <v>1.75</v>
      </c>
      <c r="AA43" s="3">
        <v>1.5</v>
      </c>
    </row>
    <row r="44" spans="1:27" s="1" customFormat="1" ht="15.75" thickBot="1" x14ac:dyDescent="0.3">
      <c r="A44" s="4" t="s">
        <v>41</v>
      </c>
      <c r="B44" s="3">
        <v>6.95</v>
      </c>
      <c r="C44" s="3">
        <v>7</v>
      </c>
      <c r="D44" s="3">
        <v>7.45</v>
      </c>
      <c r="E44" s="3">
        <v>6.5</v>
      </c>
      <c r="F44" s="3">
        <v>5.5</v>
      </c>
      <c r="G44" s="3">
        <v>4.75</v>
      </c>
      <c r="H44" s="3">
        <v>4.75</v>
      </c>
      <c r="I44" s="3">
        <v>6.75</v>
      </c>
      <c r="J44" s="3">
        <v>6.75</v>
      </c>
      <c r="K44" s="3">
        <v>3.5</v>
      </c>
      <c r="L44" s="3">
        <v>4</v>
      </c>
      <c r="M44" s="3">
        <v>4.5</v>
      </c>
      <c r="N44" s="3">
        <v>4.75</v>
      </c>
      <c r="O44" s="3">
        <v>5.75</v>
      </c>
      <c r="P44" s="3">
        <v>6.86</v>
      </c>
      <c r="Q44" s="3">
        <v>6.75</v>
      </c>
      <c r="R44" s="3">
        <v>7</v>
      </c>
      <c r="S44" s="3">
        <v>7.25</v>
      </c>
      <c r="T44" s="3">
        <v>7.2</v>
      </c>
      <c r="U44" s="3">
        <v>7.8</v>
      </c>
      <c r="V44" s="3">
        <v>7.5</v>
      </c>
      <c r="W44" s="3">
        <v>8.5</v>
      </c>
      <c r="X44" s="3">
        <v>8.75</v>
      </c>
      <c r="Y44" s="3">
        <v>10.25</v>
      </c>
      <c r="Z44" s="3">
        <v>10</v>
      </c>
      <c r="AA44" s="3">
        <v>8</v>
      </c>
    </row>
    <row r="45" spans="1:27" s="1" customFormat="1" ht="15.75" thickBot="1" x14ac:dyDescent="0.3">
      <c r="A45" s="4" t="s">
        <v>42</v>
      </c>
      <c r="B45" s="3">
        <v>0.69</v>
      </c>
      <c r="C45" s="3">
        <v>0.7</v>
      </c>
      <c r="D45" s="3">
        <v>0.8</v>
      </c>
      <c r="E45" s="3">
        <v>0.55000000000000004</v>
      </c>
      <c r="F45" s="3">
        <v>0.3</v>
      </c>
      <c r="G45" s="3">
        <v>0.45</v>
      </c>
      <c r="H45" s="3">
        <v>0.47499999999999998</v>
      </c>
      <c r="I45" s="3">
        <v>0.45</v>
      </c>
      <c r="J45" s="3">
        <v>0.57499999999999996</v>
      </c>
      <c r="K45" s="3">
        <v>0.3</v>
      </c>
      <c r="L45" s="3">
        <v>0.25</v>
      </c>
      <c r="M45" s="3">
        <v>0.7</v>
      </c>
      <c r="N45" s="3">
        <v>1.45</v>
      </c>
      <c r="O45" s="3">
        <v>0.7</v>
      </c>
      <c r="P45" s="3">
        <v>0.41</v>
      </c>
      <c r="Q45" s="3">
        <v>0.49</v>
      </c>
      <c r="R45" s="3">
        <v>0.375</v>
      </c>
      <c r="S45" s="3">
        <v>0.8</v>
      </c>
      <c r="T45" s="3">
        <v>0.85</v>
      </c>
      <c r="U45" s="3">
        <v>0.82499999999999996</v>
      </c>
      <c r="V45" s="3">
        <v>0.75</v>
      </c>
      <c r="W45" s="3">
        <v>0.82499999999999996</v>
      </c>
      <c r="X45" s="3">
        <v>0.875</v>
      </c>
      <c r="Y45" s="3">
        <v>0.745</v>
      </c>
      <c r="Z45" s="3">
        <v>0.45</v>
      </c>
      <c r="AA45" s="3">
        <v>0.2</v>
      </c>
    </row>
    <row r="46" spans="1:27" s="1" customFormat="1" ht="15.75" thickBot="1" x14ac:dyDescent="0.3">
      <c r="A46" s="4" t="s">
        <v>43</v>
      </c>
      <c r="B46" s="3">
        <v>9.75</v>
      </c>
      <c r="C46" s="3">
        <v>10.5</v>
      </c>
      <c r="D46" s="3">
        <v>12</v>
      </c>
      <c r="E46" s="3">
        <v>12.75</v>
      </c>
      <c r="F46" s="3">
        <v>13</v>
      </c>
      <c r="G46" s="3">
        <v>13.75</v>
      </c>
      <c r="H46" s="3">
        <v>15</v>
      </c>
      <c r="I46" s="3">
        <v>15.75</v>
      </c>
      <c r="J46" s="3">
        <v>17</v>
      </c>
      <c r="K46" s="3">
        <v>20</v>
      </c>
      <c r="L46" s="3">
        <v>22.5</v>
      </c>
      <c r="M46" s="3">
        <v>20.5</v>
      </c>
      <c r="N46" s="3">
        <v>19</v>
      </c>
      <c r="O46" s="3">
        <v>19.5</v>
      </c>
      <c r="P46" s="3">
        <v>18.45</v>
      </c>
      <c r="Q46" s="3">
        <v>18</v>
      </c>
      <c r="R46" s="3">
        <v>18</v>
      </c>
      <c r="S46" s="3">
        <v>18</v>
      </c>
      <c r="T46" s="3">
        <v>18</v>
      </c>
      <c r="U46" s="3">
        <v>20</v>
      </c>
      <c r="V46" s="3">
        <v>20.25</v>
      </c>
      <c r="W46" s="3">
        <v>20.25</v>
      </c>
      <c r="X46" s="3">
        <v>19.5</v>
      </c>
      <c r="Y46" s="3">
        <v>19</v>
      </c>
      <c r="Z46" s="3">
        <v>19.5</v>
      </c>
      <c r="AA46" s="3">
        <v>19</v>
      </c>
    </row>
    <row r="47" spans="1:27" ht="15.75" thickBot="1" x14ac:dyDescent="0.3">
      <c r="A47" s="4" t="s">
        <v>44</v>
      </c>
      <c r="B47" s="3">
        <v>13.75</v>
      </c>
      <c r="C47" s="3">
        <v>15.3</v>
      </c>
      <c r="D47" s="3">
        <v>16</v>
      </c>
      <c r="E47" s="3">
        <v>16.3</v>
      </c>
      <c r="F47" s="3">
        <v>17.5</v>
      </c>
      <c r="G47" s="3">
        <v>19.5</v>
      </c>
      <c r="H47" s="3">
        <v>21.5</v>
      </c>
      <c r="I47" s="3">
        <v>22</v>
      </c>
      <c r="J47" s="3">
        <v>24</v>
      </c>
      <c r="K47" s="3">
        <v>7.5</v>
      </c>
      <c r="L47" s="3">
        <v>7.5</v>
      </c>
      <c r="M47" s="3">
        <v>7.5</v>
      </c>
      <c r="N47" s="3">
        <v>7.5</v>
      </c>
      <c r="O47" s="3">
        <v>7.5</v>
      </c>
      <c r="P47" s="3">
        <v>9.5</v>
      </c>
      <c r="Q47" s="3">
        <v>9.5</v>
      </c>
      <c r="R47" s="3">
        <v>9.5</v>
      </c>
      <c r="S47" s="3">
        <v>9.5</v>
      </c>
      <c r="T47" s="3">
        <v>9.5</v>
      </c>
      <c r="U47" s="3">
        <v>9.5</v>
      </c>
      <c r="V47" s="3">
        <v>9.5</v>
      </c>
      <c r="W47" s="3">
        <v>9.5</v>
      </c>
      <c r="X47" s="3">
        <v>8</v>
      </c>
      <c r="Y47" s="3">
        <v>8</v>
      </c>
      <c r="Z47" s="3">
        <v>8</v>
      </c>
      <c r="AA47" s="3">
        <v>8</v>
      </c>
    </row>
    <row r="48" spans="1:27" s="1" customFormat="1" ht="15.75" thickBot="1" x14ac:dyDescent="0.3">
      <c r="A48" s="4" t="s">
        <v>62</v>
      </c>
      <c r="B48" s="3">
        <v>0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2.875</v>
      </c>
      <c r="L48" s="3">
        <v>5.78</v>
      </c>
      <c r="M48" s="3">
        <v>9.5380000000000003</v>
      </c>
      <c r="N48" s="3">
        <v>13.436999999999999</v>
      </c>
      <c r="O48" s="3">
        <v>17.856999999999999</v>
      </c>
      <c r="P48" s="3">
        <v>22.721</v>
      </c>
      <c r="Q48" s="3">
        <v>27.571000000000002</v>
      </c>
      <c r="R48" s="3">
        <v>20.367999999999999</v>
      </c>
      <c r="S48" s="3">
        <v>25.326000000000001</v>
      </c>
      <c r="T48" s="3">
        <v>29.206</v>
      </c>
      <c r="U48" s="3">
        <v>34.220999999999997</v>
      </c>
      <c r="V48" s="3">
        <v>28.163</v>
      </c>
      <c r="W48" s="3">
        <v>33.188000000000002</v>
      </c>
      <c r="X48" s="3">
        <v>38.137999999999998</v>
      </c>
      <c r="Y48" s="3">
        <v>43.113999999999997</v>
      </c>
      <c r="Z48" s="3">
        <v>72.135999999999996</v>
      </c>
      <c r="AA48" s="3">
        <v>76.995999999999995</v>
      </c>
    </row>
    <row r="49" spans="1:30" s="1" customFormat="1" ht="15.75" thickBot="1" x14ac:dyDescent="0.3">
      <c r="A49" s="4" t="s">
        <v>45</v>
      </c>
      <c r="B49" s="3">
        <v>0</v>
      </c>
      <c r="C49" s="3">
        <v>0</v>
      </c>
      <c r="D49" s="3">
        <v>4.5</v>
      </c>
      <c r="E49" s="3">
        <v>4.375</v>
      </c>
      <c r="F49" s="3">
        <v>5</v>
      </c>
      <c r="G49" s="3">
        <v>7.5</v>
      </c>
      <c r="H49" s="3">
        <v>7.625</v>
      </c>
      <c r="I49" s="28">
        <v>7.625</v>
      </c>
      <c r="J49" s="3">
        <v>7.625</v>
      </c>
      <c r="K49" s="3">
        <v>7.375</v>
      </c>
      <c r="L49" s="3">
        <v>7.375</v>
      </c>
      <c r="M49" s="3">
        <v>7.375</v>
      </c>
      <c r="N49" s="3">
        <v>7.9749999999999996</v>
      </c>
      <c r="O49" s="3">
        <v>7.5</v>
      </c>
      <c r="P49" s="3">
        <v>7.93</v>
      </c>
      <c r="Q49" s="3">
        <v>7.75</v>
      </c>
      <c r="R49" s="3">
        <v>7.75</v>
      </c>
      <c r="S49" s="3">
        <v>8</v>
      </c>
      <c r="T49" s="3">
        <v>8</v>
      </c>
      <c r="U49" s="3">
        <v>7.5</v>
      </c>
      <c r="V49" s="3">
        <v>7.65</v>
      </c>
      <c r="W49" s="3">
        <v>8.125</v>
      </c>
      <c r="X49" s="3">
        <v>7.75</v>
      </c>
      <c r="Y49" s="3">
        <v>8.25</v>
      </c>
      <c r="Z49" s="3">
        <v>8.65</v>
      </c>
      <c r="AA49" s="3">
        <v>7.5</v>
      </c>
    </row>
    <row r="50" spans="1:30" ht="15.75" thickBot="1" x14ac:dyDescent="0.3">
      <c r="A50" s="4" t="s">
        <v>46</v>
      </c>
      <c r="B50" s="3">
        <v>4.25</v>
      </c>
      <c r="C50" s="3">
        <v>4.625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0</v>
      </c>
      <c r="X50" s="3">
        <v>0</v>
      </c>
      <c r="Y50" s="3">
        <v>0</v>
      </c>
      <c r="Z50" s="3">
        <v>0</v>
      </c>
      <c r="AA50" s="3">
        <v>0</v>
      </c>
    </row>
    <row r="51" spans="1:30" ht="15.75" thickBot="1" x14ac:dyDescent="0.3">
      <c r="A51" s="4" t="s">
        <v>47</v>
      </c>
      <c r="B51" s="3">
        <v>4.25</v>
      </c>
      <c r="C51" s="3">
        <v>4.625</v>
      </c>
      <c r="D51" s="3">
        <v>4.5</v>
      </c>
      <c r="E51" s="3">
        <v>4.375</v>
      </c>
      <c r="F51" s="3">
        <v>5</v>
      </c>
      <c r="G51" s="3">
        <v>7.5</v>
      </c>
      <c r="H51" s="3">
        <v>7.625</v>
      </c>
      <c r="I51" s="3">
        <v>7.625</v>
      </c>
      <c r="J51" s="3">
        <v>7.625</v>
      </c>
      <c r="K51" s="3">
        <v>7.375</v>
      </c>
      <c r="L51" s="3">
        <v>7.375</v>
      </c>
      <c r="M51" s="3">
        <v>7.375</v>
      </c>
      <c r="N51" s="3">
        <v>7.9749999999999996</v>
      </c>
      <c r="O51" s="3">
        <v>7.5</v>
      </c>
      <c r="P51" s="3">
        <v>7.93</v>
      </c>
      <c r="Q51" s="3">
        <v>7.75</v>
      </c>
      <c r="R51" s="3">
        <v>7.75</v>
      </c>
      <c r="S51" s="3">
        <v>8</v>
      </c>
      <c r="T51" s="3">
        <v>8</v>
      </c>
      <c r="U51" s="3">
        <v>7.5</v>
      </c>
      <c r="V51" s="3">
        <v>7.65</v>
      </c>
      <c r="W51" s="3">
        <v>8.125</v>
      </c>
      <c r="X51" s="3">
        <v>7.75</v>
      </c>
      <c r="Y51" s="3">
        <v>8.25</v>
      </c>
      <c r="Z51" s="3">
        <v>8.65</v>
      </c>
      <c r="AA51" s="3">
        <v>7.5</v>
      </c>
    </row>
    <row r="52" spans="1:30" ht="15.75" thickBot="1" x14ac:dyDescent="0.3">
      <c r="A52" s="4" t="s">
        <v>48</v>
      </c>
      <c r="B52" s="3">
        <v>0.7</v>
      </c>
      <c r="C52" s="3">
        <v>1.1499999999999999</v>
      </c>
      <c r="D52" s="3">
        <v>1.4750000000000001</v>
      </c>
      <c r="E52" s="3">
        <v>1.3</v>
      </c>
      <c r="F52" s="3">
        <v>1.49</v>
      </c>
      <c r="G52" s="3">
        <v>1.4</v>
      </c>
      <c r="H52" s="3">
        <v>1.44</v>
      </c>
      <c r="I52" s="3">
        <v>1.45</v>
      </c>
      <c r="J52" s="3">
        <v>1.3</v>
      </c>
      <c r="K52" s="3">
        <v>1.3</v>
      </c>
      <c r="L52" s="3">
        <v>1.48</v>
      </c>
      <c r="M52" s="3">
        <v>2.2999999999999998</v>
      </c>
      <c r="N52" s="3">
        <v>2.99</v>
      </c>
      <c r="O52" s="3">
        <v>2.8</v>
      </c>
      <c r="P52" s="3">
        <v>2.2949999999999999</v>
      </c>
      <c r="Q52" s="3">
        <v>2.09</v>
      </c>
      <c r="R52" s="3">
        <v>2</v>
      </c>
      <c r="S52" s="3">
        <v>2.15</v>
      </c>
      <c r="T52" s="3">
        <v>2.25</v>
      </c>
      <c r="U52" s="3">
        <v>2.25</v>
      </c>
      <c r="V52" s="3">
        <v>2.25</v>
      </c>
      <c r="W52" s="3">
        <v>2</v>
      </c>
      <c r="X52" s="3">
        <v>2.4500000000000002</v>
      </c>
      <c r="Y52" s="3">
        <v>2</v>
      </c>
      <c r="Z52" s="3">
        <v>2.4500000000000002</v>
      </c>
      <c r="AA52" s="3">
        <v>1.5</v>
      </c>
    </row>
    <row r="53" spans="1:30" ht="15.75" thickBot="1" x14ac:dyDescent="0.3">
      <c r="A53" s="3" t="s">
        <v>49</v>
      </c>
      <c r="B53" s="3">
        <v>0</v>
      </c>
      <c r="C53" s="3">
        <v>2</v>
      </c>
      <c r="D53" s="3">
        <v>2</v>
      </c>
      <c r="E53" s="3">
        <v>2</v>
      </c>
      <c r="F53" s="3">
        <v>2</v>
      </c>
      <c r="G53" s="3">
        <v>2</v>
      </c>
      <c r="H53" s="3">
        <v>2</v>
      </c>
      <c r="I53" s="3">
        <v>2</v>
      </c>
      <c r="J53" s="3">
        <v>2</v>
      </c>
      <c r="K53" s="3">
        <v>2</v>
      </c>
      <c r="L53" s="3">
        <v>2</v>
      </c>
      <c r="M53" s="3">
        <v>2</v>
      </c>
      <c r="N53" s="3">
        <v>2</v>
      </c>
      <c r="O53" s="3">
        <v>2</v>
      </c>
      <c r="P53" s="3">
        <v>2</v>
      </c>
      <c r="Q53" s="3">
        <v>2</v>
      </c>
      <c r="R53" s="3">
        <v>2</v>
      </c>
      <c r="S53" s="3">
        <v>1.5</v>
      </c>
      <c r="T53" s="3">
        <v>2</v>
      </c>
      <c r="U53" s="3">
        <v>2</v>
      </c>
      <c r="V53" s="3">
        <v>2</v>
      </c>
      <c r="W53" s="3">
        <v>2</v>
      </c>
      <c r="X53" s="3">
        <v>2</v>
      </c>
      <c r="Y53" s="3">
        <v>2</v>
      </c>
      <c r="Z53" s="3">
        <v>2</v>
      </c>
      <c r="AA53" s="3">
        <v>2</v>
      </c>
    </row>
    <row r="54" spans="1:30" s="1" customFormat="1" x14ac:dyDescent="0.25">
      <c r="A54" s="23"/>
      <c r="B54" s="24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</row>
    <row r="55" spans="1:30" ht="15.75" thickBot="1" x14ac:dyDescent="0.3">
      <c r="A55" s="20"/>
      <c r="B55" s="21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</row>
    <row r="56" spans="1:30" ht="15.75" thickBot="1" x14ac:dyDescent="0.3">
      <c r="A56" s="4" t="s">
        <v>3</v>
      </c>
      <c r="B56" s="3">
        <f t="shared" ref="B56:AA56" si="6">SUM(B43:B55)</f>
        <v>42.74</v>
      </c>
      <c r="C56" s="3">
        <f t="shared" si="6"/>
        <v>47.9</v>
      </c>
      <c r="D56" s="3">
        <f t="shared" si="6"/>
        <v>51.975000000000001</v>
      </c>
      <c r="E56" s="3">
        <f t="shared" si="6"/>
        <v>50.45</v>
      </c>
      <c r="F56" s="3">
        <f t="shared" si="6"/>
        <v>51.78</v>
      </c>
      <c r="G56" s="3">
        <f t="shared" si="6"/>
        <v>58.35</v>
      </c>
      <c r="H56" s="3">
        <f t="shared" si="6"/>
        <v>62.04</v>
      </c>
      <c r="I56" s="3">
        <f t="shared" si="6"/>
        <v>65.45</v>
      </c>
      <c r="J56" s="3">
        <f t="shared" si="6"/>
        <v>68.774999999999991</v>
      </c>
      <c r="K56" s="3">
        <f t="shared" si="6"/>
        <v>53.724999999999994</v>
      </c>
      <c r="L56" s="3">
        <f t="shared" si="6"/>
        <v>59.51</v>
      </c>
      <c r="M56" s="3">
        <f t="shared" si="6"/>
        <v>63.188000000000002</v>
      </c>
      <c r="N56" s="3">
        <f t="shared" si="6"/>
        <v>68.826999999999998</v>
      </c>
      <c r="O56" s="3">
        <f t="shared" si="6"/>
        <v>72.856999999999999</v>
      </c>
      <c r="P56" s="3">
        <f t="shared" si="6"/>
        <v>79.805999999999997</v>
      </c>
      <c r="Q56" s="3">
        <f t="shared" si="6"/>
        <v>84.051000000000002</v>
      </c>
      <c r="R56" s="3">
        <f t="shared" si="6"/>
        <v>76.742999999999995</v>
      </c>
      <c r="S56" s="3">
        <f t="shared" si="6"/>
        <v>82.77600000000001</v>
      </c>
      <c r="T56" s="3">
        <f t="shared" si="6"/>
        <v>87.406000000000006</v>
      </c>
      <c r="U56" s="3">
        <f t="shared" si="6"/>
        <v>93.795999999999992</v>
      </c>
      <c r="V56" s="3">
        <f t="shared" si="6"/>
        <v>87.963000000000008</v>
      </c>
      <c r="W56" s="3">
        <f t="shared" si="6"/>
        <v>94.938000000000002</v>
      </c>
      <c r="X56" s="3">
        <f t="shared" si="6"/>
        <v>97.412999999999997</v>
      </c>
      <c r="Y56" s="3">
        <f t="shared" si="6"/>
        <v>103.809</v>
      </c>
      <c r="Z56" s="3">
        <f t="shared" si="6"/>
        <v>133.58599999999998</v>
      </c>
      <c r="AA56" s="3">
        <f t="shared" si="6"/>
        <v>132.196</v>
      </c>
    </row>
    <row r="57" spans="1:30" ht="15.75" thickBot="1" x14ac:dyDescent="0.3">
      <c r="A57" s="4" t="s">
        <v>39</v>
      </c>
      <c r="B57" s="4"/>
      <c r="C57" s="3">
        <f t="shared" ref="C57:AA57" si="7">B56-C56</f>
        <v>-5.1599999999999966</v>
      </c>
      <c r="D57" s="3">
        <f t="shared" si="7"/>
        <v>-4.0750000000000028</v>
      </c>
      <c r="E57" s="3">
        <f t="shared" si="7"/>
        <v>1.5249999999999986</v>
      </c>
      <c r="F57" s="3">
        <f t="shared" si="7"/>
        <v>-1.3299999999999983</v>
      </c>
      <c r="G57" s="3">
        <f t="shared" si="7"/>
        <v>-6.57</v>
      </c>
      <c r="H57" s="3">
        <f t="shared" si="7"/>
        <v>-3.6899999999999977</v>
      </c>
      <c r="I57" s="3">
        <f t="shared" si="7"/>
        <v>-3.4100000000000037</v>
      </c>
      <c r="J57" s="3">
        <f t="shared" si="7"/>
        <v>-3.3249999999999886</v>
      </c>
      <c r="K57" s="3">
        <f t="shared" si="7"/>
        <v>15.049999999999997</v>
      </c>
      <c r="L57" s="3">
        <f t="shared" si="7"/>
        <v>-5.7850000000000037</v>
      </c>
      <c r="M57" s="3">
        <f t="shared" si="7"/>
        <v>-3.6780000000000044</v>
      </c>
      <c r="N57" s="3">
        <f t="shared" si="7"/>
        <v>-5.6389999999999958</v>
      </c>
      <c r="O57" s="3">
        <f t="shared" si="7"/>
        <v>-4.0300000000000011</v>
      </c>
      <c r="P57" s="3">
        <f t="shared" si="7"/>
        <v>-6.9489999999999981</v>
      </c>
      <c r="Q57" s="3">
        <f t="shared" si="7"/>
        <v>-4.2450000000000045</v>
      </c>
      <c r="R57" s="3">
        <f t="shared" si="7"/>
        <v>7.3080000000000069</v>
      </c>
      <c r="S57" s="3">
        <f t="shared" si="7"/>
        <v>-6.0330000000000155</v>
      </c>
      <c r="T57" s="3">
        <f t="shared" si="7"/>
        <v>-4.6299999999999955</v>
      </c>
      <c r="U57" s="3">
        <f t="shared" si="7"/>
        <v>-6.3899999999999864</v>
      </c>
      <c r="V57" s="3">
        <f t="shared" si="7"/>
        <v>5.8329999999999842</v>
      </c>
      <c r="W57" s="3">
        <f t="shared" si="7"/>
        <v>-6.9749999999999943</v>
      </c>
      <c r="X57" s="3">
        <f t="shared" si="7"/>
        <v>-2.4749999999999943</v>
      </c>
      <c r="Y57" s="3">
        <f t="shared" si="7"/>
        <v>-6.3960000000000008</v>
      </c>
      <c r="Z57" s="3">
        <f t="shared" si="7"/>
        <v>-29.776999999999987</v>
      </c>
      <c r="AA57" s="3">
        <f t="shared" si="7"/>
        <v>1.3899999999999864</v>
      </c>
      <c r="AB57" s="1"/>
      <c r="AC57" s="1"/>
      <c r="AD57" s="1"/>
    </row>
    <row r="58" spans="1:30" s="1" customFormat="1" x14ac:dyDescent="0.25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</row>
    <row r="59" spans="1:30" s="1" customFormat="1" x14ac:dyDescent="0.25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</row>
    <row r="60" spans="1:30" ht="27" thickBot="1" x14ac:dyDescent="0.45">
      <c r="A60" s="53" t="s">
        <v>27</v>
      </c>
      <c r="B60" s="53"/>
      <c r="C60" s="53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</row>
    <row r="61" spans="1:30" ht="15.75" thickBot="1" x14ac:dyDescent="0.3">
      <c r="A61" s="4" t="s">
        <v>50</v>
      </c>
      <c r="B61" s="3">
        <v>3.84</v>
      </c>
      <c r="C61" s="3">
        <v>3.7349999999999999</v>
      </c>
      <c r="D61" s="3">
        <v>3.57</v>
      </c>
      <c r="E61" s="3">
        <v>3.375</v>
      </c>
      <c r="F61" s="3">
        <v>3.15</v>
      </c>
      <c r="G61" s="3">
        <v>3.375</v>
      </c>
      <c r="H61" s="3">
        <v>3.3</v>
      </c>
      <c r="I61" s="3">
        <v>4.0199999999999996</v>
      </c>
      <c r="J61" s="3">
        <v>4.125</v>
      </c>
      <c r="K61" s="3">
        <v>4.1849999999999996</v>
      </c>
      <c r="L61" s="3">
        <v>4.2</v>
      </c>
      <c r="M61" s="3">
        <v>4.1849999999999996</v>
      </c>
      <c r="N61" s="3">
        <v>4.95</v>
      </c>
      <c r="O61" s="3">
        <v>6.2249999999999996</v>
      </c>
      <c r="P61" s="3">
        <v>6.75</v>
      </c>
      <c r="Q61" s="3">
        <v>7.05</v>
      </c>
      <c r="R61" s="3">
        <v>7.17</v>
      </c>
      <c r="S61" s="3">
        <v>6.9749999999999996</v>
      </c>
      <c r="T61" s="3">
        <v>7.05</v>
      </c>
      <c r="U61" s="3">
        <v>7.2750000000000004</v>
      </c>
      <c r="V61" s="3">
        <v>7.4249999999999998</v>
      </c>
      <c r="W61" s="3">
        <v>7.4850000000000003</v>
      </c>
      <c r="X61" s="3">
        <v>7.32</v>
      </c>
      <c r="Y61" s="3">
        <v>7.44</v>
      </c>
      <c r="Z61" s="3">
        <v>7.47</v>
      </c>
      <c r="AA61" s="3">
        <v>7.5750000000000002</v>
      </c>
    </row>
    <row r="62" spans="1:30" ht="15.75" thickBot="1" x14ac:dyDescent="0.3">
      <c r="A62" s="4" t="s">
        <v>51</v>
      </c>
      <c r="B62" s="3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0</v>
      </c>
      <c r="V62" s="3">
        <v>0</v>
      </c>
      <c r="W62" s="3">
        <v>0</v>
      </c>
      <c r="X62" s="3">
        <v>0</v>
      </c>
      <c r="Y62" s="3">
        <v>0</v>
      </c>
      <c r="Z62" s="3">
        <v>0</v>
      </c>
      <c r="AA62" s="3">
        <v>0</v>
      </c>
    </row>
    <row r="63" spans="1:30" ht="15.75" thickBot="1" x14ac:dyDescent="0.3">
      <c r="A63" s="4" t="s">
        <v>52</v>
      </c>
      <c r="B63" s="3">
        <v>0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5.55</v>
      </c>
      <c r="K63" s="3">
        <v>4.875</v>
      </c>
      <c r="L63" s="3">
        <v>5.0999999999999996</v>
      </c>
      <c r="M63" s="3">
        <v>5.58</v>
      </c>
      <c r="N63" s="3">
        <v>5.97</v>
      </c>
      <c r="O63" s="3">
        <v>7.335</v>
      </c>
      <c r="P63" s="3">
        <v>9.1649999999999991</v>
      </c>
      <c r="Q63" s="3">
        <v>9.57</v>
      </c>
      <c r="R63" s="3">
        <v>10.664999999999999</v>
      </c>
      <c r="S63" s="3">
        <v>11.55</v>
      </c>
      <c r="T63" s="3">
        <v>11.175000000000001</v>
      </c>
      <c r="U63" s="3">
        <v>11.625</v>
      </c>
      <c r="V63" s="3">
        <v>12.404999999999999</v>
      </c>
      <c r="W63" s="3">
        <v>12.3</v>
      </c>
      <c r="X63" s="3">
        <v>12.975</v>
      </c>
      <c r="Y63" s="3">
        <v>13.275</v>
      </c>
      <c r="Z63" s="3">
        <v>14.535</v>
      </c>
      <c r="AA63" s="3">
        <v>15.6</v>
      </c>
    </row>
    <row r="64" spans="1:30" ht="15.75" thickBot="1" x14ac:dyDescent="0.3">
      <c r="A64" s="4" t="s">
        <v>53</v>
      </c>
      <c r="B64" s="3">
        <v>2.9249999999999998</v>
      </c>
      <c r="C64" s="3">
        <v>3.2250000000000001</v>
      </c>
      <c r="D64" s="3">
        <v>2.94</v>
      </c>
      <c r="E64" s="3">
        <v>3.9750000000000001</v>
      </c>
      <c r="F64" s="3">
        <v>3.54</v>
      </c>
      <c r="G64" s="3">
        <v>4.0199999999999996</v>
      </c>
      <c r="H64" s="3">
        <v>4.3499999999999996</v>
      </c>
      <c r="I64" s="3">
        <v>5.3250000000000002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3">
        <v>0</v>
      </c>
      <c r="V64" s="3">
        <v>0</v>
      </c>
      <c r="W64" s="3">
        <v>0</v>
      </c>
      <c r="X64" s="3">
        <v>0</v>
      </c>
      <c r="Y64" s="3">
        <v>0</v>
      </c>
      <c r="Z64" s="3">
        <v>0</v>
      </c>
      <c r="AA64" s="3">
        <v>0</v>
      </c>
    </row>
    <row r="65" spans="1:27" ht="15.75" thickBot="1" x14ac:dyDescent="0.3">
      <c r="A65" s="4" t="s">
        <v>54</v>
      </c>
      <c r="B65" s="3">
        <v>10.02</v>
      </c>
      <c r="C65" s="3">
        <v>10.02</v>
      </c>
      <c r="D65" s="3">
        <v>10.02</v>
      </c>
      <c r="E65" s="3">
        <v>10.02</v>
      </c>
      <c r="F65" s="3">
        <v>10.02</v>
      </c>
      <c r="G65" s="3">
        <v>10.02</v>
      </c>
      <c r="H65" s="3">
        <v>10.02</v>
      </c>
      <c r="I65" s="3">
        <v>10.02</v>
      </c>
      <c r="J65" s="3">
        <v>10.02</v>
      </c>
      <c r="K65" s="3">
        <v>10.02</v>
      </c>
      <c r="L65" s="3">
        <v>10.02</v>
      </c>
      <c r="M65" s="3">
        <v>10.02</v>
      </c>
      <c r="N65" s="3">
        <v>10.02</v>
      </c>
      <c r="O65" s="3">
        <v>10.02</v>
      </c>
      <c r="P65" s="3">
        <v>10.02</v>
      </c>
      <c r="Q65" s="3">
        <v>10.02</v>
      </c>
      <c r="R65" s="3">
        <v>10.02</v>
      </c>
      <c r="S65" s="3">
        <v>10.02</v>
      </c>
      <c r="T65" s="3">
        <v>10.02</v>
      </c>
      <c r="U65" s="3">
        <v>10.02</v>
      </c>
      <c r="V65" s="3">
        <v>10.02</v>
      </c>
      <c r="W65" s="3">
        <v>10.02</v>
      </c>
      <c r="X65" s="3">
        <v>10.02</v>
      </c>
      <c r="Y65" s="3">
        <v>10.02</v>
      </c>
      <c r="Z65" s="3">
        <v>10.02</v>
      </c>
      <c r="AA65" s="3">
        <v>10.02</v>
      </c>
    </row>
    <row r="66" spans="1:27" ht="15.75" thickBot="1" x14ac:dyDescent="0.3">
      <c r="A66" s="4" t="s">
        <v>55</v>
      </c>
      <c r="B66" s="3">
        <v>0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  <c r="U66" s="3">
        <v>0</v>
      </c>
      <c r="V66" s="3">
        <v>0</v>
      </c>
      <c r="W66" s="3">
        <v>0</v>
      </c>
      <c r="X66" s="3">
        <v>0</v>
      </c>
      <c r="Y66" s="3">
        <v>0</v>
      </c>
      <c r="Z66" s="3">
        <v>0</v>
      </c>
      <c r="AA66" s="3">
        <v>0</v>
      </c>
    </row>
    <row r="67" spans="1:27" ht="15.75" thickBot="1" x14ac:dyDescent="0.3">
      <c r="A67" s="4" t="s">
        <v>56</v>
      </c>
      <c r="B67" s="3">
        <v>0.22500000000000001</v>
      </c>
      <c r="C67" s="3">
        <v>0.56999999999999995</v>
      </c>
      <c r="D67" s="3">
        <v>0.63</v>
      </c>
      <c r="E67" s="3">
        <v>0.67500000000000004</v>
      </c>
      <c r="F67" s="3">
        <v>0.63</v>
      </c>
      <c r="G67" s="3">
        <v>0.39</v>
      </c>
      <c r="H67" s="3">
        <v>0.56999999999999995</v>
      </c>
      <c r="I67" s="3">
        <v>0.375</v>
      </c>
      <c r="J67" s="3">
        <v>0.56999999999999995</v>
      </c>
      <c r="K67" s="3">
        <v>0.63</v>
      </c>
      <c r="L67" s="3">
        <v>0.72</v>
      </c>
      <c r="M67" s="3">
        <v>0.63</v>
      </c>
      <c r="N67" s="3">
        <v>1.02</v>
      </c>
      <c r="O67" s="3">
        <v>0.72</v>
      </c>
      <c r="P67" s="3">
        <v>0.48</v>
      </c>
      <c r="Q67" s="3">
        <v>0.78</v>
      </c>
      <c r="R67" s="3">
        <v>0.9</v>
      </c>
      <c r="S67" s="3">
        <v>0.88500000000000001</v>
      </c>
      <c r="T67" s="3">
        <v>0.93</v>
      </c>
      <c r="U67" s="3">
        <v>0.73499999999999999</v>
      </c>
      <c r="V67" s="3">
        <v>0.88500000000000001</v>
      </c>
      <c r="W67" s="3">
        <v>0.73499999999999999</v>
      </c>
      <c r="X67" s="3">
        <v>0.56999999999999995</v>
      </c>
      <c r="Y67" s="3">
        <v>0.67500000000000004</v>
      </c>
      <c r="Z67" s="3">
        <v>0.73499999999999999</v>
      </c>
      <c r="AA67" s="3">
        <v>0.3</v>
      </c>
    </row>
    <row r="68" spans="1:27" s="1" customFormat="1" ht="15.75" thickBot="1" x14ac:dyDescent="0.3">
      <c r="A68" s="4" t="s">
        <v>57</v>
      </c>
      <c r="B68" s="3">
        <v>0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0</v>
      </c>
      <c r="R68" s="3">
        <v>0</v>
      </c>
      <c r="S68" s="3">
        <v>0</v>
      </c>
      <c r="T68" s="3">
        <v>0</v>
      </c>
      <c r="U68" s="3">
        <v>0</v>
      </c>
      <c r="V68" s="3">
        <v>0</v>
      </c>
      <c r="W68" s="3">
        <v>0</v>
      </c>
      <c r="X68" s="3">
        <v>0</v>
      </c>
      <c r="Y68" s="3">
        <v>0</v>
      </c>
      <c r="Z68" s="3">
        <v>0</v>
      </c>
      <c r="AA68" s="3">
        <v>0</v>
      </c>
    </row>
    <row r="69" spans="1:27" s="1" customFormat="1" ht="15.75" thickBot="1" x14ac:dyDescent="0.3">
      <c r="A69" s="4" t="s">
        <v>58</v>
      </c>
      <c r="B69" s="3">
        <v>0.22500000000000001</v>
      </c>
      <c r="C69" s="3">
        <v>0.42</v>
      </c>
      <c r="D69" s="3">
        <v>0.45</v>
      </c>
      <c r="E69" s="3">
        <v>0.56999999999999995</v>
      </c>
      <c r="F69" s="3">
        <v>0.48</v>
      </c>
      <c r="G69" s="3">
        <v>0.15</v>
      </c>
      <c r="H69" s="3">
        <v>0.22500000000000001</v>
      </c>
      <c r="I69" s="3">
        <v>4.4999999999999998E-2</v>
      </c>
      <c r="J69" s="3">
        <v>0.12</v>
      </c>
      <c r="K69" s="3">
        <v>0.12</v>
      </c>
      <c r="L69" s="3">
        <v>0.12</v>
      </c>
      <c r="M69" s="3">
        <v>0.12</v>
      </c>
      <c r="N69" s="3">
        <v>0.255</v>
      </c>
      <c r="O69" s="3">
        <v>0.15</v>
      </c>
      <c r="P69" s="3">
        <v>7.4999999999999997E-2</v>
      </c>
      <c r="Q69" s="3">
        <v>7.4999999999999997E-2</v>
      </c>
      <c r="R69" s="3">
        <v>0.12</v>
      </c>
      <c r="S69" s="3">
        <v>0.16500000000000001</v>
      </c>
      <c r="T69" s="3">
        <v>0.15</v>
      </c>
      <c r="U69" s="3">
        <v>7.4999999999999997E-2</v>
      </c>
      <c r="V69" s="3">
        <v>0.12</v>
      </c>
      <c r="W69" s="3">
        <v>0.12</v>
      </c>
      <c r="X69" s="3">
        <v>0.16500000000000001</v>
      </c>
      <c r="Y69" s="3">
        <v>0.13500000000000001</v>
      </c>
      <c r="Z69" s="3">
        <v>0.18</v>
      </c>
      <c r="AA69" s="3">
        <v>0.06</v>
      </c>
    </row>
    <row r="70" spans="1:27" s="1" customFormat="1" ht="15.75" thickBot="1" x14ac:dyDescent="0.3">
      <c r="A70" s="4" t="s">
        <v>59</v>
      </c>
      <c r="B70" s="3">
        <v>0.78</v>
      </c>
      <c r="C70" s="3">
        <v>0.78</v>
      </c>
      <c r="D70" s="3">
        <v>0.78</v>
      </c>
      <c r="E70" s="3">
        <v>0.78</v>
      </c>
      <c r="F70" s="3">
        <v>0.78</v>
      </c>
      <c r="G70" s="3">
        <v>0.78</v>
      </c>
      <c r="H70" s="3">
        <v>0.78</v>
      </c>
      <c r="I70" s="3">
        <v>0.78</v>
      </c>
      <c r="J70" s="3">
        <v>0.78</v>
      </c>
      <c r="K70" s="3">
        <v>0.78</v>
      </c>
      <c r="L70" s="3">
        <v>0.78</v>
      </c>
      <c r="M70" s="3">
        <v>0.78</v>
      </c>
      <c r="N70" s="3">
        <v>0.78</v>
      </c>
      <c r="O70" s="3">
        <v>0.78</v>
      </c>
      <c r="P70" s="3">
        <v>0.78</v>
      </c>
      <c r="Q70" s="3">
        <v>0.78</v>
      </c>
      <c r="R70" s="3">
        <v>0.78</v>
      </c>
      <c r="S70" s="3">
        <v>0.78</v>
      </c>
      <c r="T70" s="3">
        <v>0.78</v>
      </c>
      <c r="U70" s="3">
        <v>0.78</v>
      </c>
      <c r="V70" s="3">
        <v>0.78</v>
      </c>
      <c r="W70" s="3">
        <v>0.78</v>
      </c>
      <c r="X70" s="3">
        <v>0.78</v>
      </c>
      <c r="Y70" s="3">
        <v>0.78</v>
      </c>
      <c r="Z70" s="3">
        <v>0.78</v>
      </c>
      <c r="AA70" s="3">
        <v>0.78</v>
      </c>
    </row>
    <row r="71" spans="1:27" s="1" customFormat="1" x14ac:dyDescent="0.25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</row>
    <row r="72" spans="1:27" ht="15.75" thickBot="1" x14ac:dyDescent="0.3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</row>
    <row r="73" spans="1:27" ht="15.75" thickBot="1" x14ac:dyDescent="0.3">
      <c r="A73" s="4" t="s">
        <v>3</v>
      </c>
      <c r="B73" s="3">
        <f>SUM(B61:B72)</f>
        <v>18.015000000000004</v>
      </c>
      <c r="C73" s="3">
        <f t="shared" ref="C73:AA73" si="8">SUM(C61:C72)</f>
        <v>18.750000000000004</v>
      </c>
      <c r="D73" s="3">
        <f t="shared" si="8"/>
        <v>18.39</v>
      </c>
      <c r="E73" s="3">
        <f t="shared" si="8"/>
        <v>19.395</v>
      </c>
      <c r="F73" s="3">
        <f t="shared" si="8"/>
        <v>18.600000000000001</v>
      </c>
      <c r="G73" s="3">
        <f t="shared" si="8"/>
        <v>18.734999999999999</v>
      </c>
      <c r="H73" s="3">
        <f t="shared" si="8"/>
        <v>19.245000000000001</v>
      </c>
      <c r="I73" s="3">
        <f t="shared" si="8"/>
        <v>20.565000000000001</v>
      </c>
      <c r="J73" s="3">
        <f t="shared" si="8"/>
        <v>21.165000000000003</v>
      </c>
      <c r="K73" s="3">
        <f t="shared" si="8"/>
        <v>20.61</v>
      </c>
      <c r="L73" s="3">
        <f t="shared" si="8"/>
        <v>20.94</v>
      </c>
      <c r="M73" s="3">
        <f t="shared" si="8"/>
        <v>21.315000000000001</v>
      </c>
      <c r="N73" s="3">
        <f t="shared" si="8"/>
        <v>22.994999999999997</v>
      </c>
      <c r="O73" s="3">
        <f t="shared" si="8"/>
        <v>25.229999999999997</v>
      </c>
      <c r="P73" s="3">
        <f t="shared" si="8"/>
        <v>27.27</v>
      </c>
      <c r="Q73" s="3">
        <f t="shared" si="8"/>
        <v>28.275000000000002</v>
      </c>
      <c r="R73" s="3">
        <f t="shared" si="8"/>
        <v>29.655000000000001</v>
      </c>
      <c r="S73" s="3">
        <f t="shared" si="8"/>
        <v>30.375</v>
      </c>
      <c r="T73" s="3">
        <f t="shared" si="8"/>
        <v>30.105</v>
      </c>
      <c r="U73" s="3">
        <f t="shared" si="8"/>
        <v>30.509999999999998</v>
      </c>
      <c r="V73" s="3">
        <f t="shared" si="8"/>
        <v>31.635000000000002</v>
      </c>
      <c r="W73" s="3">
        <f t="shared" si="8"/>
        <v>31.44</v>
      </c>
      <c r="X73" s="3">
        <f t="shared" si="8"/>
        <v>31.830000000000002</v>
      </c>
      <c r="Y73" s="3">
        <f t="shared" si="8"/>
        <v>32.325000000000003</v>
      </c>
      <c r="Z73" s="3">
        <f t="shared" si="8"/>
        <v>33.72</v>
      </c>
      <c r="AA73" s="3">
        <f t="shared" si="8"/>
        <v>34.335000000000001</v>
      </c>
    </row>
    <row r="74" spans="1:27" ht="15.75" thickBot="1" x14ac:dyDescent="0.3">
      <c r="A74" s="4" t="s">
        <v>39</v>
      </c>
      <c r="B74" s="3"/>
      <c r="C74" s="3">
        <f>B73-C73</f>
        <v>-0.73499999999999943</v>
      </c>
      <c r="D74" s="3">
        <f t="shared" ref="D74:AA74" si="9">C73-D73</f>
        <v>0.36000000000000298</v>
      </c>
      <c r="E74" s="3">
        <f t="shared" si="9"/>
        <v>-1.004999999999999</v>
      </c>
      <c r="F74" s="3">
        <f t="shared" si="9"/>
        <v>0.79499999999999815</v>
      </c>
      <c r="G74" s="3">
        <f t="shared" si="9"/>
        <v>-0.13499999999999801</v>
      </c>
      <c r="H74" s="3">
        <f t="shared" si="9"/>
        <v>-0.51000000000000156</v>
      </c>
      <c r="I74" s="3">
        <f t="shared" si="9"/>
        <v>-1.3200000000000003</v>
      </c>
      <c r="J74" s="3">
        <f t="shared" si="9"/>
        <v>-0.60000000000000142</v>
      </c>
      <c r="K74" s="3">
        <f t="shared" si="9"/>
        <v>0.55500000000000327</v>
      </c>
      <c r="L74" s="3">
        <f t="shared" si="9"/>
        <v>-0.33000000000000185</v>
      </c>
      <c r="M74" s="3">
        <f t="shared" si="9"/>
        <v>-0.375</v>
      </c>
      <c r="N74" s="3">
        <f t="shared" si="9"/>
        <v>-1.6799999999999962</v>
      </c>
      <c r="O74" s="3">
        <f t="shared" si="9"/>
        <v>-2.2349999999999994</v>
      </c>
      <c r="P74" s="3">
        <f t="shared" si="9"/>
        <v>-2.0400000000000027</v>
      </c>
      <c r="Q74" s="3">
        <f t="shared" si="9"/>
        <v>-1.0050000000000026</v>
      </c>
      <c r="R74" s="3">
        <f t="shared" si="9"/>
        <v>-1.379999999999999</v>
      </c>
      <c r="S74" s="3">
        <f t="shared" si="9"/>
        <v>-0.71999999999999886</v>
      </c>
      <c r="T74" s="3">
        <f t="shared" si="9"/>
        <v>0.26999999999999957</v>
      </c>
      <c r="U74" s="3">
        <f t="shared" si="9"/>
        <v>-0.40499999999999758</v>
      </c>
      <c r="V74" s="3">
        <f t="shared" si="9"/>
        <v>-1.1250000000000036</v>
      </c>
      <c r="W74" s="3">
        <f t="shared" si="9"/>
        <v>0.19500000000000028</v>
      </c>
      <c r="X74" s="3">
        <f t="shared" si="9"/>
        <v>-0.39000000000000057</v>
      </c>
      <c r="Y74" s="3">
        <f t="shared" si="9"/>
        <v>-0.49500000000000099</v>
      </c>
      <c r="Z74" s="3">
        <f t="shared" si="9"/>
        <v>-1.394999999999996</v>
      </c>
      <c r="AA74" s="3">
        <f t="shared" si="9"/>
        <v>-0.61500000000000199</v>
      </c>
    </row>
    <row r="75" spans="1:27" s="1" customFormat="1" ht="15.75" thickBot="1" x14ac:dyDescent="0.3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</row>
    <row r="76" spans="1:27" ht="15.75" thickBot="1" x14ac:dyDescent="0.3">
      <c r="A76" s="4" t="s">
        <v>38</v>
      </c>
      <c r="B76" s="3">
        <f t="shared" ref="B76:AA76" si="10">+B56+B73</f>
        <v>60.75500000000001</v>
      </c>
      <c r="C76" s="3">
        <f t="shared" si="10"/>
        <v>66.650000000000006</v>
      </c>
      <c r="D76" s="3">
        <f t="shared" si="10"/>
        <v>70.365000000000009</v>
      </c>
      <c r="E76" s="3">
        <f t="shared" si="10"/>
        <v>69.844999999999999</v>
      </c>
      <c r="F76" s="3">
        <f t="shared" si="10"/>
        <v>70.38</v>
      </c>
      <c r="G76" s="3">
        <f t="shared" si="10"/>
        <v>77.085000000000008</v>
      </c>
      <c r="H76" s="3">
        <f t="shared" si="10"/>
        <v>81.284999999999997</v>
      </c>
      <c r="I76" s="3">
        <f t="shared" si="10"/>
        <v>86.015000000000001</v>
      </c>
      <c r="J76" s="3">
        <f t="shared" si="10"/>
        <v>89.94</v>
      </c>
      <c r="K76" s="3">
        <f t="shared" si="10"/>
        <v>74.334999999999994</v>
      </c>
      <c r="L76" s="3">
        <f t="shared" si="10"/>
        <v>80.45</v>
      </c>
      <c r="M76" s="3">
        <f t="shared" si="10"/>
        <v>84.503</v>
      </c>
      <c r="N76" s="3">
        <f t="shared" si="10"/>
        <v>91.822000000000003</v>
      </c>
      <c r="O76" s="3">
        <f t="shared" si="10"/>
        <v>98.086999999999989</v>
      </c>
      <c r="P76" s="3">
        <f t="shared" si="10"/>
        <v>107.07599999999999</v>
      </c>
      <c r="Q76" s="3">
        <f t="shared" si="10"/>
        <v>112.32600000000001</v>
      </c>
      <c r="R76" s="3">
        <f t="shared" si="10"/>
        <v>106.398</v>
      </c>
      <c r="S76" s="3">
        <f t="shared" si="10"/>
        <v>113.15100000000001</v>
      </c>
      <c r="T76" s="3">
        <f t="shared" si="10"/>
        <v>117.51100000000001</v>
      </c>
      <c r="U76" s="3">
        <f t="shared" si="10"/>
        <v>124.30599999999998</v>
      </c>
      <c r="V76" s="3">
        <f t="shared" si="10"/>
        <v>119.59800000000001</v>
      </c>
      <c r="W76" s="3">
        <f t="shared" si="10"/>
        <v>126.378</v>
      </c>
      <c r="X76" s="3">
        <f t="shared" si="10"/>
        <v>129.24299999999999</v>
      </c>
      <c r="Y76" s="3">
        <f t="shared" si="10"/>
        <v>136.13400000000001</v>
      </c>
      <c r="Z76" s="3">
        <f t="shared" si="10"/>
        <v>167.30599999999998</v>
      </c>
      <c r="AA76" s="3">
        <f t="shared" si="10"/>
        <v>166.53100000000001</v>
      </c>
    </row>
    <row r="77" spans="1:27" ht="15.75" thickBot="1" x14ac:dyDescent="0.3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</row>
    <row r="78" spans="1:27" ht="15.75" thickBot="1" x14ac:dyDescent="0.3">
      <c r="A78" s="4" t="s">
        <v>39</v>
      </c>
      <c r="B78" s="3"/>
      <c r="C78" s="3">
        <f>B76-C76</f>
        <v>-5.894999999999996</v>
      </c>
      <c r="D78" s="3">
        <f>C76-D76</f>
        <v>-3.7150000000000034</v>
      </c>
      <c r="E78" s="3">
        <f t="shared" ref="E78:AA78" si="11">D76-E76</f>
        <v>0.52000000000001023</v>
      </c>
      <c r="F78" s="3">
        <f t="shared" si="11"/>
        <v>-0.53499999999999659</v>
      </c>
      <c r="G78" s="3">
        <f t="shared" si="11"/>
        <v>-6.7050000000000125</v>
      </c>
      <c r="H78" s="3">
        <f t="shared" si="11"/>
        <v>-4.1999999999999886</v>
      </c>
      <c r="I78" s="3">
        <f t="shared" si="11"/>
        <v>-4.730000000000004</v>
      </c>
      <c r="J78" s="3">
        <f t="shared" si="11"/>
        <v>-3.9249999999999972</v>
      </c>
      <c r="K78" s="3">
        <f t="shared" si="11"/>
        <v>15.605000000000004</v>
      </c>
      <c r="L78" s="3">
        <f t="shared" si="11"/>
        <v>-6.1150000000000091</v>
      </c>
      <c r="M78" s="3">
        <f t="shared" si="11"/>
        <v>-4.0529999999999973</v>
      </c>
      <c r="N78" s="3">
        <f t="shared" si="11"/>
        <v>-7.3190000000000026</v>
      </c>
      <c r="O78" s="3">
        <f t="shared" si="11"/>
        <v>-6.2649999999999864</v>
      </c>
      <c r="P78" s="3">
        <f t="shared" si="11"/>
        <v>-8.9890000000000043</v>
      </c>
      <c r="Q78" s="3">
        <f t="shared" si="11"/>
        <v>-5.2500000000000142</v>
      </c>
      <c r="R78" s="3">
        <f t="shared" si="11"/>
        <v>5.9280000000000115</v>
      </c>
      <c r="S78" s="3">
        <f t="shared" si="11"/>
        <v>-6.7530000000000143</v>
      </c>
      <c r="T78" s="3">
        <f t="shared" si="11"/>
        <v>-4.3599999999999994</v>
      </c>
      <c r="U78" s="3">
        <f t="shared" si="11"/>
        <v>-6.7949999999999733</v>
      </c>
      <c r="V78" s="3">
        <f t="shared" si="11"/>
        <v>4.70799999999997</v>
      </c>
      <c r="W78" s="3">
        <f t="shared" si="11"/>
        <v>-6.7799999999999869</v>
      </c>
      <c r="X78" s="3">
        <f>W76-X76</f>
        <v>-2.8649999999999949</v>
      </c>
      <c r="Y78" s="3">
        <f t="shared" si="11"/>
        <v>-6.8910000000000196</v>
      </c>
      <c r="Z78" s="3">
        <f t="shared" si="11"/>
        <v>-31.171999999999969</v>
      </c>
      <c r="AA78" s="3">
        <f t="shared" si="11"/>
        <v>0.77499999999997726</v>
      </c>
    </row>
  </sheetData>
  <mergeCells count="4">
    <mergeCell ref="A24:C24"/>
    <mergeCell ref="A29:C29"/>
    <mergeCell ref="A42:C42"/>
    <mergeCell ref="A60:C60"/>
  </mergeCells>
  <pageMargins left="0.7" right="0.7" top="0.75" bottom="0.75" header="0.3" footer="0.3"/>
  <pageSetup paperSize="9" orientation="portrait" verticalDpi="0" r:id="rId1"/>
  <ignoredErrors>
    <ignoredError sqref="B20:C20 D20:AA20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2025-08-11T07:22:18Z</dcterms:created>
  <dcterms:modified xsi:type="dcterms:W3CDTF">2025-09-04T06:16:08Z</dcterms:modified>
</cp:coreProperties>
</file>