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Filter_form\data\"/>
    </mc:Choice>
  </mc:AlternateContent>
  <bookViews>
    <workbookView xWindow="0" yWindow="0" windowWidth="15360" windowHeight="8340" activeTab="2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L25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23" i="3"/>
  <c r="C23" i="3"/>
  <c r="D23" i="3"/>
  <c r="D25" i="3" s="1"/>
  <c r="E23" i="3"/>
  <c r="F23" i="3"/>
  <c r="G23" i="3"/>
  <c r="H23" i="3"/>
  <c r="H25" i="3" s="1"/>
  <c r="I23" i="3"/>
  <c r="J23" i="3"/>
  <c r="K23" i="3"/>
  <c r="M23" i="3"/>
  <c r="N23" i="3"/>
  <c r="O23" i="3"/>
  <c r="P23" i="3"/>
  <c r="P25" i="3" s="1"/>
  <c r="Q23" i="3"/>
  <c r="R23" i="3"/>
  <c r="S23" i="3"/>
  <c r="T23" i="3"/>
  <c r="T25" i="3" s="1"/>
  <c r="U23" i="3"/>
  <c r="V23" i="3"/>
  <c r="W23" i="3"/>
  <c r="X23" i="3"/>
  <c r="X25" i="3" s="1"/>
  <c r="Y23" i="3"/>
  <c r="Z23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80" i="3" l="1"/>
  <c r="I82" i="3"/>
  <c r="U82" i="3"/>
  <c r="Y82" i="3"/>
  <c r="O80" i="3"/>
  <c r="S80" i="3"/>
  <c r="L82" i="3"/>
  <c r="P82" i="3"/>
  <c r="T82" i="3"/>
  <c r="X82" i="3"/>
  <c r="D80" i="3"/>
  <c r="L80" i="3"/>
  <c r="P80" i="3"/>
  <c r="T80" i="3"/>
  <c r="X80" i="3"/>
  <c r="K80" i="3"/>
  <c r="Y25" i="3"/>
  <c r="U25" i="3"/>
  <c r="Q25" i="3"/>
  <c r="M25" i="3"/>
  <c r="I25" i="3"/>
  <c r="H82" i="3"/>
  <c r="I84" i="3" s="1"/>
  <c r="H80" i="3"/>
  <c r="G80" i="3"/>
  <c r="Z25" i="3"/>
  <c r="V25" i="3"/>
  <c r="R25" i="3"/>
  <c r="N25" i="3"/>
  <c r="J25" i="3"/>
  <c r="F25" i="3"/>
  <c r="F42" i="3"/>
  <c r="N42" i="3"/>
  <c r="V42" i="3"/>
  <c r="E82" i="3"/>
  <c r="E84" i="3" s="1"/>
  <c r="E25" i="3"/>
  <c r="C80" i="3"/>
  <c r="N63" i="3"/>
  <c r="R63" i="3"/>
  <c r="B25" i="3"/>
  <c r="G42" i="3"/>
  <c r="O42" i="3"/>
  <c r="W42" i="3"/>
  <c r="B42" i="3"/>
  <c r="J42" i="3"/>
  <c r="R42" i="3"/>
  <c r="Z42" i="3"/>
  <c r="W25" i="3"/>
  <c r="S25" i="3"/>
  <c r="O25" i="3"/>
  <c r="K25" i="3"/>
  <c r="G25" i="3"/>
  <c r="C25" i="3"/>
  <c r="F82" i="3"/>
  <c r="R82" i="3"/>
  <c r="Z82" i="3"/>
  <c r="C82" i="3"/>
  <c r="D84" i="3" s="1"/>
  <c r="G82" i="3"/>
  <c r="K82" i="3"/>
  <c r="O82" i="3"/>
  <c r="S82" i="3"/>
  <c r="W82" i="3"/>
  <c r="F63" i="3"/>
  <c r="B82" i="3"/>
  <c r="J82" i="3"/>
  <c r="N82" i="3"/>
  <c r="V82" i="3"/>
  <c r="C42" i="3"/>
  <c r="K42" i="3"/>
  <c r="S42" i="3"/>
  <c r="V63" i="3"/>
  <c r="F80" i="3"/>
  <c r="J80" i="3"/>
  <c r="M82" i="3"/>
  <c r="R80" i="3"/>
  <c r="V80" i="3"/>
  <c r="Z80" i="3"/>
  <c r="E80" i="3"/>
  <c r="I80" i="3"/>
  <c r="M80" i="3"/>
  <c r="Q80" i="3"/>
  <c r="U80" i="3"/>
  <c r="Y80" i="3"/>
  <c r="N80" i="3"/>
  <c r="J63" i="3"/>
  <c r="Z63" i="3"/>
  <c r="Y63" i="3"/>
  <c r="Q82" i="3"/>
  <c r="D42" i="3"/>
  <c r="H42" i="3"/>
  <c r="L42" i="3"/>
  <c r="P42" i="3"/>
  <c r="T42" i="3"/>
  <c r="X42" i="3"/>
  <c r="E42" i="3"/>
  <c r="I42" i="3"/>
  <c r="M42" i="3"/>
  <c r="Q42" i="3"/>
  <c r="U42" i="3"/>
  <c r="Y42" i="3"/>
  <c r="C63" i="3"/>
  <c r="G63" i="3"/>
  <c r="K63" i="3"/>
  <c r="O63" i="3"/>
  <c r="S63" i="3"/>
  <c r="W63" i="3"/>
  <c r="D63" i="3"/>
  <c r="H63" i="3"/>
  <c r="L63" i="3"/>
  <c r="P63" i="3"/>
  <c r="T63" i="3"/>
  <c r="X63" i="3"/>
  <c r="E63" i="3"/>
  <c r="I63" i="3"/>
  <c r="M63" i="3"/>
  <c r="Q63" i="3"/>
  <c r="U63" i="3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" i="2"/>
  <c r="G2" i="2" s="1"/>
  <c r="Z84" i="3" l="1"/>
  <c r="R84" i="3"/>
  <c r="N84" i="3"/>
  <c r="M84" i="3"/>
  <c r="Y84" i="3"/>
  <c r="L84" i="3"/>
  <c r="U84" i="3"/>
  <c r="P84" i="3"/>
  <c r="X84" i="3"/>
  <c r="T84" i="3"/>
  <c r="W84" i="3"/>
  <c r="V84" i="3"/>
  <c r="K84" i="3"/>
  <c r="H84" i="3"/>
  <c r="F84" i="3"/>
  <c r="Q84" i="3"/>
  <c r="C84" i="3"/>
  <c r="J84" i="3"/>
  <c r="S84" i="3"/>
  <c r="O84" i="3"/>
  <c r="G84" i="3"/>
  <c r="G2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AJ7" i="1" l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" i="1"/>
  <c r="AK2" i="1" s="1"/>
  <c r="AJ3" i="1"/>
  <c r="AK3" i="1" s="1"/>
  <c r="AJ4" i="1"/>
  <c r="AK4" i="1" s="1"/>
  <c r="AJ5" i="1"/>
  <c r="AK5" i="1" s="1"/>
  <c r="AJ6" i="1"/>
  <c r="AK6" i="1" s="1"/>
  <c r="AN12" i="1" l="1"/>
  <c r="AN13" i="1"/>
  <c r="AN14" i="1"/>
  <c r="AN15" i="1"/>
  <c r="AO15" i="1" s="1"/>
  <c r="AN16" i="1"/>
  <c r="AN17" i="1"/>
  <c r="AN18" i="1"/>
  <c r="AN19" i="1"/>
  <c r="AO19" i="1" s="1"/>
  <c r="AN20" i="1"/>
  <c r="AN21" i="1"/>
  <c r="AN22" i="1"/>
  <c r="AN23" i="1"/>
  <c r="AO23" i="1" s="1"/>
  <c r="AN24" i="1"/>
  <c r="AN25" i="1"/>
  <c r="AN2" i="1"/>
  <c r="AO2" i="1" s="1"/>
  <c r="AN3" i="1"/>
  <c r="AO3" i="1" s="1"/>
  <c r="AN4" i="1"/>
  <c r="AN5" i="1"/>
  <c r="AN6" i="1"/>
  <c r="AN7" i="1"/>
  <c r="AO7" i="1" s="1"/>
  <c r="AN8" i="1"/>
  <c r="AN9" i="1"/>
  <c r="AN10" i="1"/>
  <c r="AN11" i="1"/>
  <c r="AO11" i="1" s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  <c r="AO10" i="1" l="1"/>
  <c r="AO6" i="1"/>
  <c r="AO9" i="1"/>
  <c r="AO5" i="1"/>
  <c r="AO21" i="1"/>
  <c r="AO17" i="1"/>
  <c r="AO13" i="1"/>
  <c r="AO22" i="1"/>
  <c r="AO18" i="1"/>
  <c r="AO14" i="1"/>
  <c r="AO25" i="1"/>
  <c r="AO26" i="1"/>
  <c r="AO8" i="1"/>
  <c r="AO4" i="1"/>
  <c r="AO24" i="1"/>
  <c r="AO20" i="1"/>
  <c r="AO16" i="1"/>
  <c r="AO12" i="1"/>
</calcChain>
</file>

<file path=xl/sharedStrings.xml><?xml version="1.0" encoding="utf-8"?>
<sst xmlns="http://schemas.openxmlformats.org/spreadsheetml/2006/main" count="123" uniqueCount="99">
  <si>
    <t>INCREASE / DECREASE</t>
  </si>
  <si>
    <t>TOTAL</t>
  </si>
  <si>
    <t>WINDING WEAVING DIFF</t>
  </si>
  <si>
    <t>SPOOL WINDING STOCK</t>
  </si>
  <si>
    <t>COP WINDING STOCK</t>
  </si>
  <si>
    <t>DATE</t>
  </si>
  <si>
    <t>JUTE ISSUE</t>
  </si>
  <si>
    <t>WASTAGE CONSUM</t>
  </si>
  <si>
    <t>SPINNING PROD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</si>
  <si>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</si>
  <si>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</si>
  <si>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</si>
  <si>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</si>
  <si>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</si>
  <si>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</si>
  <si>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null</t>
  </si>
  <si>
    <t>Jute Issue</t>
  </si>
  <si>
    <t>Wastage Use</t>
  </si>
  <si>
    <t>Total</t>
  </si>
  <si>
    <t>Number of frames</t>
  </si>
  <si>
    <t>8 lbs H/Warp</t>
  </si>
  <si>
    <t>8.5  lbs H/Weft</t>
  </si>
  <si>
    <t>9.5 lbs S/T</t>
  </si>
  <si>
    <t>10 lbs Skg/Warp</t>
  </si>
  <si>
    <t>14 lbs  Sale Yarn</t>
  </si>
  <si>
    <t>20 lbs 1 Ply Skg/Weft</t>
  </si>
  <si>
    <t>28 lbs 1 Ply Skg/Weft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</si>
  <si>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</si>
  <si>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</si>
  <si>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</si>
  <si>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</si>
  <si>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</si>
  <si>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</si>
  <si>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</si>
  <si>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</si>
  <si>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</si>
  <si>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</si>
  <si>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</si>
  <si>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</si>
  <si>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</si>
  <si>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</si>
  <si>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</si>
  <si>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</si>
  <si>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</si>
  <si>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Sale Yarn</t>
  </si>
  <si>
    <t>32 Lbs Sale Yarn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</si>
  <si>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</si>
  <si>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</si>
  <si>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</si>
  <si>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</si>
  <si>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</si>
  <si>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</si>
  <si>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</si>
  <si>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</si>
  <si>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</si>
  <si>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</si>
  <si>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</si>
  <si>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</si>
  <si>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</si>
  <si>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</si>
  <si>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</si>
  <si>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Grand Total</t>
  </si>
  <si>
    <t>28 Lbs Skg/Warp</t>
  </si>
  <si>
    <t>28 lbs  Sale Yarn</t>
  </si>
  <si>
    <t>??8.600</t>
  </si>
  <si>
    <t>Spinning prod</t>
  </si>
  <si>
    <t>36 lbs 1 Ply Skg/Weft</t>
  </si>
  <si>
    <t>36 lbs  Sale Yarn</t>
  </si>
  <si>
    <t>36 Lbs Sale Yarn</t>
  </si>
  <si>
    <t>28 Soil Saver 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</si>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</sst>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0" fillId="0" borderId="0" xfId="0" applyBorder="1"/>
    <xf numFmtId="164" fontId="1" fillId="0" borderId="7" xfId="0" applyNumberFormat="1" applyFont="1" applyBorder="1"/>
    <xf numFmtId="0" fontId="4" fillId="0" borderId="0" xfId="0" applyFont="1"/>
    <xf numFmtId="0" fontId="0" fillId="0" borderId="8" xfId="0" applyBorder="1"/>
    <xf numFmtId="0" fontId="1" fillId="0" borderId="1" xfId="0" applyNumberFormat="1" applyFont="1" applyBorder="1"/>
    <xf numFmtId="0" fontId="1" fillId="0" borderId="8" xfId="0" applyFont="1" applyBorder="1"/>
    <xf numFmtId="164" fontId="0" fillId="0" borderId="0" xfId="0" applyNumberFormat="1"/>
    <xf numFmtId="164" fontId="1" fillId="0" borderId="5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/>
    <xf numFmtId="16" fontId="1" fillId="0" borderId="1" xfId="0" applyNumberFormat="1" applyFont="1" applyBorder="1"/>
    <xf numFmtId="164" fontId="1" fillId="0" borderId="5" xfId="0" applyNumberFormat="1" applyFont="1" applyBorder="1"/>
    <xf numFmtId="0" fontId="0" fillId="0" borderId="12" xfId="0" applyBorder="1"/>
    <xf numFmtId="164" fontId="1" fillId="0" borderId="1" xfId="0" applyNumberFormat="1" applyFont="1" applyFill="1" applyBorder="1"/>
    <xf numFmtId="0" fontId="1" fillId="0" borderId="5" xfId="0" applyFont="1" applyFill="1" applyBorder="1"/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1" fillId="0" borderId="6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76</xdr:row>
      <xdr:rowOff>7844</xdr:rowOff>
    </xdr:from>
    <xdr:to>
      <xdr:col>1</xdr:col>
      <xdr:colOff>363376</xdr:colOff>
      <xdr:row>77</xdr:row>
      <xdr:rowOff>179294</xdr:rowOff>
    </xdr:to>
    <xdr:sp macro="" textlink="">
      <xdr:nvSpPr>
        <xdr:cNvPr id="2" name="Down Arrow 1"/>
        <xdr:cNvSpPr/>
      </xdr:nvSpPr>
      <xdr:spPr>
        <a:xfrm>
          <a:off x="1922063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252388</xdr:colOff>
      <xdr:row>59</xdr:row>
      <xdr:rowOff>9525</xdr:rowOff>
    </xdr:from>
    <xdr:to>
      <xdr:col>1</xdr:col>
      <xdr:colOff>374583</xdr:colOff>
      <xdr:row>60</xdr:row>
      <xdr:rowOff>190500</xdr:rowOff>
    </xdr:to>
    <xdr:sp macro="" textlink="">
      <xdr:nvSpPr>
        <xdr:cNvPr id="3" name="Down Arrow 2"/>
        <xdr:cNvSpPr/>
      </xdr:nvSpPr>
      <xdr:spPr>
        <a:xfrm>
          <a:off x="193327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37</xdr:row>
      <xdr:rowOff>9755</xdr:rowOff>
    </xdr:from>
    <xdr:to>
      <xdr:col>1</xdr:col>
      <xdr:colOff>374406</xdr:colOff>
      <xdr:row>38</xdr:row>
      <xdr:rowOff>171220</xdr:rowOff>
    </xdr:to>
    <xdr:sp macro="" textlink="">
      <xdr:nvSpPr>
        <xdr:cNvPr id="4" name="Down Arrow 3"/>
        <xdr:cNvSpPr/>
      </xdr:nvSpPr>
      <xdr:spPr>
        <a:xfrm>
          <a:off x="1926722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28</xdr:row>
      <xdr:rowOff>9091</xdr:rowOff>
    </xdr:from>
    <xdr:to>
      <xdr:col>1</xdr:col>
      <xdr:colOff>365666</xdr:colOff>
      <xdr:row>28</xdr:row>
      <xdr:rowOff>190933</xdr:rowOff>
    </xdr:to>
    <xdr:sp macro="" textlink="">
      <xdr:nvSpPr>
        <xdr:cNvPr id="5" name="Down Arrow 4"/>
        <xdr:cNvSpPr/>
      </xdr:nvSpPr>
      <xdr:spPr>
        <a:xfrm>
          <a:off x="1935462" y="5298267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249026</xdr:colOff>
      <xdr:row>20</xdr:row>
      <xdr:rowOff>10220</xdr:rowOff>
    </xdr:from>
    <xdr:to>
      <xdr:col>1</xdr:col>
      <xdr:colOff>371221</xdr:colOff>
      <xdr:row>21</xdr:row>
      <xdr:rowOff>180280</xdr:rowOff>
    </xdr:to>
    <xdr:sp macro="" textlink="">
      <xdr:nvSpPr>
        <xdr:cNvPr id="6" name="Down Arrow 5"/>
        <xdr:cNvSpPr/>
      </xdr:nvSpPr>
      <xdr:spPr>
        <a:xfrm>
          <a:off x="1929908" y="356248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18095" y="63574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80</xdr:row>
      <xdr:rowOff>10262</xdr:rowOff>
    </xdr:from>
    <xdr:to>
      <xdr:col>1</xdr:col>
      <xdr:colOff>347686</xdr:colOff>
      <xdr:row>80</xdr:row>
      <xdr:rowOff>179114</xdr:rowOff>
    </xdr:to>
    <xdr:sp macro="" textlink="">
      <xdr:nvSpPr>
        <xdr:cNvPr id="8" name="Down Arrow 7"/>
        <xdr:cNvSpPr/>
      </xdr:nvSpPr>
      <xdr:spPr>
        <a:xfrm>
          <a:off x="1906373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82</xdr:row>
      <xdr:rowOff>5782</xdr:rowOff>
    </xdr:from>
    <xdr:to>
      <xdr:col>1</xdr:col>
      <xdr:colOff>343202</xdr:colOff>
      <xdr:row>82</xdr:row>
      <xdr:rowOff>174634</xdr:rowOff>
    </xdr:to>
    <xdr:sp macro="" textlink="">
      <xdr:nvSpPr>
        <xdr:cNvPr id="9" name="Down Arrow 8"/>
        <xdr:cNvSpPr/>
      </xdr:nvSpPr>
      <xdr:spPr>
        <a:xfrm>
          <a:off x="1901889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5463" y="61414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524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7438" y="60518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220" y="60069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621" y="62452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50405" y="631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248418</xdr:colOff>
      <xdr:row>20</xdr:row>
      <xdr:rowOff>30623</xdr:rowOff>
    </xdr:from>
    <xdr:to>
      <xdr:col>2</xdr:col>
      <xdr:colOff>359504</xdr:colOff>
      <xdr:row>21</xdr:row>
      <xdr:rowOff>182288</xdr:rowOff>
    </xdr:to>
    <xdr:sp macro="" textlink="">
      <xdr:nvSpPr>
        <xdr:cNvPr id="27" name="Down Arrow 26"/>
        <xdr:cNvSpPr/>
      </xdr:nvSpPr>
      <xdr:spPr>
        <a:xfrm>
          <a:off x="2444771" y="41880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210315</xdr:colOff>
      <xdr:row>20</xdr:row>
      <xdr:rowOff>9030</xdr:rowOff>
    </xdr:from>
    <xdr:to>
      <xdr:col>3</xdr:col>
      <xdr:colOff>321401</xdr:colOff>
      <xdr:row>21</xdr:row>
      <xdr:rowOff>194912</xdr:rowOff>
    </xdr:to>
    <xdr:sp macro="" textlink="">
      <xdr:nvSpPr>
        <xdr:cNvPr id="28" name="Down Arrow 27"/>
        <xdr:cNvSpPr/>
      </xdr:nvSpPr>
      <xdr:spPr>
        <a:xfrm>
          <a:off x="2922139" y="416641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20</xdr:row>
      <xdr:rowOff>4546</xdr:rowOff>
    </xdr:from>
    <xdr:to>
      <xdr:col>4</xdr:col>
      <xdr:colOff>305714</xdr:colOff>
      <xdr:row>21</xdr:row>
      <xdr:rowOff>190428</xdr:rowOff>
    </xdr:to>
    <xdr:sp macro="" textlink="">
      <xdr:nvSpPr>
        <xdr:cNvPr id="29" name="Down Arrow 28"/>
        <xdr:cNvSpPr/>
      </xdr:nvSpPr>
      <xdr:spPr>
        <a:xfrm>
          <a:off x="3421922" y="416192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20</xdr:row>
      <xdr:rowOff>64</xdr:rowOff>
    </xdr:from>
    <xdr:to>
      <xdr:col>5</xdr:col>
      <xdr:colOff>312435</xdr:colOff>
      <xdr:row>21</xdr:row>
      <xdr:rowOff>185946</xdr:rowOff>
    </xdr:to>
    <xdr:sp macro="" textlink="">
      <xdr:nvSpPr>
        <xdr:cNvPr id="30" name="Down Arrow 29"/>
        <xdr:cNvSpPr/>
      </xdr:nvSpPr>
      <xdr:spPr>
        <a:xfrm>
          <a:off x="3944114" y="41574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19</xdr:row>
      <xdr:rowOff>197286</xdr:rowOff>
    </xdr:from>
    <xdr:to>
      <xdr:col>6</xdr:col>
      <xdr:colOff>296747</xdr:colOff>
      <xdr:row>21</xdr:row>
      <xdr:rowOff>181462</xdr:rowOff>
    </xdr:to>
    <xdr:sp macro="" textlink="">
      <xdr:nvSpPr>
        <xdr:cNvPr id="31" name="Down Arrow 30"/>
        <xdr:cNvSpPr/>
      </xdr:nvSpPr>
      <xdr:spPr>
        <a:xfrm>
          <a:off x="4443896" y="415296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20</xdr:row>
      <xdr:rowOff>19411</xdr:rowOff>
    </xdr:from>
    <xdr:to>
      <xdr:col>7</xdr:col>
      <xdr:colOff>314677</xdr:colOff>
      <xdr:row>21</xdr:row>
      <xdr:rowOff>171076</xdr:rowOff>
    </xdr:to>
    <xdr:sp macro="" textlink="">
      <xdr:nvSpPr>
        <xdr:cNvPr id="32" name="Down Arrow 31"/>
        <xdr:cNvSpPr/>
      </xdr:nvSpPr>
      <xdr:spPr>
        <a:xfrm>
          <a:off x="4977297" y="417679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20</xdr:row>
      <xdr:rowOff>26133</xdr:rowOff>
    </xdr:from>
    <xdr:to>
      <xdr:col>8</xdr:col>
      <xdr:colOff>298991</xdr:colOff>
      <xdr:row>21</xdr:row>
      <xdr:rowOff>177798</xdr:rowOff>
    </xdr:to>
    <xdr:sp macro="" textlink="">
      <xdr:nvSpPr>
        <xdr:cNvPr id="33" name="Down Arrow 32"/>
        <xdr:cNvSpPr/>
      </xdr:nvSpPr>
      <xdr:spPr>
        <a:xfrm>
          <a:off x="5477081" y="418351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237820</xdr:colOff>
      <xdr:row>19</xdr:row>
      <xdr:rowOff>200720</xdr:rowOff>
    </xdr:from>
    <xdr:to>
      <xdr:col>9</xdr:col>
      <xdr:colOff>360015</xdr:colOff>
      <xdr:row>21</xdr:row>
      <xdr:rowOff>169074</xdr:rowOff>
    </xdr:to>
    <xdr:sp macro="" textlink="">
      <xdr:nvSpPr>
        <xdr:cNvPr id="48" name="Down Arrow 47"/>
        <xdr:cNvSpPr/>
      </xdr:nvSpPr>
      <xdr:spPr>
        <a:xfrm>
          <a:off x="6042467" y="4156396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248418</xdr:colOff>
      <xdr:row>20</xdr:row>
      <xdr:rowOff>19417</xdr:rowOff>
    </xdr:from>
    <xdr:to>
      <xdr:col>10</xdr:col>
      <xdr:colOff>359504</xdr:colOff>
      <xdr:row>21</xdr:row>
      <xdr:rowOff>171082</xdr:rowOff>
    </xdr:to>
    <xdr:sp macro="" textlink="">
      <xdr:nvSpPr>
        <xdr:cNvPr id="49" name="Down Arrow 48"/>
        <xdr:cNvSpPr/>
      </xdr:nvSpPr>
      <xdr:spPr>
        <a:xfrm>
          <a:off x="6557330" y="41767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19</xdr:row>
      <xdr:rowOff>199530</xdr:rowOff>
    </xdr:from>
    <xdr:to>
      <xdr:col>11</xdr:col>
      <xdr:colOff>276578</xdr:colOff>
      <xdr:row>21</xdr:row>
      <xdr:rowOff>183706</xdr:rowOff>
    </xdr:to>
    <xdr:sp macro="" textlink="">
      <xdr:nvSpPr>
        <xdr:cNvPr id="50" name="Down Arrow 49"/>
        <xdr:cNvSpPr/>
      </xdr:nvSpPr>
      <xdr:spPr>
        <a:xfrm>
          <a:off x="7034698" y="415520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19</xdr:row>
      <xdr:rowOff>195046</xdr:rowOff>
    </xdr:from>
    <xdr:to>
      <xdr:col>12</xdr:col>
      <xdr:colOff>260891</xdr:colOff>
      <xdr:row>21</xdr:row>
      <xdr:rowOff>179222</xdr:rowOff>
    </xdr:to>
    <xdr:sp macro="" textlink="">
      <xdr:nvSpPr>
        <xdr:cNvPr id="51" name="Down Arrow 50"/>
        <xdr:cNvSpPr/>
      </xdr:nvSpPr>
      <xdr:spPr>
        <a:xfrm>
          <a:off x="7534481" y="415072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19</xdr:row>
      <xdr:rowOff>190564</xdr:rowOff>
    </xdr:from>
    <xdr:to>
      <xdr:col>13</xdr:col>
      <xdr:colOff>312436</xdr:colOff>
      <xdr:row>21</xdr:row>
      <xdr:rowOff>174740</xdr:rowOff>
    </xdr:to>
    <xdr:sp macro="" textlink="">
      <xdr:nvSpPr>
        <xdr:cNvPr id="52" name="Down Arrow 51"/>
        <xdr:cNvSpPr/>
      </xdr:nvSpPr>
      <xdr:spPr>
        <a:xfrm>
          <a:off x="8101497" y="414624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19</xdr:row>
      <xdr:rowOff>186080</xdr:rowOff>
    </xdr:from>
    <xdr:to>
      <xdr:col>14</xdr:col>
      <xdr:colOff>307953</xdr:colOff>
      <xdr:row>21</xdr:row>
      <xdr:rowOff>170256</xdr:rowOff>
    </xdr:to>
    <xdr:sp macro="" textlink="">
      <xdr:nvSpPr>
        <xdr:cNvPr id="53" name="Down Arrow 52"/>
        <xdr:cNvSpPr/>
      </xdr:nvSpPr>
      <xdr:spPr>
        <a:xfrm>
          <a:off x="8612485" y="414175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158768</xdr:colOff>
      <xdr:row>20</xdr:row>
      <xdr:rowOff>8205</xdr:rowOff>
    </xdr:from>
    <xdr:to>
      <xdr:col>15</xdr:col>
      <xdr:colOff>269854</xdr:colOff>
      <xdr:row>21</xdr:row>
      <xdr:rowOff>159870</xdr:rowOff>
    </xdr:to>
    <xdr:sp macro="" textlink="">
      <xdr:nvSpPr>
        <xdr:cNvPr id="54" name="Down Arrow 53"/>
        <xdr:cNvSpPr/>
      </xdr:nvSpPr>
      <xdr:spPr>
        <a:xfrm>
          <a:off x="9089856" y="416558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20</xdr:row>
      <xdr:rowOff>14927</xdr:rowOff>
    </xdr:from>
    <xdr:to>
      <xdr:col>16</xdr:col>
      <xdr:colOff>254167</xdr:colOff>
      <xdr:row>21</xdr:row>
      <xdr:rowOff>166592</xdr:rowOff>
    </xdr:to>
    <xdr:sp macro="" textlink="">
      <xdr:nvSpPr>
        <xdr:cNvPr id="55" name="Down Arrow 54"/>
        <xdr:cNvSpPr/>
      </xdr:nvSpPr>
      <xdr:spPr>
        <a:xfrm>
          <a:off x="9589640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20</xdr:row>
      <xdr:rowOff>6786</xdr:rowOff>
    </xdr:from>
    <xdr:to>
      <xdr:col>17</xdr:col>
      <xdr:colOff>296747</xdr:colOff>
      <xdr:row>21</xdr:row>
      <xdr:rowOff>192668</xdr:rowOff>
    </xdr:to>
    <xdr:sp macro="" textlink="">
      <xdr:nvSpPr>
        <xdr:cNvPr id="56" name="Down Arrow 55"/>
        <xdr:cNvSpPr/>
      </xdr:nvSpPr>
      <xdr:spPr>
        <a:xfrm>
          <a:off x="10147690" y="41641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20</xdr:row>
      <xdr:rowOff>30617</xdr:rowOff>
    </xdr:from>
    <xdr:to>
      <xdr:col>18</xdr:col>
      <xdr:colOff>314677</xdr:colOff>
      <xdr:row>21</xdr:row>
      <xdr:rowOff>182282</xdr:rowOff>
    </xdr:to>
    <xdr:sp macro="" textlink="">
      <xdr:nvSpPr>
        <xdr:cNvPr id="57" name="Down Arrow 56"/>
        <xdr:cNvSpPr/>
      </xdr:nvSpPr>
      <xdr:spPr>
        <a:xfrm>
          <a:off x="10681091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20</xdr:row>
      <xdr:rowOff>37339</xdr:rowOff>
    </xdr:from>
    <xdr:to>
      <xdr:col>19</xdr:col>
      <xdr:colOff>298990</xdr:colOff>
      <xdr:row>21</xdr:row>
      <xdr:rowOff>189004</xdr:rowOff>
    </xdr:to>
    <xdr:sp macro="" textlink="">
      <xdr:nvSpPr>
        <xdr:cNvPr id="58" name="Down Arrow 57"/>
        <xdr:cNvSpPr/>
      </xdr:nvSpPr>
      <xdr:spPr>
        <a:xfrm>
          <a:off x="11180875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20</xdr:row>
      <xdr:rowOff>6786</xdr:rowOff>
    </xdr:from>
    <xdr:to>
      <xdr:col>20</xdr:col>
      <xdr:colOff>319159</xdr:colOff>
      <xdr:row>21</xdr:row>
      <xdr:rowOff>192668</xdr:rowOff>
    </xdr:to>
    <xdr:sp macro="" textlink="">
      <xdr:nvSpPr>
        <xdr:cNvPr id="59" name="Down Arrow 58"/>
        <xdr:cNvSpPr/>
      </xdr:nvSpPr>
      <xdr:spPr>
        <a:xfrm>
          <a:off x="11716514" y="41641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259621</xdr:colOff>
      <xdr:row>20</xdr:row>
      <xdr:rowOff>30617</xdr:rowOff>
    </xdr:from>
    <xdr:to>
      <xdr:col>21</xdr:col>
      <xdr:colOff>370707</xdr:colOff>
      <xdr:row>21</xdr:row>
      <xdr:rowOff>182282</xdr:rowOff>
    </xdr:to>
    <xdr:sp macro="" textlink="">
      <xdr:nvSpPr>
        <xdr:cNvPr id="60" name="Down Arrow 59"/>
        <xdr:cNvSpPr/>
      </xdr:nvSpPr>
      <xdr:spPr>
        <a:xfrm>
          <a:off x="12283533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20</xdr:row>
      <xdr:rowOff>37339</xdr:rowOff>
    </xdr:from>
    <xdr:to>
      <xdr:col>22</xdr:col>
      <xdr:colOff>388640</xdr:colOff>
      <xdr:row>21</xdr:row>
      <xdr:rowOff>189004</xdr:rowOff>
    </xdr:to>
    <xdr:sp macro="" textlink="">
      <xdr:nvSpPr>
        <xdr:cNvPr id="61" name="Down Arrow 60"/>
        <xdr:cNvSpPr/>
      </xdr:nvSpPr>
      <xdr:spPr>
        <a:xfrm>
          <a:off x="12906583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20</xdr:row>
      <xdr:rowOff>30617</xdr:rowOff>
    </xdr:from>
    <xdr:to>
      <xdr:col>23</xdr:col>
      <xdr:colOff>381914</xdr:colOff>
      <xdr:row>21</xdr:row>
      <xdr:rowOff>182282</xdr:rowOff>
    </xdr:to>
    <xdr:sp macro="" textlink="">
      <xdr:nvSpPr>
        <xdr:cNvPr id="62" name="Down Arrow 61"/>
        <xdr:cNvSpPr/>
      </xdr:nvSpPr>
      <xdr:spPr>
        <a:xfrm>
          <a:off x="13504975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20</xdr:row>
      <xdr:rowOff>37339</xdr:rowOff>
    </xdr:from>
    <xdr:to>
      <xdr:col>24</xdr:col>
      <xdr:colOff>399846</xdr:colOff>
      <xdr:row>21</xdr:row>
      <xdr:rowOff>189004</xdr:rowOff>
    </xdr:to>
    <xdr:sp macro="" textlink="">
      <xdr:nvSpPr>
        <xdr:cNvPr id="63" name="Down Arrow 62"/>
        <xdr:cNvSpPr/>
      </xdr:nvSpPr>
      <xdr:spPr>
        <a:xfrm>
          <a:off x="14128025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64" name="Down Arrow 63"/>
        <xdr:cNvSpPr/>
      </xdr:nvSpPr>
      <xdr:spPr>
        <a:xfrm>
          <a:off x="5526389" y="63574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65" name="Down Arrow 64"/>
        <xdr:cNvSpPr/>
      </xdr:nvSpPr>
      <xdr:spPr>
        <a:xfrm>
          <a:off x="6003757" y="61414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66" name="Down Arrow 65"/>
        <xdr:cNvSpPr/>
      </xdr:nvSpPr>
      <xdr:spPr>
        <a:xfrm>
          <a:off x="6503540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67" name="Down Arrow 66"/>
        <xdr:cNvSpPr/>
      </xdr:nvSpPr>
      <xdr:spPr>
        <a:xfrm>
          <a:off x="7025732" y="60518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68" name="Down Arrow 67"/>
        <xdr:cNvSpPr/>
      </xdr:nvSpPr>
      <xdr:spPr>
        <a:xfrm>
          <a:off x="7525514" y="60069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69" name="Down Arrow 68"/>
        <xdr:cNvSpPr/>
      </xdr:nvSpPr>
      <xdr:spPr>
        <a:xfrm>
          <a:off x="8058915" y="62452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70" name="Down Arrow 69"/>
        <xdr:cNvSpPr/>
      </xdr:nvSpPr>
      <xdr:spPr>
        <a:xfrm>
          <a:off x="8558699" y="631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71" name="Down Arrow 70"/>
        <xdr:cNvSpPr/>
      </xdr:nvSpPr>
      <xdr:spPr>
        <a:xfrm>
          <a:off x="9179506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72" name="Down Arrow 71"/>
        <xdr:cNvSpPr/>
      </xdr:nvSpPr>
      <xdr:spPr>
        <a:xfrm>
          <a:off x="9656874" y="60294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73" name="Down Arrow 72"/>
        <xdr:cNvSpPr/>
      </xdr:nvSpPr>
      <xdr:spPr>
        <a:xfrm>
          <a:off x="10156657" y="59845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74" name="Down Arrow 73"/>
        <xdr:cNvSpPr/>
      </xdr:nvSpPr>
      <xdr:spPr>
        <a:xfrm>
          <a:off x="10678849" y="59397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75" name="Down Arrow 74"/>
        <xdr:cNvSpPr/>
      </xdr:nvSpPr>
      <xdr:spPr>
        <a:xfrm>
          <a:off x="11178631" y="58949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76" name="Down Arrow 75"/>
        <xdr:cNvSpPr/>
      </xdr:nvSpPr>
      <xdr:spPr>
        <a:xfrm>
          <a:off x="11712032" y="6133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77" name="Down Arrow 76"/>
        <xdr:cNvSpPr/>
      </xdr:nvSpPr>
      <xdr:spPr>
        <a:xfrm>
          <a:off x="12211816" y="620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78" name="Down Arrow 77"/>
        <xdr:cNvSpPr/>
      </xdr:nvSpPr>
      <xdr:spPr>
        <a:xfrm>
          <a:off x="12888652" y="63574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79" name="Down Arrow 78"/>
        <xdr:cNvSpPr/>
      </xdr:nvSpPr>
      <xdr:spPr>
        <a:xfrm>
          <a:off x="13478080" y="61414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80" name="Down Arrow 79"/>
        <xdr:cNvSpPr/>
      </xdr:nvSpPr>
      <xdr:spPr>
        <a:xfrm>
          <a:off x="14089923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81" name="Down Arrow 80"/>
        <xdr:cNvSpPr/>
      </xdr:nvSpPr>
      <xdr:spPr>
        <a:xfrm>
          <a:off x="14690557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28</xdr:row>
      <xdr:rowOff>9091</xdr:rowOff>
    </xdr:from>
    <xdr:to>
      <xdr:col>2</xdr:col>
      <xdr:colOff>320842</xdr:colOff>
      <xdr:row>28</xdr:row>
      <xdr:rowOff>190933</xdr:rowOff>
    </xdr:to>
    <xdr:sp macro="" textlink="">
      <xdr:nvSpPr>
        <xdr:cNvPr id="85" name="Down Arrow 84"/>
        <xdr:cNvSpPr/>
      </xdr:nvSpPr>
      <xdr:spPr>
        <a:xfrm>
          <a:off x="2406109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28</xdr:row>
      <xdr:rowOff>9091</xdr:rowOff>
    </xdr:from>
    <xdr:to>
      <xdr:col>3</xdr:col>
      <xdr:colOff>309636</xdr:colOff>
      <xdr:row>28</xdr:row>
      <xdr:rowOff>190933</xdr:rowOff>
    </xdr:to>
    <xdr:sp macro="" textlink="">
      <xdr:nvSpPr>
        <xdr:cNvPr id="86" name="Down Arrow 85"/>
        <xdr:cNvSpPr/>
      </xdr:nvSpPr>
      <xdr:spPr>
        <a:xfrm>
          <a:off x="291037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28</xdr:row>
      <xdr:rowOff>9091</xdr:rowOff>
    </xdr:from>
    <xdr:to>
      <xdr:col>4</xdr:col>
      <xdr:colOff>320843</xdr:colOff>
      <xdr:row>28</xdr:row>
      <xdr:rowOff>190933</xdr:rowOff>
    </xdr:to>
    <xdr:sp macro="" textlink="">
      <xdr:nvSpPr>
        <xdr:cNvPr id="87" name="Down Arrow 86"/>
        <xdr:cNvSpPr/>
      </xdr:nvSpPr>
      <xdr:spPr>
        <a:xfrm>
          <a:off x="3437051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27</xdr:row>
      <xdr:rowOff>199591</xdr:rowOff>
    </xdr:from>
    <xdr:to>
      <xdr:col>5</xdr:col>
      <xdr:colOff>332048</xdr:colOff>
      <xdr:row>28</xdr:row>
      <xdr:rowOff>179727</xdr:rowOff>
    </xdr:to>
    <xdr:sp macro="" textlink="">
      <xdr:nvSpPr>
        <xdr:cNvPr id="88" name="Down Arrow 87"/>
        <xdr:cNvSpPr/>
      </xdr:nvSpPr>
      <xdr:spPr>
        <a:xfrm>
          <a:off x="3963727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27</xdr:row>
      <xdr:rowOff>199591</xdr:rowOff>
    </xdr:from>
    <xdr:to>
      <xdr:col>6</xdr:col>
      <xdr:colOff>287225</xdr:colOff>
      <xdr:row>28</xdr:row>
      <xdr:rowOff>179727</xdr:rowOff>
    </xdr:to>
    <xdr:sp macro="" textlink="">
      <xdr:nvSpPr>
        <xdr:cNvPr id="89" name="Down Arrow 88"/>
        <xdr:cNvSpPr/>
      </xdr:nvSpPr>
      <xdr:spPr>
        <a:xfrm>
          <a:off x="4434374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27</xdr:row>
      <xdr:rowOff>199591</xdr:rowOff>
    </xdr:from>
    <xdr:to>
      <xdr:col>7</xdr:col>
      <xdr:colOff>276019</xdr:colOff>
      <xdr:row>28</xdr:row>
      <xdr:rowOff>179727</xdr:rowOff>
    </xdr:to>
    <xdr:sp macro="" textlink="">
      <xdr:nvSpPr>
        <xdr:cNvPr id="90" name="Down Arrow 89"/>
        <xdr:cNvSpPr/>
      </xdr:nvSpPr>
      <xdr:spPr>
        <a:xfrm>
          <a:off x="4938639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27</xdr:row>
      <xdr:rowOff>199591</xdr:rowOff>
    </xdr:from>
    <xdr:to>
      <xdr:col>8</xdr:col>
      <xdr:colOff>287226</xdr:colOff>
      <xdr:row>28</xdr:row>
      <xdr:rowOff>179727</xdr:rowOff>
    </xdr:to>
    <xdr:sp macro="" textlink="">
      <xdr:nvSpPr>
        <xdr:cNvPr id="91" name="Down Arrow 90"/>
        <xdr:cNvSpPr/>
      </xdr:nvSpPr>
      <xdr:spPr>
        <a:xfrm>
          <a:off x="5465316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28</xdr:row>
      <xdr:rowOff>9091</xdr:rowOff>
    </xdr:from>
    <xdr:to>
      <xdr:col>9</xdr:col>
      <xdr:colOff>365666</xdr:colOff>
      <xdr:row>28</xdr:row>
      <xdr:rowOff>190933</xdr:rowOff>
    </xdr:to>
    <xdr:sp macro="" textlink="">
      <xdr:nvSpPr>
        <xdr:cNvPr id="92" name="Down Arrow 91"/>
        <xdr:cNvSpPr/>
      </xdr:nvSpPr>
      <xdr:spPr>
        <a:xfrm>
          <a:off x="6059227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28</xdr:row>
      <xdr:rowOff>9091</xdr:rowOff>
    </xdr:from>
    <xdr:to>
      <xdr:col>10</xdr:col>
      <xdr:colOff>332048</xdr:colOff>
      <xdr:row>28</xdr:row>
      <xdr:rowOff>190933</xdr:rowOff>
    </xdr:to>
    <xdr:sp macro="" textlink="">
      <xdr:nvSpPr>
        <xdr:cNvPr id="93" name="Down Arrow 92"/>
        <xdr:cNvSpPr/>
      </xdr:nvSpPr>
      <xdr:spPr>
        <a:xfrm>
          <a:off x="652987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28</xdr:row>
      <xdr:rowOff>9091</xdr:rowOff>
    </xdr:from>
    <xdr:to>
      <xdr:col>11</xdr:col>
      <xdr:colOff>298431</xdr:colOff>
      <xdr:row>28</xdr:row>
      <xdr:rowOff>190933</xdr:rowOff>
    </xdr:to>
    <xdr:sp macro="" textlink="">
      <xdr:nvSpPr>
        <xdr:cNvPr id="94" name="Down Arrow 93"/>
        <xdr:cNvSpPr/>
      </xdr:nvSpPr>
      <xdr:spPr>
        <a:xfrm>
          <a:off x="7056551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28</xdr:row>
      <xdr:rowOff>9091</xdr:rowOff>
    </xdr:from>
    <xdr:to>
      <xdr:col>12</xdr:col>
      <xdr:colOff>320844</xdr:colOff>
      <xdr:row>28</xdr:row>
      <xdr:rowOff>190933</xdr:rowOff>
    </xdr:to>
    <xdr:sp macro="" textlink="">
      <xdr:nvSpPr>
        <xdr:cNvPr id="95" name="Down Arrow 94"/>
        <xdr:cNvSpPr/>
      </xdr:nvSpPr>
      <xdr:spPr>
        <a:xfrm>
          <a:off x="759443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27</xdr:row>
      <xdr:rowOff>199591</xdr:rowOff>
    </xdr:from>
    <xdr:to>
      <xdr:col>13</xdr:col>
      <xdr:colOff>343255</xdr:colOff>
      <xdr:row>28</xdr:row>
      <xdr:rowOff>179727</xdr:rowOff>
    </xdr:to>
    <xdr:sp macro="" textlink="">
      <xdr:nvSpPr>
        <xdr:cNvPr id="96" name="Down Arrow 95"/>
        <xdr:cNvSpPr/>
      </xdr:nvSpPr>
      <xdr:spPr>
        <a:xfrm>
          <a:off x="8132316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27</xdr:row>
      <xdr:rowOff>199591</xdr:rowOff>
    </xdr:from>
    <xdr:to>
      <xdr:col>14</xdr:col>
      <xdr:colOff>320843</xdr:colOff>
      <xdr:row>28</xdr:row>
      <xdr:rowOff>179727</xdr:rowOff>
    </xdr:to>
    <xdr:sp macro="" textlink="">
      <xdr:nvSpPr>
        <xdr:cNvPr id="97" name="Down Arrow 96"/>
        <xdr:cNvSpPr/>
      </xdr:nvSpPr>
      <xdr:spPr>
        <a:xfrm>
          <a:off x="862537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27</xdr:row>
      <xdr:rowOff>199591</xdr:rowOff>
    </xdr:from>
    <xdr:to>
      <xdr:col>15</xdr:col>
      <xdr:colOff>309638</xdr:colOff>
      <xdr:row>28</xdr:row>
      <xdr:rowOff>179727</xdr:rowOff>
    </xdr:to>
    <xdr:sp macro="" textlink="">
      <xdr:nvSpPr>
        <xdr:cNvPr id="98" name="Down Arrow 97"/>
        <xdr:cNvSpPr/>
      </xdr:nvSpPr>
      <xdr:spPr>
        <a:xfrm>
          <a:off x="9129640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27</xdr:row>
      <xdr:rowOff>199591</xdr:rowOff>
    </xdr:from>
    <xdr:to>
      <xdr:col>16</xdr:col>
      <xdr:colOff>332050</xdr:colOff>
      <xdr:row>28</xdr:row>
      <xdr:rowOff>179727</xdr:rowOff>
    </xdr:to>
    <xdr:sp macro="" textlink="">
      <xdr:nvSpPr>
        <xdr:cNvPr id="99" name="Down Arrow 98"/>
        <xdr:cNvSpPr/>
      </xdr:nvSpPr>
      <xdr:spPr>
        <a:xfrm>
          <a:off x="9667523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28</xdr:row>
      <xdr:rowOff>9091</xdr:rowOff>
    </xdr:from>
    <xdr:to>
      <xdr:col>17</xdr:col>
      <xdr:colOff>332050</xdr:colOff>
      <xdr:row>28</xdr:row>
      <xdr:rowOff>190933</xdr:rowOff>
    </xdr:to>
    <xdr:sp macro="" textlink="">
      <xdr:nvSpPr>
        <xdr:cNvPr id="100" name="Down Arrow 99"/>
        <xdr:cNvSpPr/>
      </xdr:nvSpPr>
      <xdr:spPr>
        <a:xfrm>
          <a:off x="10182993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27</xdr:row>
      <xdr:rowOff>199591</xdr:rowOff>
    </xdr:from>
    <xdr:to>
      <xdr:col>18</xdr:col>
      <xdr:colOff>354461</xdr:colOff>
      <xdr:row>28</xdr:row>
      <xdr:rowOff>179727</xdr:rowOff>
    </xdr:to>
    <xdr:sp macro="" textlink="">
      <xdr:nvSpPr>
        <xdr:cNvPr id="101" name="Down Arrow 100"/>
        <xdr:cNvSpPr/>
      </xdr:nvSpPr>
      <xdr:spPr>
        <a:xfrm>
          <a:off x="1072087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27</xdr:row>
      <xdr:rowOff>199591</xdr:rowOff>
    </xdr:from>
    <xdr:to>
      <xdr:col>19</xdr:col>
      <xdr:colOff>332049</xdr:colOff>
      <xdr:row>28</xdr:row>
      <xdr:rowOff>179727</xdr:rowOff>
    </xdr:to>
    <xdr:sp macro="" textlink="">
      <xdr:nvSpPr>
        <xdr:cNvPr id="102" name="Down Arrow 101"/>
        <xdr:cNvSpPr/>
      </xdr:nvSpPr>
      <xdr:spPr>
        <a:xfrm>
          <a:off x="11213934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27</xdr:row>
      <xdr:rowOff>199591</xdr:rowOff>
    </xdr:from>
    <xdr:to>
      <xdr:col>20</xdr:col>
      <xdr:colOff>320844</xdr:colOff>
      <xdr:row>28</xdr:row>
      <xdr:rowOff>179727</xdr:rowOff>
    </xdr:to>
    <xdr:sp macro="" textlink="">
      <xdr:nvSpPr>
        <xdr:cNvPr id="103" name="Down Arrow 102"/>
        <xdr:cNvSpPr/>
      </xdr:nvSpPr>
      <xdr:spPr>
        <a:xfrm>
          <a:off x="11718199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28</xdr:row>
      <xdr:rowOff>9091</xdr:rowOff>
    </xdr:from>
    <xdr:to>
      <xdr:col>21</xdr:col>
      <xdr:colOff>365667</xdr:colOff>
      <xdr:row>28</xdr:row>
      <xdr:rowOff>190933</xdr:rowOff>
    </xdr:to>
    <xdr:sp macro="" textlink="">
      <xdr:nvSpPr>
        <xdr:cNvPr id="104" name="Down Arrow 103"/>
        <xdr:cNvSpPr/>
      </xdr:nvSpPr>
      <xdr:spPr>
        <a:xfrm>
          <a:off x="12278493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27</xdr:row>
      <xdr:rowOff>199591</xdr:rowOff>
    </xdr:from>
    <xdr:to>
      <xdr:col>22</xdr:col>
      <xdr:colOff>354462</xdr:colOff>
      <xdr:row>28</xdr:row>
      <xdr:rowOff>179727</xdr:rowOff>
    </xdr:to>
    <xdr:sp macro="" textlink="">
      <xdr:nvSpPr>
        <xdr:cNvPr id="105" name="Down Arrow 104"/>
        <xdr:cNvSpPr/>
      </xdr:nvSpPr>
      <xdr:spPr>
        <a:xfrm>
          <a:off x="1287240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27</xdr:row>
      <xdr:rowOff>199591</xdr:rowOff>
    </xdr:from>
    <xdr:to>
      <xdr:col>23</xdr:col>
      <xdr:colOff>365669</xdr:colOff>
      <xdr:row>28</xdr:row>
      <xdr:rowOff>179727</xdr:rowOff>
    </xdr:to>
    <xdr:sp macro="" textlink="">
      <xdr:nvSpPr>
        <xdr:cNvPr id="106" name="Down Arrow 105"/>
        <xdr:cNvSpPr/>
      </xdr:nvSpPr>
      <xdr:spPr>
        <a:xfrm>
          <a:off x="13488730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27</xdr:row>
      <xdr:rowOff>199591</xdr:rowOff>
    </xdr:from>
    <xdr:to>
      <xdr:col>24</xdr:col>
      <xdr:colOff>365668</xdr:colOff>
      <xdr:row>28</xdr:row>
      <xdr:rowOff>179727</xdr:rowOff>
    </xdr:to>
    <xdr:sp macro="" textlink="">
      <xdr:nvSpPr>
        <xdr:cNvPr id="107" name="Down Arrow 106"/>
        <xdr:cNvSpPr/>
      </xdr:nvSpPr>
      <xdr:spPr>
        <a:xfrm>
          <a:off x="14093847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28</xdr:row>
      <xdr:rowOff>9091</xdr:rowOff>
    </xdr:from>
    <xdr:to>
      <xdr:col>25</xdr:col>
      <xdr:colOff>365668</xdr:colOff>
      <xdr:row>28</xdr:row>
      <xdr:rowOff>190933</xdr:rowOff>
    </xdr:to>
    <xdr:sp macro="" textlink="">
      <xdr:nvSpPr>
        <xdr:cNvPr id="108" name="Down Arrow 107"/>
        <xdr:cNvSpPr/>
      </xdr:nvSpPr>
      <xdr:spPr>
        <a:xfrm>
          <a:off x="1469896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210320</xdr:colOff>
      <xdr:row>20</xdr:row>
      <xdr:rowOff>14927</xdr:rowOff>
    </xdr:from>
    <xdr:to>
      <xdr:col>25</xdr:col>
      <xdr:colOff>321406</xdr:colOff>
      <xdr:row>21</xdr:row>
      <xdr:rowOff>166592</xdr:rowOff>
    </xdr:to>
    <xdr:sp macro="" textlink="">
      <xdr:nvSpPr>
        <xdr:cNvPr id="109" name="Down Arrow 108"/>
        <xdr:cNvSpPr/>
      </xdr:nvSpPr>
      <xdr:spPr>
        <a:xfrm>
          <a:off x="14654702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37</xdr:row>
      <xdr:rowOff>9755</xdr:rowOff>
    </xdr:from>
    <xdr:to>
      <xdr:col>2</xdr:col>
      <xdr:colOff>340789</xdr:colOff>
      <xdr:row>38</xdr:row>
      <xdr:rowOff>171220</xdr:rowOff>
    </xdr:to>
    <xdr:sp macro="" textlink="">
      <xdr:nvSpPr>
        <xdr:cNvPr id="111" name="Down Arrow 110"/>
        <xdr:cNvSpPr/>
      </xdr:nvSpPr>
      <xdr:spPr>
        <a:xfrm>
          <a:off x="2408576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37</xdr:row>
      <xdr:rowOff>20960</xdr:rowOff>
    </xdr:from>
    <xdr:to>
      <xdr:col>3</xdr:col>
      <xdr:colOff>363199</xdr:colOff>
      <xdr:row>38</xdr:row>
      <xdr:rowOff>182425</xdr:rowOff>
    </xdr:to>
    <xdr:sp macro="" textlink="">
      <xdr:nvSpPr>
        <xdr:cNvPr id="112" name="Down Arrow 111"/>
        <xdr:cNvSpPr/>
      </xdr:nvSpPr>
      <xdr:spPr>
        <a:xfrm>
          <a:off x="2946457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37</xdr:row>
      <xdr:rowOff>9754</xdr:rowOff>
    </xdr:from>
    <xdr:to>
      <xdr:col>4</xdr:col>
      <xdr:colOff>329583</xdr:colOff>
      <xdr:row>38</xdr:row>
      <xdr:rowOff>171219</xdr:rowOff>
    </xdr:to>
    <xdr:sp macro="" textlink="">
      <xdr:nvSpPr>
        <xdr:cNvPr id="113" name="Down Arrow 112"/>
        <xdr:cNvSpPr/>
      </xdr:nvSpPr>
      <xdr:spPr>
        <a:xfrm>
          <a:off x="3428311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37</xdr:row>
      <xdr:rowOff>9755</xdr:rowOff>
    </xdr:from>
    <xdr:to>
      <xdr:col>5</xdr:col>
      <xdr:colOff>318376</xdr:colOff>
      <xdr:row>38</xdr:row>
      <xdr:rowOff>171220</xdr:rowOff>
    </xdr:to>
    <xdr:sp macro="" textlink="">
      <xdr:nvSpPr>
        <xdr:cNvPr id="114" name="Down Arrow 113"/>
        <xdr:cNvSpPr/>
      </xdr:nvSpPr>
      <xdr:spPr>
        <a:xfrm>
          <a:off x="3932575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36</xdr:row>
      <xdr:rowOff>200255</xdr:rowOff>
    </xdr:from>
    <xdr:to>
      <xdr:col>6</xdr:col>
      <xdr:colOff>284760</xdr:colOff>
      <xdr:row>38</xdr:row>
      <xdr:rowOff>160014</xdr:rowOff>
    </xdr:to>
    <xdr:sp macro="" textlink="">
      <xdr:nvSpPr>
        <xdr:cNvPr id="115" name="Down Arrow 114"/>
        <xdr:cNvSpPr/>
      </xdr:nvSpPr>
      <xdr:spPr>
        <a:xfrm>
          <a:off x="4414429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37</xdr:row>
      <xdr:rowOff>20960</xdr:rowOff>
    </xdr:from>
    <xdr:to>
      <xdr:col>7</xdr:col>
      <xdr:colOff>307170</xdr:colOff>
      <xdr:row>38</xdr:row>
      <xdr:rowOff>182425</xdr:rowOff>
    </xdr:to>
    <xdr:sp macro="" textlink="">
      <xdr:nvSpPr>
        <xdr:cNvPr id="116" name="Down Arrow 115"/>
        <xdr:cNvSpPr/>
      </xdr:nvSpPr>
      <xdr:spPr>
        <a:xfrm>
          <a:off x="4952310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37</xdr:row>
      <xdr:rowOff>20960</xdr:rowOff>
    </xdr:from>
    <xdr:to>
      <xdr:col>8</xdr:col>
      <xdr:colOff>318378</xdr:colOff>
      <xdr:row>38</xdr:row>
      <xdr:rowOff>182425</xdr:rowOff>
    </xdr:to>
    <xdr:sp macro="" textlink="">
      <xdr:nvSpPr>
        <xdr:cNvPr id="117" name="Down Arrow 116"/>
        <xdr:cNvSpPr/>
      </xdr:nvSpPr>
      <xdr:spPr>
        <a:xfrm>
          <a:off x="547898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37</xdr:row>
      <xdr:rowOff>9755</xdr:rowOff>
    </xdr:from>
    <xdr:to>
      <xdr:col>9</xdr:col>
      <xdr:colOff>329582</xdr:colOff>
      <xdr:row>38</xdr:row>
      <xdr:rowOff>171220</xdr:rowOff>
    </xdr:to>
    <xdr:sp macro="" textlink="">
      <xdr:nvSpPr>
        <xdr:cNvPr id="118" name="Down Arrow 117"/>
        <xdr:cNvSpPr/>
      </xdr:nvSpPr>
      <xdr:spPr>
        <a:xfrm>
          <a:off x="6005663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36</xdr:row>
      <xdr:rowOff>200255</xdr:rowOff>
    </xdr:from>
    <xdr:to>
      <xdr:col>10</xdr:col>
      <xdr:colOff>307171</xdr:colOff>
      <xdr:row>38</xdr:row>
      <xdr:rowOff>160014</xdr:rowOff>
    </xdr:to>
    <xdr:sp macro="" textlink="">
      <xdr:nvSpPr>
        <xdr:cNvPr id="119" name="Down Arrow 118"/>
        <xdr:cNvSpPr/>
      </xdr:nvSpPr>
      <xdr:spPr>
        <a:xfrm>
          <a:off x="6487517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37</xdr:row>
      <xdr:rowOff>20960</xdr:rowOff>
    </xdr:from>
    <xdr:to>
      <xdr:col>11</xdr:col>
      <xdr:colOff>284758</xdr:colOff>
      <xdr:row>38</xdr:row>
      <xdr:rowOff>182425</xdr:rowOff>
    </xdr:to>
    <xdr:sp macro="" textlink="">
      <xdr:nvSpPr>
        <xdr:cNvPr id="120" name="Down Arrow 119"/>
        <xdr:cNvSpPr/>
      </xdr:nvSpPr>
      <xdr:spPr>
        <a:xfrm>
          <a:off x="702539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37</xdr:row>
      <xdr:rowOff>9754</xdr:rowOff>
    </xdr:from>
    <xdr:to>
      <xdr:col>12</xdr:col>
      <xdr:colOff>251142</xdr:colOff>
      <xdr:row>38</xdr:row>
      <xdr:rowOff>171219</xdr:rowOff>
    </xdr:to>
    <xdr:sp macro="" textlink="">
      <xdr:nvSpPr>
        <xdr:cNvPr id="121" name="Down Arrow 120"/>
        <xdr:cNvSpPr/>
      </xdr:nvSpPr>
      <xdr:spPr>
        <a:xfrm>
          <a:off x="7507252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37</xdr:row>
      <xdr:rowOff>9755</xdr:rowOff>
    </xdr:from>
    <xdr:to>
      <xdr:col>13</xdr:col>
      <xdr:colOff>329582</xdr:colOff>
      <xdr:row>38</xdr:row>
      <xdr:rowOff>171220</xdr:rowOff>
    </xdr:to>
    <xdr:sp macro="" textlink="">
      <xdr:nvSpPr>
        <xdr:cNvPr id="122" name="Down Arrow 121"/>
        <xdr:cNvSpPr/>
      </xdr:nvSpPr>
      <xdr:spPr>
        <a:xfrm>
          <a:off x="8101163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36</xdr:row>
      <xdr:rowOff>200255</xdr:rowOff>
    </xdr:from>
    <xdr:to>
      <xdr:col>14</xdr:col>
      <xdr:colOff>295965</xdr:colOff>
      <xdr:row>38</xdr:row>
      <xdr:rowOff>160014</xdr:rowOff>
    </xdr:to>
    <xdr:sp macro="" textlink="">
      <xdr:nvSpPr>
        <xdr:cNvPr id="123" name="Down Arrow 122"/>
        <xdr:cNvSpPr/>
      </xdr:nvSpPr>
      <xdr:spPr>
        <a:xfrm>
          <a:off x="8583017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37</xdr:row>
      <xdr:rowOff>20960</xdr:rowOff>
    </xdr:from>
    <xdr:to>
      <xdr:col>15</xdr:col>
      <xdr:colOff>318376</xdr:colOff>
      <xdr:row>38</xdr:row>
      <xdr:rowOff>182425</xdr:rowOff>
    </xdr:to>
    <xdr:sp macro="" textlink="">
      <xdr:nvSpPr>
        <xdr:cNvPr id="124" name="Down Arrow 123"/>
        <xdr:cNvSpPr/>
      </xdr:nvSpPr>
      <xdr:spPr>
        <a:xfrm>
          <a:off x="912089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37</xdr:row>
      <xdr:rowOff>9754</xdr:rowOff>
    </xdr:from>
    <xdr:to>
      <xdr:col>16</xdr:col>
      <xdr:colOff>284759</xdr:colOff>
      <xdr:row>38</xdr:row>
      <xdr:rowOff>171219</xdr:rowOff>
    </xdr:to>
    <xdr:sp macro="" textlink="">
      <xdr:nvSpPr>
        <xdr:cNvPr id="125" name="Down Arrow 124"/>
        <xdr:cNvSpPr/>
      </xdr:nvSpPr>
      <xdr:spPr>
        <a:xfrm>
          <a:off x="9602752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37</xdr:row>
      <xdr:rowOff>9755</xdr:rowOff>
    </xdr:from>
    <xdr:to>
      <xdr:col>17</xdr:col>
      <xdr:colOff>329582</xdr:colOff>
      <xdr:row>38</xdr:row>
      <xdr:rowOff>171220</xdr:rowOff>
    </xdr:to>
    <xdr:sp macro="" textlink="">
      <xdr:nvSpPr>
        <xdr:cNvPr id="126" name="Down Arrow 125"/>
        <xdr:cNvSpPr/>
      </xdr:nvSpPr>
      <xdr:spPr>
        <a:xfrm>
          <a:off x="10163045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36</xdr:row>
      <xdr:rowOff>200255</xdr:rowOff>
    </xdr:from>
    <xdr:to>
      <xdr:col>18</xdr:col>
      <xdr:colOff>295965</xdr:colOff>
      <xdr:row>38</xdr:row>
      <xdr:rowOff>160014</xdr:rowOff>
    </xdr:to>
    <xdr:sp macro="" textlink="">
      <xdr:nvSpPr>
        <xdr:cNvPr id="127" name="Down Arrow 126"/>
        <xdr:cNvSpPr/>
      </xdr:nvSpPr>
      <xdr:spPr>
        <a:xfrm>
          <a:off x="10644899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37</xdr:row>
      <xdr:rowOff>20960</xdr:rowOff>
    </xdr:from>
    <xdr:to>
      <xdr:col>19</xdr:col>
      <xdr:colOff>318375</xdr:colOff>
      <xdr:row>38</xdr:row>
      <xdr:rowOff>182425</xdr:rowOff>
    </xdr:to>
    <xdr:sp macro="" textlink="">
      <xdr:nvSpPr>
        <xdr:cNvPr id="128" name="Down Arrow 127"/>
        <xdr:cNvSpPr/>
      </xdr:nvSpPr>
      <xdr:spPr>
        <a:xfrm>
          <a:off x="11182780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37</xdr:row>
      <xdr:rowOff>9754</xdr:rowOff>
    </xdr:from>
    <xdr:to>
      <xdr:col>20</xdr:col>
      <xdr:colOff>284759</xdr:colOff>
      <xdr:row>38</xdr:row>
      <xdr:rowOff>171219</xdr:rowOff>
    </xdr:to>
    <xdr:sp macro="" textlink="">
      <xdr:nvSpPr>
        <xdr:cNvPr id="129" name="Down Arrow 128"/>
        <xdr:cNvSpPr/>
      </xdr:nvSpPr>
      <xdr:spPr>
        <a:xfrm>
          <a:off x="11664634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37</xdr:row>
      <xdr:rowOff>20961</xdr:rowOff>
    </xdr:from>
    <xdr:to>
      <xdr:col>21</xdr:col>
      <xdr:colOff>340788</xdr:colOff>
      <xdr:row>38</xdr:row>
      <xdr:rowOff>182426</xdr:rowOff>
    </xdr:to>
    <xdr:sp macro="" textlink="">
      <xdr:nvSpPr>
        <xdr:cNvPr id="130" name="Down Arrow 129"/>
        <xdr:cNvSpPr/>
      </xdr:nvSpPr>
      <xdr:spPr>
        <a:xfrm>
          <a:off x="12236134" y="78650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37</xdr:row>
      <xdr:rowOff>9755</xdr:rowOff>
    </xdr:from>
    <xdr:to>
      <xdr:col>22</xdr:col>
      <xdr:colOff>363203</xdr:colOff>
      <xdr:row>38</xdr:row>
      <xdr:rowOff>171220</xdr:rowOff>
    </xdr:to>
    <xdr:sp macro="" textlink="">
      <xdr:nvSpPr>
        <xdr:cNvPr id="131" name="Down Arrow 130"/>
        <xdr:cNvSpPr/>
      </xdr:nvSpPr>
      <xdr:spPr>
        <a:xfrm>
          <a:off x="12863666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37</xdr:row>
      <xdr:rowOff>20960</xdr:rowOff>
    </xdr:from>
    <xdr:to>
      <xdr:col>23</xdr:col>
      <xdr:colOff>385614</xdr:colOff>
      <xdr:row>38</xdr:row>
      <xdr:rowOff>182425</xdr:rowOff>
    </xdr:to>
    <xdr:sp macro="" textlink="">
      <xdr:nvSpPr>
        <xdr:cNvPr id="132" name="Down Arrow 131"/>
        <xdr:cNvSpPr/>
      </xdr:nvSpPr>
      <xdr:spPr>
        <a:xfrm>
          <a:off x="13491195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37</xdr:row>
      <xdr:rowOff>20960</xdr:rowOff>
    </xdr:from>
    <xdr:to>
      <xdr:col>24</xdr:col>
      <xdr:colOff>385616</xdr:colOff>
      <xdr:row>38</xdr:row>
      <xdr:rowOff>182425</xdr:rowOff>
    </xdr:to>
    <xdr:sp macro="" textlink="">
      <xdr:nvSpPr>
        <xdr:cNvPr id="133" name="Down Arrow 132"/>
        <xdr:cNvSpPr/>
      </xdr:nvSpPr>
      <xdr:spPr>
        <a:xfrm>
          <a:off x="14096315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85" zoomScaleNormal="85" workbookViewId="0">
      <pane xSplit="1" topLeftCell="B1" activePane="topRight" state="frozen"/>
      <selection pane="topRight" activeCell="I8" sqref="I8"/>
    </sheetView>
  </sheetViews>
  <sheetFormatPr defaultRowHeight="15" x14ac:dyDescent="0.25"/>
  <cols>
    <col min="1" max="1" width="12" customWidth="1"/>
    <col min="6" max="7" width="10.7109375" customWidth="1"/>
    <col min="8" max="8" width="10.5703125" customWidth="1"/>
    <col min="9" max="9" width="11" customWidth="1"/>
    <col min="10" max="10" width="11.85546875" customWidth="1"/>
    <col min="11" max="11" width="10.28515625" customWidth="1"/>
    <col min="12" max="12" width="10.42578125" customWidth="1"/>
    <col min="13" max="13" width="11.28515625" customWidth="1"/>
    <col min="14" max="14" width="10.28515625" customWidth="1"/>
    <col min="15" max="15" width="10.42578125" customWidth="1"/>
    <col min="16" max="17" width="10" customWidth="1"/>
    <col min="18" max="18" width="11" customWidth="1"/>
    <col min="19" max="19" width="10.85546875" customWidth="1"/>
    <col min="20" max="20" width="10.42578125" customWidth="1"/>
    <col min="21" max="21" width="10.28515625" customWidth="1"/>
    <col min="22" max="25" width="10" customWidth="1"/>
    <col min="37" max="37" width="9.85546875" customWidth="1"/>
  </cols>
  <sheetData>
    <row r="1" spans="1:41" ht="86.25" customHeight="1" thickBot="1" x14ac:dyDescent="0.3">
      <c r="A1" s="33" t="s">
        <v>5</v>
      </c>
      <c r="B1" s="34" t="s">
        <v>6</v>
      </c>
      <c r="C1" s="35" t="s">
        <v>7</v>
      </c>
      <c r="D1" s="33" t="s">
        <v>1</v>
      </c>
      <c r="E1" s="35" t="s">
        <v>8</v>
      </c>
      <c r="F1" s="32" t="s">
        <v>12</v>
      </c>
      <c r="G1" s="32" t="s">
        <v>70</v>
      </c>
      <c r="H1" s="32" t="s">
        <v>71</v>
      </c>
      <c r="I1" s="32" t="s">
        <v>72</v>
      </c>
      <c r="J1" s="35" t="s">
        <v>73</v>
      </c>
      <c r="K1" s="32" t="s">
        <v>74</v>
      </c>
      <c r="L1" s="32" t="s">
        <v>75</v>
      </c>
      <c r="M1" s="32" t="s">
        <v>76</v>
      </c>
      <c r="N1" s="32" t="s">
        <v>77</v>
      </c>
      <c r="O1" s="35" t="s">
        <v>78</v>
      </c>
      <c r="P1" s="32" t="s">
        <v>79</v>
      </c>
      <c r="Q1" s="32" t="s">
        <v>80</v>
      </c>
      <c r="R1" s="32" t="s">
        <v>81</v>
      </c>
      <c r="S1" s="32" t="s">
        <v>82</v>
      </c>
      <c r="T1" s="35" t="s">
        <v>83</v>
      </c>
      <c r="U1" s="32" t="s">
        <v>84</v>
      </c>
      <c r="V1" s="32" t="s">
        <v>85</v>
      </c>
      <c r="W1" s="32" t="s">
        <v>86</v>
      </c>
      <c r="X1" s="32" t="s">
        <v>87</v>
      </c>
      <c r="Y1" s="35" t="s">
        <v>88</v>
      </c>
      <c r="Z1" s="32" t="s">
        <v>89</v>
      </c>
      <c r="AA1" s="32" t="s">
        <v>90</v>
      </c>
      <c r="AB1" s="32" t="s">
        <v>91</v>
      </c>
      <c r="AC1" s="32" t="s">
        <v>92</v>
      </c>
      <c r="AD1" s="35" t="s">
        <v>93</v>
      </c>
      <c r="AE1" s="32" t="s">
        <v>94</v>
      </c>
      <c r="AF1" s="32" t="s">
        <v>95</v>
      </c>
      <c r="AG1" s="32" t="s">
        <v>96</v>
      </c>
      <c r="AH1" s="32" t="s">
        <v>97</v>
      </c>
      <c r="AI1" s="35" t="s">
        <v>98</v>
      </c>
      <c r="AJ1" s="34" t="s">
        <v>1</v>
      </c>
      <c r="AK1" s="34" t="s">
        <v>2</v>
      </c>
      <c r="AL1" s="34" t="s">
        <v>3</v>
      </c>
      <c r="AM1" s="34" t="s">
        <v>4</v>
      </c>
      <c r="AN1" s="34" t="s">
        <v>1</v>
      </c>
      <c r="AO1" s="35" t="s">
        <v>0</v>
      </c>
    </row>
    <row r="2" spans="1:41" ht="15.75" thickBot="1" x14ac:dyDescent="0.3">
      <c r="A2" s="4">
        <v>45780</v>
      </c>
      <c r="B2" s="2">
        <v>34.177999999999997</v>
      </c>
      <c r="C2" s="3">
        <v>2.5190000000000001</v>
      </c>
      <c r="D2" s="2">
        <f t="shared" ref="D2:D6" si="0">+C2+B2</f>
        <v>36.696999999999996</v>
      </c>
      <c r="E2" s="3">
        <v>39.185000000000002</v>
      </c>
      <c r="F2" s="2">
        <v>0.78800000000000003</v>
      </c>
      <c r="G2" s="2">
        <v>3.05</v>
      </c>
      <c r="H2" s="2">
        <v>5.9530000000000003</v>
      </c>
      <c r="I2" s="2"/>
      <c r="J2" s="2" t="e">
        <f>+H2-#REF!</f>
        <v>#REF!</v>
      </c>
      <c r="K2" s="2">
        <v>3.2480000000000002</v>
      </c>
      <c r="L2" s="2">
        <v>111.17100000000001</v>
      </c>
      <c r="M2" s="2">
        <v>58.944000000000003</v>
      </c>
      <c r="N2" s="2"/>
      <c r="O2" s="2"/>
      <c r="P2" s="2">
        <v>23.53</v>
      </c>
      <c r="Q2" s="2">
        <v>144.078</v>
      </c>
      <c r="R2" s="2">
        <v>125.636</v>
      </c>
      <c r="S2" s="2"/>
      <c r="T2" s="2"/>
      <c r="U2" s="2">
        <v>0.191</v>
      </c>
      <c r="V2" s="2">
        <v>4.1159999999999997</v>
      </c>
      <c r="W2" s="2">
        <v>4.3719999999999999</v>
      </c>
      <c r="X2" s="2"/>
      <c r="Y2" s="2"/>
      <c r="Z2" s="2">
        <v>0.317</v>
      </c>
      <c r="AA2" s="2">
        <v>9.9830000000000005</v>
      </c>
      <c r="AB2" s="2">
        <v>28.434999999999999</v>
      </c>
      <c r="AC2" s="2"/>
      <c r="AD2" s="2"/>
      <c r="AE2" s="2">
        <v>3.11</v>
      </c>
      <c r="AF2" s="2">
        <v>33.466000000000001</v>
      </c>
      <c r="AG2" s="2">
        <v>98.763999999999996</v>
      </c>
      <c r="AH2" s="2"/>
      <c r="AI2" s="2"/>
      <c r="AJ2" s="2">
        <f t="shared" ref="AJ2:AJ26" si="1">+K2+P2+U2+Z2+AE2</f>
        <v>30.396000000000001</v>
      </c>
      <c r="AK2" s="2">
        <f t="shared" ref="AK2:AK26" si="2">E2-F2-AJ2</f>
        <v>8.0010000000000048</v>
      </c>
      <c r="AL2" s="2">
        <v>128.46100000000001</v>
      </c>
      <c r="AM2" s="3">
        <v>36.854999999999997</v>
      </c>
      <c r="AN2" s="2">
        <f t="shared" ref="AN2:AN7" si="3">+AL2+AM2</f>
        <v>165.316</v>
      </c>
      <c r="AO2" s="2" t="e">
        <f>+AN2-#REF!</f>
        <v>#REF!</v>
      </c>
    </row>
    <row r="3" spans="1:41" ht="15.75" thickBot="1" x14ac:dyDescent="0.3">
      <c r="A3" s="4">
        <v>45781</v>
      </c>
      <c r="B3" s="2">
        <v>36.231000000000002</v>
      </c>
      <c r="C3" s="3">
        <v>1.825</v>
      </c>
      <c r="D3" s="2">
        <f t="shared" si="0"/>
        <v>38.056000000000004</v>
      </c>
      <c r="E3" s="3">
        <v>40.103999999999999</v>
      </c>
      <c r="F3" s="3">
        <v>0.70199999999999996</v>
      </c>
      <c r="G3" s="2">
        <v>3.05</v>
      </c>
      <c r="H3" s="2">
        <v>5.9589999999999996</v>
      </c>
      <c r="I3" s="2"/>
      <c r="J3" s="2">
        <f t="shared" ref="J3:J26" si="4">+H3-H2</f>
        <v>5.9999999999993392E-3</v>
      </c>
      <c r="K3" s="2">
        <v>2.3620000000000001</v>
      </c>
      <c r="L3" s="2">
        <v>113.544</v>
      </c>
      <c r="M3" s="2">
        <v>58.944000000000003</v>
      </c>
      <c r="N3" s="2"/>
      <c r="O3" s="2"/>
      <c r="P3" s="2">
        <v>23.792999999999999</v>
      </c>
      <c r="Q3" s="2">
        <v>144.92599999999999</v>
      </c>
      <c r="R3" s="2">
        <v>109.976</v>
      </c>
      <c r="S3" s="2"/>
      <c r="T3" s="2"/>
      <c r="U3" s="2">
        <v>0.17</v>
      </c>
      <c r="V3" s="2">
        <v>4.1159999999999997</v>
      </c>
      <c r="W3" s="2">
        <v>4.3719999999999999</v>
      </c>
      <c r="X3" s="2"/>
      <c r="Y3" s="2"/>
      <c r="Z3" s="2">
        <v>0.316</v>
      </c>
      <c r="AA3" s="2">
        <v>9.9830000000000005</v>
      </c>
      <c r="AB3" s="2">
        <v>28.434999999999999</v>
      </c>
      <c r="AC3" s="2"/>
      <c r="AD3" s="2"/>
      <c r="AE3" s="2">
        <v>3.2170000000000001</v>
      </c>
      <c r="AF3" s="2">
        <v>34.262</v>
      </c>
      <c r="AG3" s="2">
        <v>100.11499999999999</v>
      </c>
      <c r="AH3" s="2"/>
      <c r="AI3" s="2"/>
      <c r="AJ3" s="2">
        <f t="shared" si="1"/>
        <v>29.858000000000001</v>
      </c>
      <c r="AK3" s="2">
        <f t="shared" si="2"/>
        <v>9.5440000000000005</v>
      </c>
      <c r="AL3" s="2">
        <v>136.137</v>
      </c>
      <c r="AM3" s="3">
        <v>35.82</v>
      </c>
      <c r="AN3" s="2">
        <f t="shared" si="3"/>
        <v>171.95699999999999</v>
      </c>
      <c r="AO3" s="2">
        <f>+AN3-AN2</f>
        <v>6.6409999999999911</v>
      </c>
    </row>
    <row r="4" spans="1:41" ht="15.75" thickBot="1" x14ac:dyDescent="0.3">
      <c r="A4" s="4">
        <v>45782</v>
      </c>
      <c r="B4" s="2">
        <v>37.360999999999997</v>
      </c>
      <c r="C4" s="3">
        <v>1.383</v>
      </c>
      <c r="D4" s="2">
        <f t="shared" si="0"/>
        <v>38.744</v>
      </c>
      <c r="E4" s="3">
        <v>40.314</v>
      </c>
      <c r="F4" s="3">
        <v>0.68600000000000005</v>
      </c>
      <c r="G4" s="2">
        <v>3.05</v>
      </c>
      <c r="H4" s="2">
        <v>6.0369999999999999</v>
      </c>
      <c r="I4" s="2"/>
      <c r="J4" s="2">
        <f t="shared" si="4"/>
        <v>7.8000000000000291E-2</v>
      </c>
      <c r="K4" s="2">
        <v>2.5139999999999998</v>
      </c>
      <c r="L4" s="2">
        <v>116.07</v>
      </c>
      <c r="M4" s="2">
        <v>49.844999999999999</v>
      </c>
      <c r="N4" s="2"/>
      <c r="O4" s="2"/>
      <c r="P4" s="2">
        <v>25.863</v>
      </c>
      <c r="Q4" s="2">
        <v>182.49100000000001</v>
      </c>
      <c r="R4" s="2">
        <v>109.976</v>
      </c>
      <c r="S4" s="2"/>
      <c r="T4" s="2"/>
      <c r="U4" s="2">
        <v>0.16400000000000001</v>
      </c>
      <c r="V4" s="2">
        <v>4.0549999999999997</v>
      </c>
      <c r="W4" s="2">
        <v>4.3719999999999999</v>
      </c>
      <c r="X4" s="2"/>
      <c r="Y4" s="2"/>
      <c r="Z4" s="2">
        <v>0.34300000000000003</v>
      </c>
      <c r="AA4" s="2">
        <v>9.9830000000000005</v>
      </c>
      <c r="AB4" s="2">
        <v>28.434999999999999</v>
      </c>
      <c r="AC4" s="2"/>
      <c r="AD4" s="2"/>
      <c r="AE4" s="2">
        <v>3.3239999999999998</v>
      </c>
      <c r="AF4" s="2">
        <v>35.505000000000003</v>
      </c>
      <c r="AG4" s="2">
        <v>100.11499999999999</v>
      </c>
      <c r="AH4" s="2"/>
      <c r="AI4" s="2"/>
      <c r="AJ4" s="2">
        <f t="shared" si="1"/>
        <v>32.207999999999998</v>
      </c>
      <c r="AK4" s="2">
        <f t="shared" si="2"/>
        <v>7.4200000000000017</v>
      </c>
      <c r="AL4" s="2">
        <v>142.40199999999999</v>
      </c>
      <c r="AM4" s="2">
        <v>34.5</v>
      </c>
      <c r="AN4" s="2">
        <f t="shared" si="3"/>
        <v>176.90199999999999</v>
      </c>
      <c r="AO4" s="2">
        <f t="shared" ref="AO4:AO26" si="5">+AN4-AN3</f>
        <v>4.9449999999999932</v>
      </c>
    </row>
    <row r="5" spans="1:41" ht="15.75" thickBot="1" x14ac:dyDescent="0.3">
      <c r="A5" s="4">
        <v>45783</v>
      </c>
      <c r="B5" s="2">
        <v>39.351999999999997</v>
      </c>
      <c r="C5" s="3">
        <v>2.2280000000000002</v>
      </c>
      <c r="D5" s="2">
        <f t="shared" si="0"/>
        <v>41.58</v>
      </c>
      <c r="E5" s="3">
        <v>40.243000000000002</v>
      </c>
      <c r="F5" s="3">
        <v>0.63300000000000001</v>
      </c>
      <c r="G5" s="2">
        <v>3.05</v>
      </c>
      <c r="H5" s="2">
        <v>5.8570000000000002</v>
      </c>
      <c r="I5" s="2"/>
      <c r="J5" s="2">
        <f t="shared" si="4"/>
        <v>-0.17999999999999972</v>
      </c>
      <c r="K5" s="2">
        <v>2.4550000000000001</v>
      </c>
      <c r="L5" s="2">
        <v>116.486</v>
      </c>
      <c r="M5" s="2">
        <v>51.807000000000002</v>
      </c>
      <c r="N5" s="2"/>
      <c r="O5" s="2"/>
      <c r="P5" s="2">
        <v>26.06</v>
      </c>
      <c r="Q5" s="2">
        <v>121.902</v>
      </c>
      <c r="R5" s="2">
        <v>160.43600000000001</v>
      </c>
      <c r="S5" s="2"/>
      <c r="T5" s="2"/>
      <c r="U5" s="2">
        <v>0.151</v>
      </c>
      <c r="V5" s="2">
        <v>3.137</v>
      </c>
      <c r="W5" s="2">
        <v>5.52</v>
      </c>
      <c r="X5" s="2"/>
      <c r="Y5" s="2"/>
      <c r="Z5" s="2">
        <v>0.32300000000000001</v>
      </c>
      <c r="AA5" s="2">
        <v>9.9830000000000005</v>
      </c>
      <c r="AB5" s="2">
        <v>28.434999999999999</v>
      </c>
      <c r="AC5" s="2"/>
      <c r="AD5" s="2"/>
      <c r="AE5" s="2">
        <v>3.3239999999999998</v>
      </c>
      <c r="AF5" s="2">
        <v>36.225999999999999</v>
      </c>
      <c r="AG5" s="2">
        <v>98.468999999999994</v>
      </c>
      <c r="AH5" s="2"/>
      <c r="AI5" s="2"/>
      <c r="AJ5" s="2">
        <f t="shared" si="1"/>
        <v>32.313000000000002</v>
      </c>
      <c r="AK5" s="2">
        <f t="shared" si="2"/>
        <v>7.296999999999997</v>
      </c>
      <c r="AL5" s="2">
        <v>146.947</v>
      </c>
      <c r="AM5" s="2">
        <v>35.07</v>
      </c>
      <c r="AN5" s="2">
        <f t="shared" si="3"/>
        <v>182.017</v>
      </c>
      <c r="AO5" s="2">
        <f t="shared" si="5"/>
        <v>5.1150000000000091</v>
      </c>
    </row>
    <row r="6" spans="1:41" ht="15.75" thickBot="1" x14ac:dyDescent="0.3">
      <c r="A6" s="4">
        <v>45784</v>
      </c>
      <c r="B6" s="2">
        <v>37.704999999999998</v>
      </c>
      <c r="C6" s="3">
        <v>2.2120000000000002</v>
      </c>
      <c r="D6" s="2">
        <f t="shared" si="0"/>
        <v>39.917000000000002</v>
      </c>
      <c r="E6" s="3">
        <v>40.35</v>
      </c>
      <c r="F6" s="3">
        <v>0.79500000000000004</v>
      </c>
      <c r="G6" s="2">
        <v>3.05</v>
      </c>
      <c r="H6" s="2">
        <v>5.827</v>
      </c>
      <c r="I6" s="2"/>
      <c r="J6" s="2">
        <f t="shared" si="4"/>
        <v>-3.0000000000000249E-2</v>
      </c>
      <c r="K6" s="2">
        <v>2.5409999999999999</v>
      </c>
      <c r="L6" s="2">
        <v>115.184</v>
      </c>
      <c r="M6" s="2">
        <v>53.027000000000001</v>
      </c>
      <c r="N6" s="2"/>
      <c r="O6" s="2"/>
      <c r="P6" s="2">
        <v>26.276</v>
      </c>
      <c r="Q6" s="2">
        <v>118.07</v>
      </c>
      <c r="R6" s="2">
        <v>127.376</v>
      </c>
      <c r="S6" s="2"/>
      <c r="T6" s="2"/>
      <c r="U6" s="2">
        <v>0.151</v>
      </c>
      <c r="V6" s="2">
        <v>2.7250000000000001</v>
      </c>
      <c r="W6" s="2">
        <v>5.2110000000000003</v>
      </c>
      <c r="X6" s="2"/>
      <c r="Y6" s="2"/>
      <c r="Z6" s="2">
        <v>0.307</v>
      </c>
      <c r="AA6" s="2">
        <v>10.492000000000001</v>
      </c>
      <c r="AB6" s="2">
        <v>28.434999999999999</v>
      </c>
      <c r="AC6" s="2"/>
      <c r="AD6" s="2"/>
      <c r="AE6" s="2">
        <v>3.2040000000000002</v>
      </c>
      <c r="AF6" s="2">
        <v>37.578000000000003</v>
      </c>
      <c r="AG6" s="2">
        <v>99.724999999999994</v>
      </c>
      <c r="AH6" s="2"/>
      <c r="AI6" s="2"/>
      <c r="AJ6" s="2">
        <f t="shared" si="1"/>
        <v>32.478999999999999</v>
      </c>
      <c r="AK6" s="2">
        <f t="shared" si="2"/>
        <v>7.0760000000000005</v>
      </c>
      <c r="AL6" s="2">
        <v>152.86699999999999</v>
      </c>
      <c r="AM6" s="2">
        <v>34.335000000000001</v>
      </c>
      <c r="AN6" s="2">
        <f t="shared" si="3"/>
        <v>187.202</v>
      </c>
      <c r="AO6" s="2">
        <f t="shared" si="5"/>
        <v>5.1850000000000023</v>
      </c>
    </row>
    <row r="7" spans="1:41" ht="15.75" thickBot="1" x14ac:dyDescent="0.3">
      <c r="A7" s="4">
        <v>45785</v>
      </c>
      <c r="B7" s="2">
        <v>38.694000000000003</v>
      </c>
      <c r="C7" s="3">
        <v>1.7509999999999999</v>
      </c>
      <c r="D7" s="2">
        <f>+C7+B7</f>
        <v>40.445</v>
      </c>
      <c r="E7" s="3">
        <v>40.314</v>
      </c>
      <c r="F7" s="3">
        <v>1.006</v>
      </c>
      <c r="G7" s="2">
        <v>3.05</v>
      </c>
      <c r="H7" s="2">
        <v>5.827</v>
      </c>
      <c r="I7" s="2"/>
      <c r="J7" s="2">
        <f t="shared" si="4"/>
        <v>0</v>
      </c>
      <c r="K7" s="2">
        <v>2.2240000000000002</v>
      </c>
      <c r="L7" s="2">
        <v>112.676</v>
      </c>
      <c r="M7" s="2">
        <v>52.73</v>
      </c>
      <c r="N7" s="2"/>
      <c r="O7" s="2"/>
      <c r="P7" s="2">
        <v>26.526</v>
      </c>
      <c r="Q7" s="2">
        <v>110.101</v>
      </c>
      <c r="R7" s="2">
        <v>116.35599999999999</v>
      </c>
      <c r="S7" s="2"/>
      <c r="T7" s="2"/>
      <c r="U7" s="2">
        <v>0.151</v>
      </c>
      <c r="V7" s="2">
        <v>2.8039999999999998</v>
      </c>
      <c r="W7" s="2">
        <v>6.7990000000000004</v>
      </c>
      <c r="X7" s="2"/>
      <c r="Y7" s="2"/>
      <c r="Z7" s="2">
        <v>0.25800000000000001</v>
      </c>
      <c r="AA7" s="2">
        <v>10.492000000000001</v>
      </c>
      <c r="AB7" s="2">
        <v>28.434999999999999</v>
      </c>
      <c r="AC7" s="2"/>
      <c r="AD7" s="2"/>
      <c r="AE7" s="2">
        <v>3.11</v>
      </c>
      <c r="AF7" s="2">
        <v>36.630000000000003</v>
      </c>
      <c r="AG7" s="2">
        <v>97.816999999999993</v>
      </c>
      <c r="AH7" s="2"/>
      <c r="AI7" s="2"/>
      <c r="AJ7" s="2">
        <f t="shared" si="1"/>
        <v>32.268999999999998</v>
      </c>
      <c r="AK7" s="2">
        <f t="shared" si="2"/>
        <v>7.0390000000000015</v>
      </c>
      <c r="AL7" s="2">
        <v>158.982</v>
      </c>
      <c r="AM7" s="2">
        <v>33.03</v>
      </c>
      <c r="AN7" s="2">
        <f t="shared" si="3"/>
        <v>192.012</v>
      </c>
      <c r="AO7" s="2">
        <f t="shared" si="5"/>
        <v>4.8100000000000023</v>
      </c>
    </row>
    <row r="8" spans="1:41" ht="15.75" thickBot="1" x14ac:dyDescent="0.3">
      <c r="A8" s="4">
        <v>45787</v>
      </c>
      <c r="B8" s="2">
        <v>39.442999999999998</v>
      </c>
      <c r="C8" s="3">
        <v>2.1110000000000002</v>
      </c>
      <c r="D8" s="2">
        <f t="shared" ref="D8:D26" si="6">+C8+B8</f>
        <v>41.553999999999995</v>
      </c>
      <c r="E8" s="3">
        <v>40.161000000000001</v>
      </c>
      <c r="F8" s="3">
        <v>0.76800000000000002</v>
      </c>
      <c r="G8" s="2">
        <v>3.05</v>
      </c>
      <c r="H8" s="2">
        <v>5.7130000000000001</v>
      </c>
      <c r="I8" s="2"/>
      <c r="J8" s="2">
        <f t="shared" si="4"/>
        <v>-0.11399999999999988</v>
      </c>
      <c r="K8" s="2">
        <v>2.1949999999999998</v>
      </c>
      <c r="L8" s="2">
        <v>112.899</v>
      </c>
      <c r="M8" s="2">
        <v>54.011000000000003</v>
      </c>
      <c r="N8" s="2"/>
      <c r="O8" s="2"/>
      <c r="P8" s="2">
        <v>25.126000000000001</v>
      </c>
      <c r="Q8" s="2">
        <v>102.254</v>
      </c>
      <c r="R8" s="2">
        <v>116.35599999999999</v>
      </c>
      <c r="S8" s="2"/>
      <c r="T8" s="2"/>
      <c r="U8" s="2">
        <v>0.151</v>
      </c>
      <c r="V8" s="2">
        <v>2.956</v>
      </c>
      <c r="W8" s="2">
        <v>6.7990000000000004</v>
      </c>
      <c r="X8" s="2"/>
      <c r="Y8" s="2"/>
      <c r="Z8" s="2">
        <v>0.26700000000000002</v>
      </c>
      <c r="AA8" s="2">
        <v>10.492000000000001</v>
      </c>
      <c r="AB8" s="2">
        <v>28.434999999999999</v>
      </c>
      <c r="AC8" s="2"/>
      <c r="AD8" s="2"/>
      <c r="AE8" s="2">
        <v>3.2170000000000001</v>
      </c>
      <c r="AF8" s="2">
        <v>36.585999999999999</v>
      </c>
      <c r="AG8" s="2">
        <v>98.486000000000004</v>
      </c>
      <c r="AH8" s="2"/>
      <c r="AI8" s="2"/>
      <c r="AJ8" s="2">
        <f t="shared" si="1"/>
        <v>30.956</v>
      </c>
      <c r="AK8" s="2">
        <f t="shared" si="2"/>
        <v>8.4370000000000012</v>
      </c>
      <c r="AL8" s="2">
        <v>164.13</v>
      </c>
      <c r="AM8" s="2">
        <v>32.880000000000003</v>
      </c>
      <c r="AN8" s="2">
        <f t="shared" ref="AN8:AN10" si="7">+AL8+AM8</f>
        <v>197.01</v>
      </c>
      <c r="AO8" s="2">
        <f t="shared" si="5"/>
        <v>4.9979999999999905</v>
      </c>
    </row>
    <row r="9" spans="1:41" ht="15.75" thickBot="1" x14ac:dyDescent="0.3">
      <c r="A9" s="4">
        <v>45788</v>
      </c>
      <c r="B9" s="2"/>
      <c r="C9" s="3"/>
      <c r="D9" s="2">
        <f t="shared" si="6"/>
        <v>0</v>
      </c>
      <c r="E9" s="3"/>
      <c r="F9" s="3"/>
      <c r="G9" s="2"/>
      <c r="H9" s="2"/>
      <c r="I9" s="2"/>
      <c r="J9" s="2">
        <f t="shared" si="4"/>
        <v>-5.7130000000000001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>
        <f t="shared" si="1"/>
        <v>0</v>
      </c>
      <c r="AK9" s="2">
        <f t="shared" si="2"/>
        <v>0</v>
      </c>
      <c r="AL9" s="2"/>
      <c r="AM9" s="2"/>
      <c r="AN9" s="2">
        <f t="shared" si="7"/>
        <v>0</v>
      </c>
      <c r="AO9" s="2">
        <f t="shared" si="5"/>
        <v>-197.01</v>
      </c>
    </row>
    <row r="10" spans="1:41" ht="15.75" thickBot="1" x14ac:dyDescent="0.3">
      <c r="A10" s="4">
        <v>45789</v>
      </c>
      <c r="B10" s="2"/>
      <c r="C10" s="3"/>
      <c r="D10" s="2">
        <f t="shared" si="6"/>
        <v>0</v>
      </c>
      <c r="E10" s="3"/>
      <c r="F10" s="3"/>
      <c r="G10" s="2"/>
      <c r="H10" s="2"/>
      <c r="I10" s="2"/>
      <c r="J10" s="2">
        <f t="shared" si="4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>
        <f t="shared" si="1"/>
        <v>0</v>
      </c>
      <c r="AK10" s="2">
        <f t="shared" si="2"/>
        <v>0</v>
      </c>
      <c r="AL10" s="2"/>
      <c r="AM10" s="2"/>
      <c r="AN10" s="2">
        <f t="shared" si="7"/>
        <v>0</v>
      </c>
      <c r="AO10" s="2">
        <f t="shared" si="5"/>
        <v>0</v>
      </c>
    </row>
    <row r="11" spans="1:41" ht="15.75" thickBot="1" x14ac:dyDescent="0.3">
      <c r="A11" s="4">
        <v>45790</v>
      </c>
      <c r="B11" s="2">
        <v>28.407</v>
      </c>
      <c r="C11" s="3">
        <v>1.7290000000000001</v>
      </c>
      <c r="D11" s="2">
        <f t="shared" si="6"/>
        <v>30.135999999999999</v>
      </c>
      <c r="E11" s="3">
        <v>40.033000000000001</v>
      </c>
      <c r="F11" s="3">
        <v>0.79300000000000004</v>
      </c>
      <c r="G11" s="2">
        <v>3.05</v>
      </c>
      <c r="H11" s="2">
        <v>5.9770000000000003</v>
      </c>
      <c r="I11" s="2"/>
      <c r="J11" s="2">
        <f t="shared" si="4"/>
        <v>5.9770000000000003</v>
      </c>
      <c r="K11" s="2">
        <v>1.8859999999999999</v>
      </c>
      <c r="L11" s="2">
        <v>117.17400000000001</v>
      </c>
      <c r="M11" s="2">
        <v>50.558999999999997</v>
      </c>
      <c r="N11" s="2"/>
      <c r="O11" s="2"/>
      <c r="P11" s="2">
        <v>25.945</v>
      </c>
      <c r="Q11" s="2">
        <v>82.778000000000006</v>
      </c>
      <c r="R11" s="2">
        <v>160.14599999999999</v>
      </c>
      <c r="S11" s="2"/>
      <c r="T11" s="2"/>
      <c r="U11" s="2">
        <v>0.154</v>
      </c>
      <c r="V11" s="2">
        <v>2.2080000000000002</v>
      </c>
      <c r="W11" s="2">
        <v>8.0090000000000003</v>
      </c>
      <c r="X11" s="2"/>
      <c r="Y11" s="2"/>
      <c r="Z11" s="2">
        <v>0.33700000000000002</v>
      </c>
      <c r="AA11" s="2">
        <v>10.952</v>
      </c>
      <c r="AB11" s="2">
        <v>28.434999999999999</v>
      </c>
      <c r="AC11" s="2"/>
      <c r="AD11" s="2"/>
      <c r="AE11" s="2">
        <v>3.2170000000000001</v>
      </c>
      <c r="AF11" s="2">
        <v>37.502000000000002</v>
      </c>
      <c r="AG11" s="2">
        <v>99.197999999999993</v>
      </c>
      <c r="AH11" s="2"/>
      <c r="AI11" s="2"/>
      <c r="AJ11" s="2">
        <f t="shared" si="1"/>
        <v>31.538999999999998</v>
      </c>
      <c r="AK11" s="2">
        <f t="shared" si="2"/>
        <v>7.7010000000000041</v>
      </c>
      <c r="AL11" s="2">
        <v>180.98099999999999</v>
      </c>
      <c r="AM11" s="2">
        <v>30.645</v>
      </c>
      <c r="AN11" s="2">
        <f>+AL11+AM11</f>
        <v>211.626</v>
      </c>
      <c r="AO11" s="2">
        <f t="shared" si="5"/>
        <v>211.626</v>
      </c>
    </row>
    <row r="12" spans="1:41" ht="15.75" thickBot="1" x14ac:dyDescent="0.3">
      <c r="A12" s="4">
        <v>45791</v>
      </c>
      <c r="B12" s="2">
        <v>38.68</v>
      </c>
      <c r="C12" s="3">
        <v>1.97</v>
      </c>
      <c r="D12" s="2">
        <f t="shared" si="6"/>
        <v>40.65</v>
      </c>
      <c r="E12" s="3">
        <v>40.404000000000003</v>
      </c>
      <c r="F12" s="3">
        <v>0.79900000000000004</v>
      </c>
      <c r="G12" s="2">
        <v>3.05</v>
      </c>
      <c r="H12" s="2">
        <v>6.157</v>
      </c>
      <c r="I12" s="2"/>
      <c r="J12" s="2">
        <f t="shared" si="4"/>
        <v>0.17999999999999972</v>
      </c>
      <c r="K12" s="2">
        <v>2.468</v>
      </c>
      <c r="L12" s="2">
        <v>127.71</v>
      </c>
      <c r="M12" s="2">
        <v>50.997</v>
      </c>
      <c r="N12" s="2"/>
      <c r="O12" s="2"/>
      <c r="P12" s="2">
        <v>25.86</v>
      </c>
      <c r="Q12" s="2">
        <v>101.122</v>
      </c>
      <c r="R12" s="2">
        <v>107.07599999999999</v>
      </c>
      <c r="S12" s="2"/>
      <c r="T12" s="2"/>
      <c r="U12" s="2">
        <v>0.30599999999999999</v>
      </c>
      <c r="V12" s="2">
        <v>2.0459999999999998</v>
      </c>
      <c r="W12" s="2">
        <v>8.2530000000000001</v>
      </c>
      <c r="X12" s="2"/>
      <c r="Y12" s="2"/>
      <c r="Z12" s="2">
        <v>0.41099999999999998</v>
      </c>
      <c r="AA12" s="2">
        <v>10.952</v>
      </c>
      <c r="AB12" s="2">
        <v>28.434999999999999</v>
      </c>
      <c r="AC12" s="2"/>
      <c r="AD12" s="2"/>
      <c r="AE12" s="2">
        <v>3.11</v>
      </c>
      <c r="AF12" s="2">
        <v>38.417999999999999</v>
      </c>
      <c r="AG12" s="2">
        <v>101.384</v>
      </c>
      <c r="AH12" s="2"/>
      <c r="AI12" s="2"/>
      <c r="AJ12" s="2">
        <f t="shared" si="1"/>
        <v>32.155000000000001</v>
      </c>
      <c r="AK12" s="2">
        <f t="shared" si="2"/>
        <v>7.4500000000000028</v>
      </c>
      <c r="AL12" s="2">
        <v>189.56100000000001</v>
      </c>
      <c r="AM12" s="2">
        <v>27.765000000000001</v>
      </c>
      <c r="AN12" s="2">
        <f t="shared" ref="AN12:AN25" si="8">+AL12+AM12</f>
        <v>217.32600000000002</v>
      </c>
      <c r="AO12" s="2">
        <f t="shared" si="5"/>
        <v>5.7000000000000171</v>
      </c>
    </row>
    <row r="13" spans="1:41" ht="15.75" thickBot="1" x14ac:dyDescent="0.3">
      <c r="A13" s="4">
        <v>45792</v>
      </c>
      <c r="B13" s="2">
        <v>38.780999999999999</v>
      </c>
      <c r="C13" s="3">
        <v>1.821</v>
      </c>
      <c r="D13" s="2">
        <f t="shared" si="6"/>
        <v>40.601999999999997</v>
      </c>
      <c r="E13" s="3">
        <v>40.512999999999998</v>
      </c>
      <c r="F13" s="3">
        <v>0.79300000000000004</v>
      </c>
      <c r="G13" s="2">
        <v>3.05</v>
      </c>
      <c r="H13" s="2">
        <v>6.133</v>
      </c>
      <c r="I13" s="2"/>
      <c r="J13" s="2">
        <f t="shared" si="4"/>
        <v>-2.4000000000000021E-2</v>
      </c>
      <c r="K13" s="2">
        <v>1.4139999999999999</v>
      </c>
      <c r="L13" s="2">
        <v>127.98699999999999</v>
      </c>
      <c r="M13" s="2">
        <v>50.997</v>
      </c>
      <c r="N13" s="2"/>
      <c r="O13" s="2"/>
      <c r="P13" s="2">
        <v>26.056000000000001</v>
      </c>
      <c r="Q13" s="2">
        <v>98.222999999999999</v>
      </c>
      <c r="R13" s="2">
        <v>102.43600000000001</v>
      </c>
      <c r="S13" s="2"/>
      <c r="T13" s="2"/>
      <c r="U13" s="2">
        <v>0.14899999999999999</v>
      </c>
      <c r="V13" s="2">
        <v>2.0190000000000001</v>
      </c>
      <c r="W13" s="2">
        <v>8.4290000000000003</v>
      </c>
      <c r="X13" s="2"/>
      <c r="Y13" s="2"/>
      <c r="Z13" s="2">
        <v>0.252</v>
      </c>
      <c r="AA13" s="2">
        <v>10.952</v>
      </c>
      <c r="AB13" s="2">
        <v>28.434999999999999</v>
      </c>
      <c r="AC13" s="2"/>
      <c r="AD13" s="2"/>
      <c r="AE13" s="2">
        <v>3.3239999999999998</v>
      </c>
      <c r="AF13" s="2">
        <v>38.417999999999999</v>
      </c>
      <c r="AG13" s="2">
        <v>102.134</v>
      </c>
      <c r="AH13" s="2"/>
      <c r="AI13" s="2"/>
      <c r="AJ13" s="2">
        <f t="shared" si="1"/>
        <v>31.195</v>
      </c>
      <c r="AK13" s="2">
        <f t="shared" si="2"/>
        <v>8.5249999999999986</v>
      </c>
      <c r="AL13" s="2">
        <v>183.79900000000001</v>
      </c>
      <c r="AM13" s="2">
        <v>28.5</v>
      </c>
      <c r="AN13" s="2">
        <f t="shared" si="8"/>
        <v>212.29900000000001</v>
      </c>
      <c r="AO13" s="2">
        <f t="shared" si="5"/>
        <v>-5.0270000000000152</v>
      </c>
    </row>
    <row r="14" spans="1:41" ht="15.75" thickBot="1" x14ac:dyDescent="0.3">
      <c r="A14" s="4">
        <v>45794</v>
      </c>
      <c r="B14" s="2">
        <v>38.862000000000002</v>
      </c>
      <c r="C14" s="3">
        <v>18.54</v>
      </c>
      <c r="D14" s="2">
        <f t="shared" si="6"/>
        <v>57.402000000000001</v>
      </c>
      <c r="E14" s="3">
        <v>39.100999999999999</v>
      </c>
      <c r="F14" s="3">
        <v>0.78800000000000003</v>
      </c>
      <c r="G14" s="2">
        <v>3.05</v>
      </c>
      <c r="H14" s="2">
        <v>6.0970000000000004</v>
      </c>
      <c r="I14" s="2"/>
      <c r="J14" s="2">
        <f t="shared" si="4"/>
        <v>-3.5999999999999588E-2</v>
      </c>
      <c r="K14" s="2">
        <v>1.6739999999999999</v>
      </c>
      <c r="L14" s="2">
        <v>128.02099999999999</v>
      </c>
      <c r="M14" s="2">
        <v>52.52</v>
      </c>
      <c r="N14" s="2"/>
      <c r="O14" s="2"/>
      <c r="P14" s="2">
        <v>25.542000000000002</v>
      </c>
      <c r="Q14" s="2">
        <v>73.635000000000005</v>
      </c>
      <c r="R14" s="2">
        <v>124.476</v>
      </c>
      <c r="S14" s="2"/>
      <c r="T14" s="2"/>
      <c r="U14" s="2">
        <v>0.14099999999999999</v>
      </c>
      <c r="V14" s="2">
        <v>8.4290000000000003</v>
      </c>
      <c r="W14" s="2">
        <v>2.16</v>
      </c>
      <c r="X14" s="2"/>
      <c r="Y14" s="2"/>
      <c r="Z14" s="2">
        <v>0.36199999999999999</v>
      </c>
      <c r="AA14" s="2">
        <v>10.952</v>
      </c>
      <c r="AB14" s="2">
        <v>28.434999999999999</v>
      </c>
      <c r="AC14" s="2"/>
      <c r="AD14" s="2"/>
      <c r="AE14" s="2">
        <v>3.2170000000000001</v>
      </c>
      <c r="AF14" s="2">
        <v>38.417999999999999</v>
      </c>
      <c r="AG14" s="2">
        <v>103.761</v>
      </c>
      <c r="AH14" s="2"/>
      <c r="AI14" s="2"/>
      <c r="AJ14" s="2">
        <f t="shared" si="1"/>
        <v>30.935999999999996</v>
      </c>
      <c r="AK14" s="2">
        <f t="shared" si="2"/>
        <v>7.377000000000006</v>
      </c>
      <c r="AL14" s="2">
        <v>189.16499999999999</v>
      </c>
      <c r="AM14" s="2">
        <v>26.07</v>
      </c>
      <c r="AN14" s="2">
        <f t="shared" si="8"/>
        <v>215.23499999999999</v>
      </c>
      <c r="AO14" s="2">
        <f t="shared" si="5"/>
        <v>2.9359999999999786</v>
      </c>
    </row>
    <row r="15" spans="1:41" ht="15.75" thickBot="1" x14ac:dyDescent="0.3">
      <c r="A15" s="4">
        <v>45795</v>
      </c>
      <c r="B15" s="2">
        <v>37.353999999999999</v>
      </c>
      <c r="C15" s="3">
        <v>1.423</v>
      </c>
      <c r="D15" s="2">
        <f t="shared" si="6"/>
        <v>38.777000000000001</v>
      </c>
      <c r="E15" s="3">
        <v>39.085000000000001</v>
      </c>
      <c r="F15" s="3">
        <v>0.88500000000000001</v>
      </c>
      <c r="G15" s="2">
        <v>3.05</v>
      </c>
      <c r="H15" s="2">
        <v>6.0970000000000004</v>
      </c>
      <c r="I15" s="2"/>
      <c r="J15" s="2">
        <f t="shared" si="4"/>
        <v>0</v>
      </c>
      <c r="K15" s="2">
        <v>1.5069999999999999</v>
      </c>
      <c r="L15" s="2">
        <v>129.43899999999999</v>
      </c>
      <c r="M15" s="2">
        <v>52.616999999999997</v>
      </c>
      <c r="N15" s="2"/>
      <c r="O15" s="2"/>
      <c r="P15" s="2">
        <v>26.925999999999998</v>
      </c>
      <c r="Q15" s="2">
        <v>80.17</v>
      </c>
      <c r="R15" s="2">
        <v>102.146</v>
      </c>
      <c r="S15" s="2"/>
      <c r="T15" s="2"/>
      <c r="U15" s="2">
        <v>0.14899999999999999</v>
      </c>
      <c r="V15" s="2">
        <v>2.2679999999999998</v>
      </c>
      <c r="W15" s="2">
        <v>8.4700000000000006</v>
      </c>
      <c r="X15" s="2"/>
      <c r="Y15" s="2"/>
      <c r="Z15" s="2">
        <v>0.36199999999999999</v>
      </c>
      <c r="AA15" s="2">
        <v>10.952</v>
      </c>
      <c r="AB15" s="2">
        <v>28.434999999999999</v>
      </c>
      <c r="AC15" s="2"/>
      <c r="AD15" s="2"/>
      <c r="AE15" s="2">
        <v>3.3239999999999998</v>
      </c>
      <c r="AF15" s="2">
        <v>40.468000000000004</v>
      </c>
      <c r="AG15" s="2">
        <v>106.748</v>
      </c>
      <c r="AH15" s="2"/>
      <c r="AI15" s="2"/>
      <c r="AJ15" s="2">
        <f t="shared" si="1"/>
        <v>32.268000000000001</v>
      </c>
      <c r="AK15" s="2">
        <f t="shared" si="2"/>
        <v>5.9320000000000022</v>
      </c>
      <c r="AL15" s="2">
        <v>198.41499999999999</v>
      </c>
      <c r="AM15" s="2">
        <v>24.42</v>
      </c>
      <c r="AN15" s="2">
        <f t="shared" si="8"/>
        <v>222.83499999999998</v>
      </c>
      <c r="AO15" s="2">
        <f t="shared" si="5"/>
        <v>7.5999999999999943</v>
      </c>
    </row>
    <row r="16" spans="1:41" ht="15.75" thickBot="1" x14ac:dyDescent="0.3">
      <c r="A16" s="4">
        <v>45796</v>
      </c>
      <c r="B16" s="2">
        <v>38.728999999999999</v>
      </c>
      <c r="C16" s="3">
        <v>0.96199999999999997</v>
      </c>
      <c r="D16" s="2">
        <f t="shared" si="6"/>
        <v>39.691000000000003</v>
      </c>
      <c r="E16" s="3">
        <v>40.04</v>
      </c>
      <c r="F16" s="3">
        <v>0.79300000000000004</v>
      </c>
      <c r="G16" s="2">
        <v>3.05</v>
      </c>
      <c r="H16" s="2">
        <v>6.1870000000000003</v>
      </c>
      <c r="I16" s="2"/>
      <c r="J16" s="2">
        <f t="shared" si="4"/>
        <v>8.9999999999999858E-2</v>
      </c>
      <c r="K16" s="2">
        <v>1.931</v>
      </c>
      <c r="L16" s="2">
        <v>130.77000000000001</v>
      </c>
      <c r="M16" s="2">
        <v>47.578000000000003</v>
      </c>
      <c r="N16" s="2"/>
      <c r="O16" s="2"/>
      <c r="P16" s="2">
        <v>26.620999999999999</v>
      </c>
      <c r="Q16" s="2">
        <v>80.17</v>
      </c>
      <c r="R16" s="2">
        <v>105.916</v>
      </c>
      <c r="S16" s="2"/>
      <c r="T16" s="2"/>
      <c r="U16" s="2">
        <v>0.11899999999999999</v>
      </c>
      <c r="V16" s="2">
        <v>1.601</v>
      </c>
      <c r="W16" s="2">
        <v>8.4700000000000006</v>
      </c>
      <c r="X16" s="2"/>
      <c r="Y16" s="2"/>
      <c r="Z16" s="2">
        <v>0.42399999999999999</v>
      </c>
      <c r="AA16" s="2">
        <v>10.952</v>
      </c>
      <c r="AB16" s="2">
        <v>28.434999999999999</v>
      </c>
      <c r="AC16" s="2"/>
      <c r="AD16" s="2"/>
      <c r="AE16" s="2">
        <v>3.3239999999999998</v>
      </c>
      <c r="AF16" s="2">
        <v>40.423999999999999</v>
      </c>
      <c r="AG16" s="2">
        <v>109.767</v>
      </c>
      <c r="AH16" s="2"/>
      <c r="AI16" s="2"/>
      <c r="AJ16" s="2">
        <f t="shared" si="1"/>
        <v>32.418999999999997</v>
      </c>
      <c r="AK16" s="2">
        <f t="shared" si="2"/>
        <v>6.828000000000003</v>
      </c>
      <c r="AL16" s="2">
        <v>204.37</v>
      </c>
      <c r="AM16" s="2">
        <v>23.175000000000001</v>
      </c>
      <c r="AN16" s="2">
        <f t="shared" si="8"/>
        <v>227.54500000000002</v>
      </c>
      <c r="AO16" s="2">
        <f t="shared" si="5"/>
        <v>4.7100000000000364</v>
      </c>
    </row>
    <row r="17" spans="1:41" ht="15.75" thickBot="1" x14ac:dyDescent="0.3">
      <c r="A17" s="4">
        <v>45797</v>
      </c>
      <c r="B17" s="2">
        <v>36.215000000000003</v>
      </c>
      <c r="C17" s="3">
        <v>1.84</v>
      </c>
      <c r="D17" s="2">
        <f t="shared" si="6"/>
        <v>38.055000000000007</v>
      </c>
      <c r="E17" s="3">
        <v>40.087000000000003</v>
      </c>
      <c r="F17" s="3">
        <v>0.77600000000000002</v>
      </c>
      <c r="G17" s="2">
        <v>3.05</v>
      </c>
      <c r="H17" s="2">
        <v>6.2169999999999996</v>
      </c>
      <c r="I17" s="2"/>
      <c r="J17" s="2">
        <f t="shared" si="4"/>
        <v>2.9999999999999361E-2</v>
      </c>
      <c r="K17" s="2">
        <v>2.1070000000000002</v>
      </c>
      <c r="L17" s="2">
        <v>132.52099999999999</v>
      </c>
      <c r="M17" s="2">
        <v>47.966999999999999</v>
      </c>
      <c r="N17" s="2"/>
      <c r="O17" s="2"/>
      <c r="P17" s="2">
        <v>26.646000000000001</v>
      </c>
      <c r="Q17" s="2">
        <v>93.498999999999995</v>
      </c>
      <c r="R17" s="2">
        <v>123.896</v>
      </c>
      <c r="S17" s="2"/>
      <c r="T17" s="2"/>
      <c r="U17" s="2">
        <v>0.14899999999999999</v>
      </c>
      <c r="V17" s="2">
        <v>1.5740000000000001</v>
      </c>
      <c r="W17" s="2">
        <v>4.5</v>
      </c>
      <c r="X17" s="2"/>
      <c r="Y17" s="2"/>
      <c r="Z17" s="2">
        <v>0.42</v>
      </c>
      <c r="AA17" s="2">
        <v>10.952</v>
      </c>
      <c r="AB17" s="2">
        <v>28.434999999999999</v>
      </c>
      <c r="AC17" s="2"/>
      <c r="AD17" s="2"/>
      <c r="AE17" s="2">
        <v>3.2170000000000001</v>
      </c>
      <c r="AF17" s="2">
        <v>37.764000000000003</v>
      </c>
      <c r="AG17" s="2">
        <v>109.851</v>
      </c>
      <c r="AH17" s="2"/>
      <c r="AI17" s="2"/>
      <c r="AJ17" s="2">
        <f t="shared" si="1"/>
        <v>32.539000000000001</v>
      </c>
      <c r="AK17" s="2">
        <f t="shared" si="2"/>
        <v>6.7719999999999985</v>
      </c>
      <c r="AL17" s="2">
        <v>209.37</v>
      </c>
      <c r="AM17" s="2">
        <v>22.545000000000002</v>
      </c>
      <c r="AN17" s="2">
        <f t="shared" si="8"/>
        <v>231.91500000000002</v>
      </c>
      <c r="AO17" s="2">
        <f t="shared" si="5"/>
        <v>4.3700000000000045</v>
      </c>
    </row>
    <row r="18" spans="1:41" ht="15.75" thickBot="1" x14ac:dyDescent="0.3">
      <c r="A18" s="4">
        <v>45798</v>
      </c>
      <c r="B18" s="2">
        <v>38.43</v>
      </c>
      <c r="C18" s="3">
        <v>1.748</v>
      </c>
      <c r="D18" s="2">
        <f t="shared" si="6"/>
        <v>40.177999999999997</v>
      </c>
      <c r="E18" s="3">
        <v>39.094999999999999</v>
      </c>
      <c r="F18" s="3">
        <v>0.77</v>
      </c>
      <c r="G18" s="2">
        <v>3.05</v>
      </c>
      <c r="H18" s="2">
        <v>6.2169999999999996</v>
      </c>
      <c r="I18" s="2"/>
      <c r="J18" s="2">
        <f t="shared" si="4"/>
        <v>0</v>
      </c>
      <c r="K18" s="2">
        <v>2.77</v>
      </c>
      <c r="L18" s="2">
        <v>134.75800000000001</v>
      </c>
      <c r="M18" s="2">
        <v>33.972000000000001</v>
      </c>
      <c r="N18" s="2"/>
      <c r="O18" s="2"/>
      <c r="P18" s="2">
        <v>21.841999999999999</v>
      </c>
      <c r="Q18" s="2">
        <v>97.576999999999998</v>
      </c>
      <c r="R18" s="2">
        <v>73.725999999999999</v>
      </c>
      <c r="S18" s="2"/>
      <c r="T18" s="2"/>
      <c r="U18" s="2">
        <v>0.14599999999999999</v>
      </c>
      <c r="V18" s="2">
        <v>1.5580000000000001</v>
      </c>
      <c r="W18" s="2">
        <v>4.6630000000000003</v>
      </c>
      <c r="X18" s="2"/>
      <c r="Y18" s="2"/>
      <c r="Z18" s="2">
        <v>0.35399999999999998</v>
      </c>
      <c r="AA18" s="2">
        <v>10.952</v>
      </c>
      <c r="AB18" s="2">
        <v>28.434999999999999</v>
      </c>
      <c r="AC18" s="2"/>
      <c r="AD18" s="2"/>
      <c r="AE18" s="2">
        <v>3.11</v>
      </c>
      <c r="AF18" s="2">
        <v>36.630000000000003</v>
      </c>
      <c r="AG18" s="2">
        <v>111.68</v>
      </c>
      <c r="AH18" s="2"/>
      <c r="AI18" s="2"/>
      <c r="AJ18" s="2">
        <f t="shared" si="1"/>
        <v>28.221999999999998</v>
      </c>
      <c r="AK18" s="2">
        <f t="shared" si="2"/>
        <v>10.102999999999998</v>
      </c>
      <c r="AL18" s="2">
        <v>217.45</v>
      </c>
      <c r="AM18" s="2">
        <v>22.725000000000001</v>
      </c>
      <c r="AN18" s="2">
        <f t="shared" si="8"/>
        <v>240.17499999999998</v>
      </c>
      <c r="AO18" s="2">
        <f t="shared" si="5"/>
        <v>8.2599999999999625</v>
      </c>
    </row>
    <row r="19" spans="1:41" ht="15.75" thickBot="1" x14ac:dyDescent="0.3">
      <c r="A19" s="4">
        <v>45799</v>
      </c>
      <c r="B19" s="2">
        <v>36.381</v>
      </c>
      <c r="C19" s="3">
        <v>2.4809999999999999</v>
      </c>
      <c r="D19" s="2">
        <f t="shared" si="6"/>
        <v>38.862000000000002</v>
      </c>
      <c r="E19" s="3">
        <v>40.423000000000002</v>
      </c>
      <c r="F19" s="3">
        <v>0.78400000000000003</v>
      </c>
      <c r="G19" s="2">
        <v>3.05</v>
      </c>
      <c r="H19" s="2">
        <v>6.2169999999999996</v>
      </c>
      <c r="I19" s="2"/>
      <c r="J19" s="2">
        <f t="shared" si="4"/>
        <v>0</v>
      </c>
      <c r="K19" s="2">
        <v>2.5449999999999999</v>
      </c>
      <c r="L19" s="2">
        <v>135.941</v>
      </c>
      <c r="M19" s="2">
        <v>35.366999999999997</v>
      </c>
      <c r="N19" s="2"/>
      <c r="O19" s="2"/>
      <c r="P19" s="2">
        <v>26.94</v>
      </c>
      <c r="Q19" s="2">
        <v>105.69</v>
      </c>
      <c r="R19" s="2">
        <v>49.655999999999999</v>
      </c>
      <c r="S19" s="2"/>
      <c r="T19" s="2"/>
      <c r="U19" s="2">
        <v>0.14599999999999999</v>
      </c>
      <c r="V19" s="2">
        <v>1.704</v>
      </c>
      <c r="W19" s="2">
        <v>4.6630000000000003</v>
      </c>
      <c r="X19" s="2"/>
      <c r="Y19" s="2"/>
      <c r="Z19" s="2">
        <v>0.29099999999999998</v>
      </c>
      <c r="AA19" s="2">
        <v>10.952</v>
      </c>
      <c r="AB19" s="2">
        <v>28.434999999999999</v>
      </c>
      <c r="AC19" s="2"/>
      <c r="AD19" s="2"/>
      <c r="AE19" s="2">
        <v>3.11</v>
      </c>
      <c r="AF19" s="2">
        <v>35.954000000000001</v>
      </c>
      <c r="AG19" s="2">
        <v>113.74299999999999</v>
      </c>
      <c r="AH19" s="2"/>
      <c r="AI19" s="2"/>
      <c r="AJ19" s="2">
        <f t="shared" si="1"/>
        <v>33.032000000000004</v>
      </c>
      <c r="AK19" s="2">
        <f t="shared" si="2"/>
        <v>6.6069999999999993</v>
      </c>
      <c r="AL19" s="2">
        <v>223.15</v>
      </c>
      <c r="AM19" s="2">
        <v>21.344999999999999</v>
      </c>
      <c r="AN19" s="2">
        <f t="shared" si="8"/>
        <v>244.495</v>
      </c>
      <c r="AO19" s="2">
        <f t="shared" si="5"/>
        <v>4.3200000000000216</v>
      </c>
    </row>
    <row r="20" spans="1:41" ht="15.75" thickBot="1" x14ac:dyDescent="0.3">
      <c r="A20" s="4">
        <v>45801</v>
      </c>
      <c r="B20" s="2">
        <v>38.53</v>
      </c>
      <c r="C20" s="3">
        <v>1.4690000000000001</v>
      </c>
      <c r="D20" s="2">
        <f t="shared" si="6"/>
        <v>39.999000000000002</v>
      </c>
      <c r="E20" s="3">
        <v>39.095999999999997</v>
      </c>
      <c r="F20" s="3">
        <v>0.7</v>
      </c>
      <c r="G20" s="2">
        <v>3.05</v>
      </c>
      <c r="H20" s="2">
        <v>6.3970000000000002</v>
      </c>
      <c r="I20" s="2"/>
      <c r="J20" s="2">
        <f t="shared" si="4"/>
        <v>0.1800000000000006</v>
      </c>
      <c r="K20" s="2">
        <v>2.3170000000000002</v>
      </c>
      <c r="L20" s="2">
        <v>135.99</v>
      </c>
      <c r="M20" s="2">
        <v>37.634999999999998</v>
      </c>
      <c r="N20" s="2"/>
      <c r="O20" s="2"/>
      <c r="P20" s="2">
        <v>26.811</v>
      </c>
      <c r="Q20" s="2">
        <v>114.45</v>
      </c>
      <c r="R20" s="2">
        <v>49.655999999999999</v>
      </c>
      <c r="S20" s="2"/>
      <c r="T20" s="2"/>
      <c r="U20" s="2">
        <v>0.152</v>
      </c>
      <c r="V20" s="2">
        <v>1.8560000000000001</v>
      </c>
      <c r="W20" s="2">
        <v>4.6630000000000003</v>
      </c>
      <c r="X20" s="2"/>
      <c r="Y20" s="2"/>
      <c r="Z20" s="2">
        <v>0.36399999999999999</v>
      </c>
      <c r="AA20" s="2">
        <v>12.989000000000001</v>
      </c>
      <c r="AB20" s="2">
        <v>28.434999999999999</v>
      </c>
      <c r="AC20" s="2"/>
      <c r="AD20" s="2"/>
      <c r="AE20" s="2">
        <v>1.2</v>
      </c>
      <c r="AF20" s="2">
        <v>35.909999999999997</v>
      </c>
      <c r="AG20" s="2">
        <v>113.74299999999999</v>
      </c>
      <c r="AH20" s="2"/>
      <c r="AI20" s="2"/>
      <c r="AJ20" s="2">
        <f t="shared" si="1"/>
        <v>30.844000000000001</v>
      </c>
      <c r="AK20" s="2">
        <f t="shared" si="2"/>
        <v>7.5519999999999925</v>
      </c>
      <c r="AL20" s="2">
        <v>227.98500000000001</v>
      </c>
      <c r="AM20" s="2">
        <v>21.945</v>
      </c>
      <c r="AN20" s="2">
        <f t="shared" si="8"/>
        <v>249.93</v>
      </c>
      <c r="AO20" s="2">
        <f t="shared" si="5"/>
        <v>5.4350000000000023</v>
      </c>
    </row>
    <row r="21" spans="1:41" ht="15.75" thickBot="1" x14ac:dyDescent="0.3">
      <c r="A21" s="4">
        <v>45802</v>
      </c>
      <c r="B21" s="2">
        <v>35.637</v>
      </c>
      <c r="C21" s="3">
        <v>2.097</v>
      </c>
      <c r="D21" s="2">
        <f t="shared" si="6"/>
        <v>37.734000000000002</v>
      </c>
      <c r="E21" s="3">
        <v>40.469000000000001</v>
      </c>
      <c r="F21" s="3">
        <v>0.78300000000000003</v>
      </c>
      <c r="G21" s="2">
        <v>3.05</v>
      </c>
      <c r="H21" s="2">
        <v>6.4269999999999996</v>
      </c>
      <c r="I21" s="2"/>
      <c r="J21" s="2">
        <f t="shared" si="4"/>
        <v>2.9999999999999361E-2</v>
      </c>
      <c r="K21" s="2">
        <v>2.375</v>
      </c>
      <c r="L21" s="2">
        <v>137.61199999999999</v>
      </c>
      <c r="M21" s="2">
        <v>38.387999999999998</v>
      </c>
      <c r="N21" s="2"/>
      <c r="O21" s="2"/>
      <c r="P21" s="2">
        <v>26.033000000000001</v>
      </c>
      <c r="Q21" s="2">
        <v>123.021</v>
      </c>
      <c r="R21" s="2">
        <v>79.236000000000004</v>
      </c>
      <c r="S21" s="2"/>
      <c r="T21" s="2"/>
      <c r="U21" s="2">
        <v>0.14599999999999999</v>
      </c>
      <c r="V21" s="2">
        <v>1.853</v>
      </c>
      <c r="W21" s="2">
        <v>4.0060000000000002</v>
      </c>
      <c r="X21" s="2"/>
      <c r="Y21" s="2"/>
      <c r="Z21" s="2">
        <v>0.35499999999999998</v>
      </c>
      <c r="AA21" s="2">
        <v>12.989000000000001</v>
      </c>
      <c r="AB21" s="2">
        <v>28.434999999999999</v>
      </c>
      <c r="AC21" s="2"/>
      <c r="AD21" s="2"/>
      <c r="AE21" s="2">
        <v>1.2</v>
      </c>
      <c r="AF21" s="2">
        <v>32.334000000000003</v>
      </c>
      <c r="AG21" s="2">
        <v>119.477</v>
      </c>
      <c r="AH21" s="2"/>
      <c r="AI21" s="2"/>
      <c r="AJ21" s="2">
        <f t="shared" si="1"/>
        <v>30.109000000000002</v>
      </c>
      <c r="AK21" s="2">
        <f t="shared" si="2"/>
        <v>9.5769999999999982</v>
      </c>
      <c r="AL21" s="2">
        <v>224.505</v>
      </c>
      <c r="AM21" s="2">
        <v>20.385000000000002</v>
      </c>
      <c r="AN21" s="2">
        <f t="shared" si="8"/>
        <v>244.89</v>
      </c>
      <c r="AO21" s="2">
        <f t="shared" si="5"/>
        <v>-5.0400000000000205</v>
      </c>
    </row>
    <row r="22" spans="1:41" ht="15.75" thickBot="1" x14ac:dyDescent="0.3">
      <c r="A22" s="4">
        <v>45803</v>
      </c>
      <c r="B22" s="2">
        <v>37.908000000000001</v>
      </c>
      <c r="C22" s="3">
        <v>1.9530000000000001</v>
      </c>
      <c r="D22" s="2">
        <f t="shared" si="6"/>
        <v>39.861000000000004</v>
      </c>
      <c r="E22" s="3">
        <v>40.573</v>
      </c>
      <c r="F22" s="3">
        <v>0.8</v>
      </c>
      <c r="G22" s="2">
        <v>3.05</v>
      </c>
      <c r="H22" s="2">
        <v>6.5170000000000003</v>
      </c>
      <c r="I22" s="2"/>
      <c r="J22" s="2">
        <f t="shared" si="4"/>
        <v>9.0000000000000746E-2</v>
      </c>
      <c r="K22" s="2">
        <v>3.3149999999999999</v>
      </c>
      <c r="L22" s="2">
        <v>137.304</v>
      </c>
      <c r="M22" s="2">
        <v>37.734999999999999</v>
      </c>
      <c r="N22" s="2"/>
      <c r="O22" s="2"/>
      <c r="P22" s="2">
        <v>35.618000000000002</v>
      </c>
      <c r="Q22" s="2">
        <v>126.655</v>
      </c>
      <c r="R22" s="2">
        <v>99.245999999999995</v>
      </c>
      <c r="S22" s="2"/>
      <c r="T22" s="2"/>
      <c r="U22" s="2">
        <v>0.152</v>
      </c>
      <c r="V22" s="2">
        <v>1.9239999999999999</v>
      </c>
      <c r="W22" s="2">
        <v>4.0880000000000001</v>
      </c>
      <c r="X22" s="2"/>
      <c r="Y22" s="2"/>
      <c r="Z22" s="2">
        <v>0.376</v>
      </c>
      <c r="AA22" s="2">
        <v>14.516999999999999</v>
      </c>
      <c r="AB22" s="2">
        <v>28.434999999999999</v>
      </c>
      <c r="AC22" s="2"/>
      <c r="AD22" s="2"/>
      <c r="AE22" s="2">
        <v>19.489999999999998</v>
      </c>
      <c r="AF22" s="2">
        <v>33.468000000000004</v>
      </c>
      <c r="AG22" s="2">
        <v>123.66200000000001</v>
      </c>
      <c r="AH22" s="2"/>
      <c r="AI22" s="2"/>
      <c r="AJ22" s="2">
        <f t="shared" si="1"/>
        <v>58.950999999999993</v>
      </c>
      <c r="AK22" s="2">
        <f t="shared" si="2"/>
        <v>-19.17799999999999</v>
      </c>
      <c r="AL22" s="2">
        <v>229.023</v>
      </c>
      <c r="AM22" s="2">
        <v>20.100000000000001</v>
      </c>
      <c r="AN22" s="2">
        <f t="shared" si="8"/>
        <v>249.12299999999999</v>
      </c>
      <c r="AO22" s="2">
        <f t="shared" si="5"/>
        <v>4.2330000000000041</v>
      </c>
    </row>
    <row r="23" spans="1:41" ht="15.75" thickBot="1" x14ac:dyDescent="0.3">
      <c r="A23" s="4">
        <v>45804</v>
      </c>
      <c r="B23" s="2">
        <v>37.948999999999998</v>
      </c>
      <c r="C23" s="2">
        <v>2.0030000000000001</v>
      </c>
      <c r="D23" s="2">
        <f t="shared" si="6"/>
        <v>39.951999999999998</v>
      </c>
      <c r="E23" s="3">
        <v>40.33</v>
      </c>
      <c r="F23" s="3">
        <v>0.78200000000000003</v>
      </c>
      <c r="G23" s="2">
        <v>3.05</v>
      </c>
      <c r="H23" s="2">
        <v>6.5170000000000003</v>
      </c>
      <c r="I23" s="2"/>
      <c r="J23" s="2">
        <f t="shared" si="4"/>
        <v>0</v>
      </c>
      <c r="K23" s="2">
        <v>2.3490000000000002</v>
      </c>
      <c r="L23" s="2">
        <v>132.982</v>
      </c>
      <c r="M23" s="2">
        <v>38.015999999999998</v>
      </c>
      <c r="N23" s="2"/>
      <c r="O23" s="2"/>
      <c r="P23" s="2">
        <v>27.198</v>
      </c>
      <c r="Q23" s="2">
        <v>137.66900000000001</v>
      </c>
      <c r="R23" s="2">
        <v>116.35599999999999</v>
      </c>
      <c r="S23" s="2"/>
      <c r="T23" s="2"/>
      <c r="U23" s="2">
        <v>0.152</v>
      </c>
      <c r="V23" s="2">
        <v>2.0760000000000001</v>
      </c>
      <c r="W23" s="2">
        <v>4.0880000000000001</v>
      </c>
      <c r="X23" s="2"/>
      <c r="Y23" s="2"/>
      <c r="Z23" s="2">
        <v>0.39</v>
      </c>
      <c r="AA23" s="2">
        <v>14.516999999999999</v>
      </c>
      <c r="AB23" s="2">
        <v>28.434999999999999</v>
      </c>
      <c r="AC23" s="2"/>
      <c r="AD23" s="2"/>
      <c r="AE23" s="2">
        <v>2.4969999999999999</v>
      </c>
      <c r="AF23" s="2">
        <v>33.005000000000003</v>
      </c>
      <c r="AG23" s="2">
        <v>123.869</v>
      </c>
      <c r="AH23" s="2"/>
      <c r="AI23" s="2"/>
      <c r="AJ23" s="2">
        <f t="shared" si="1"/>
        <v>32.585999999999999</v>
      </c>
      <c r="AK23" s="2">
        <f t="shared" si="2"/>
        <v>6.9620000000000033</v>
      </c>
      <c r="AL23" s="2">
        <v>233.59100000000001</v>
      </c>
      <c r="AM23" s="2">
        <v>20.399999999999999</v>
      </c>
      <c r="AN23" s="2">
        <f t="shared" si="8"/>
        <v>253.99100000000001</v>
      </c>
      <c r="AO23" s="2">
        <f t="shared" si="5"/>
        <v>4.8680000000000234</v>
      </c>
    </row>
    <row r="24" spans="1:41" ht="15.75" thickBot="1" x14ac:dyDescent="0.3">
      <c r="A24" s="4">
        <v>45805</v>
      </c>
      <c r="B24" s="2">
        <v>37.750999999999998</v>
      </c>
      <c r="C24" s="3">
        <v>1.7270000000000001</v>
      </c>
      <c r="D24" s="2">
        <f t="shared" si="6"/>
        <v>39.477999999999994</v>
      </c>
      <c r="E24" s="3">
        <v>40.533000000000001</v>
      </c>
      <c r="F24" s="3">
        <v>0.78400000000000003</v>
      </c>
      <c r="G24" s="2">
        <v>3.05</v>
      </c>
      <c r="H24" s="2">
        <v>6.5170000000000003</v>
      </c>
      <c r="I24" s="2"/>
      <c r="J24" s="2">
        <f t="shared" si="4"/>
        <v>0</v>
      </c>
      <c r="K24" s="2">
        <v>2.1859999999999999</v>
      </c>
      <c r="L24" s="2">
        <v>133.44900000000001</v>
      </c>
      <c r="M24" s="2">
        <v>37.548000000000002</v>
      </c>
      <c r="N24" s="2"/>
      <c r="O24" s="2"/>
      <c r="P24" s="2">
        <v>27.048999999999999</v>
      </c>
      <c r="Q24" s="2">
        <v>144.357</v>
      </c>
      <c r="R24" s="2">
        <v>133.46600000000001</v>
      </c>
      <c r="S24" s="2"/>
      <c r="T24" s="2"/>
      <c r="U24" s="2">
        <v>0.14099999999999999</v>
      </c>
      <c r="V24" s="2">
        <v>2.2170000000000001</v>
      </c>
      <c r="W24" s="2">
        <v>4.0880000000000001</v>
      </c>
      <c r="X24" s="2"/>
      <c r="Y24" s="2"/>
      <c r="Z24" s="2">
        <v>0.38200000000000001</v>
      </c>
      <c r="AA24" s="2">
        <v>14.516999999999999</v>
      </c>
      <c r="AB24" s="2">
        <v>20.062999999999999</v>
      </c>
      <c r="AC24" s="2"/>
      <c r="AD24" s="2"/>
      <c r="AE24" s="2">
        <v>2.6040000000000001</v>
      </c>
      <c r="AF24" s="2">
        <v>32.317999999999998</v>
      </c>
      <c r="AG24" s="2">
        <v>126.736</v>
      </c>
      <c r="AH24" s="2"/>
      <c r="AI24" s="2"/>
      <c r="AJ24" s="2">
        <f t="shared" si="1"/>
        <v>32.362000000000002</v>
      </c>
      <c r="AK24" s="2">
        <f t="shared" si="2"/>
        <v>7.3870000000000005</v>
      </c>
      <c r="AL24" s="2">
        <v>236.054</v>
      </c>
      <c r="AM24" s="2">
        <v>20.58</v>
      </c>
      <c r="AN24" s="2">
        <f t="shared" si="8"/>
        <v>256.63400000000001</v>
      </c>
      <c r="AO24" s="2">
        <f t="shared" si="5"/>
        <v>2.6430000000000007</v>
      </c>
    </row>
    <row r="25" spans="1:41" ht="15.75" thickBot="1" x14ac:dyDescent="0.3">
      <c r="A25" s="4">
        <v>45806</v>
      </c>
      <c r="B25" s="2">
        <v>36.274999999999999</v>
      </c>
      <c r="C25" s="3">
        <v>2.137</v>
      </c>
      <c r="D25" s="2">
        <f t="shared" si="6"/>
        <v>38.411999999999999</v>
      </c>
      <c r="E25" s="3">
        <v>40.616</v>
      </c>
      <c r="F25" s="3">
        <v>0.99299999999999999</v>
      </c>
      <c r="G25" s="2">
        <v>3.0505</v>
      </c>
      <c r="H25" s="2">
        <v>6.8170000000000002</v>
      </c>
      <c r="I25" s="2"/>
      <c r="J25" s="2">
        <f t="shared" si="4"/>
        <v>0.29999999999999982</v>
      </c>
      <c r="K25" s="2">
        <v>1.5349999999999999</v>
      </c>
      <c r="L25" s="2">
        <v>134.98400000000001</v>
      </c>
      <c r="M25" s="2">
        <v>37.548000000000002</v>
      </c>
      <c r="N25" s="2"/>
      <c r="O25" s="2"/>
      <c r="P25" s="2">
        <v>27.222999999999999</v>
      </c>
      <c r="Q25" s="2">
        <v>152.88800000000001</v>
      </c>
      <c r="R25" s="2">
        <v>162.756</v>
      </c>
      <c r="S25" s="2"/>
      <c r="T25" s="2"/>
      <c r="U25" s="2">
        <v>0.14899999999999999</v>
      </c>
      <c r="V25" s="2">
        <v>2.0539999999999998</v>
      </c>
      <c r="W25" s="2">
        <v>4.399</v>
      </c>
      <c r="X25" s="2"/>
      <c r="Y25" s="2"/>
      <c r="Z25" s="2">
        <v>0.34300000000000003</v>
      </c>
      <c r="AA25" s="2">
        <v>14.516999999999999</v>
      </c>
      <c r="AB25" s="2">
        <v>20.062999999999999</v>
      </c>
      <c r="AC25" s="2"/>
      <c r="AD25" s="2"/>
      <c r="AE25" s="2">
        <v>3.2170000000000001</v>
      </c>
      <c r="AF25" s="2">
        <v>28.501999999999999</v>
      </c>
      <c r="AG25" s="2">
        <v>129.267</v>
      </c>
      <c r="AH25" s="2"/>
      <c r="AI25" s="2"/>
      <c r="AJ25" s="2">
        <f t="shared" si="1"/>
        <v>32.466999999999999</v>
      </c>
      <c r="AK25" s="2">
        <f t="shared" si="2"/>
        <v>7.1559999999999988</v>
      </c>
      <c r="AL25" s="2">
        <v>240.65</v>
      </c>
      <c r="AM25" s="2">
        <v>20.204999999999998</v>
      </c>
      <c r="AN25" s="2">
        <f t="shared" si="8"/>
        <v>260.85500000000002</v>
      </c>
      <c r="AO25" s="2">
        <f t="shared" si="5"/>
        <v>4.2210000000000036</v>
      </c>
    </row>
    <row r="26" spans="1:41" ht="15.75" thickBot="1" x14ac:dyDescent="0.3">
      <c r="A26" s="4">
        <v>45808</v>
      </c>
      <c r="B26" s="2"/>
      <c r="C26" s="3"/>
      <c r="D26" s="2">
        <f t="shared" si="6"/>
        <v>0</v>
      </c>
      <c r="E26" s="3"/>
      <c r="F26" s="3"/>
      <c r="G26" s="2"/>
      <c r="H26" s="2"/>
      <c r="I26" s="2"/>
      <c r="J26" s="2">
        <f t="shared" si="4"/>
        <v>-6.8170000000000002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>
        <f t="shared" si="1"/>
        <v>0</v>
      </c>
      <c r="AK26" s="2">
        <f t="shared" si="2"/>
        <v>0</v>
      </c>
      <c r="AL26" s="2"/>
      <c r="AM26" s="2"/>
      <c r="AN26" s="2"/>
      <c r="AO26" s="2">
        <f t="shared" si="5"/>
        <v>-260.85500000000002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0.7109375" customWidth="1"/>
    <col min="3" max="3" width="10.85546875" customWidth="1"/>
    <col min="7" max="7" width="10.7109375" customWidth="1"/>
  </cols>
  <sheetData>
    <row r="1" spans="1:7" ht="46.5" customHeight="1" thickBot="1" x14ac:dyDescent="0.3">
      <c r="A1" s="21" t="s">
        <v>5</v>
      </c>
      <c r="B1" s="22" t="s">
        <v>9</v>
      </c>
      <c r="C1" s="23" t="s">
        <v>10</v>
      </c>
      <c r="D1" s="22" t="s">
        <v>11</v>
      </c>
      <c r="E1" s="24" t="s">
        <v>12</v>
      </c>
      <c r="F1" s="24" t="s">
        <v>13</v>
      </c>
      <c r="G1" s="24" t="s">
        <v>14</v>
      </c>
    </row>
    <row r="2" spans="1:7" ht="15.75" thickBot="1" x14ac:dyDescent="0.3">
      <c r="A2" s="4">
        <v>45780</v>
      </c>
      <c r="B2" s="17">
        <v>30.396000000000001</v>
      </c>
      <c r="C2" s="14">
        <v>0.5</v>
      </c>
      <c r="D2" s="17">
        <v>5.375</v>
      </c>
      <c r="E2" s="25">
        <v>0.78800000000000003</v>
      </c>
      <c r="F2" s="2">
        <f>B2+C2+D2+E2</f>
        <v>37.058999999999997</v>
      </c>
      <c r="G2" s="2">
        <f>F2-C2</f>
        <v>36.558999999999997</v>
      </c>
    </row>
    <row r="3" spans="1:7" ht="15.75" thickBot="1" x14ac:dyDescent="0.3">
      <c r="A3" s="4">
        <v>45781</v>
      </c>
      <c r="B3" s="2">
        <v>29.86</v>
      </c>
      <c r="C3" s="26">
        <v>0.25</v>
      </c>
      <c r="D3" s="2">
        <v>7.1159999999999997</v>
      </c>
      <c r="E3" s="27">
        <v>0.70199999999999996</v>
      </c>
      <c r="F3" s="2">
        <f t="shared" ref="F3:F25" si="0">B3+C3+D3+E3</f>
        <v>37.927999999999997</v>
      </c>
      <c r="G3" s="2">
        <f t="shared" ref="G3:G25" si="1">F3-C3</f>
        <v>37.677999999999997</v>
      </c>
    </row>
    <row r="4" spans="1:7" ht="15.75" thickBot="1" x14ac:dyDescent="0.3">
      <c r="A4" s="4">
        <v>45782</v>
      </c>
      <c r="B4" s="17">
        <v>32.207999999999998</v>
      </c>
      <c r="C4" s="14">
        <v>0.125</v>
      </c>
      <c r="D4" s="17">
        <v>7.1150000000000002</v>
      </c>
      <c r="E4" s="25">
        <v>0.68600000000000005</v>
      </c>
      <c r="F4" s="2">
        <f t="shared" si="0"/>
        <v>40.134</v>
      </c>
      <c r="G4" s="2">
        <f t="shared" si="1"/>
        <v>40.009</v>
      </c>
    </row>
    <row r="5" spans="1:7" ht="15.75" thickBot="1" x14ac:dyDescent="0.3">
      <c r="A5" s="4">
        <v>45783</v>
      </c>
      <c r="B5" s="2">
        <v>32.314</v>
      </c>
      <c r="C5" s="26">
        <v>0.7</v>
      </c>
      <c r="D5" s="2">
        <v>7.17</v>
      </c>
      <c r="E5" s="27">
        <v>0.63300000000000001</v>
      </c>
      <c r="F5" s="2">
        <f t="shared" si="0"/>
        <v>40.817000000000007</v>
      </c>
      <c r="G5" s="2">
        <f t="shared" si="1"/>
        <v>40.117000000000004</v>
      </c>
    </row>
    <row r="6" spans="1:7" ht="15.75" thickBot="1" x14ac:dyDescent="0.3">
      <c r="A6" s="4">
        <v>45784</v>
      </c>
      <c r="B6" s="17">
        <v>32.478999999999999</v>
      </c>
      <c r="C6" s="14">
        <v>0.53800000000000003</v>
      </c>
      <c r="D6" s="17">
        <v>7.7450000000000001</v>
      </c>
      <c r="E6" s="25">
        <v>0.79500000000000004</v>
      </c>
      <c r="F6" s="2">
        <f t="shared" si="0"/>
        <v>41.556999999999995</v>
      </c>
      <c r="G6" s="2">
        <f t="shared" si="1"/>
        <v>41.018999999999998</v>
      </c>
    </row>
    <row r="7" spans="1:7" ht="15.75" thickBot="1" x14ac:dyDescent="0.3">
      <c r="A7" s="4">
        <v>45785</v>
      </c>
      <c r="B7" s="2">
        <v>32.268999999999998</v>
      </c>
      <c r="C7" s="26">
        <v>0.625</v>
      </c>
      <c r="D7" s="2">
        <v>7.1449999999999996</v>
      </c>
      <c r="E7" s="27">
        <v>1.006</v>
      </c>
      <c r="F7" s="2">
        <f t="shared" si="0"/>
        <v>41.045000000000002</v>
      </c>
      <c r="G7" s="2">
        <f t="shared" si="1"/>
        <v>40.42</v>
      </c>
    </row>
    <row r="8" spans="1:7" ht="15.75" thickBot="1" x14ac:dyDescent="0.3">
      <c r="A8" s="4">
        <v>45787</v>
      </c>
      <c r="B8" s="17">
        <v>30.957000000000001</v>
      </c>
      <c r="C8" s="14">
        <v>0.625</v>
      </c>
      <c r="D8" s="17">
        <v>7.6050000000000004</v>
      </c>
      <c r="E8" s="25">
        <v>0.76800000000000002</v>
      </c>
      <c r="F8" s="2">
        <f t="shared" si="0"/>
        <v>39.954999999999998</v>
      </c>
      <c r="G8" s="2">
        <f t="shared" si="1"/>
        <v>39.33</v>
      </c>
    </row>
    <row r="9" spans="1:7" ht="15.75" thickBot="1" x14ac:dyDescent="0.3">
      <c r="A9" s="4">
        <v>45788</v>
      </c>
      <c r="B9" s="2" t="s">
        <v>15</v>
      </c>
      <c r="C9" s="26" t="s">
        <v>15</v>
      </c>
      <c r="D9" s="2" t="s">
        <v>15</v>
      </c>
      <c r="E9" s="27" t="s">
        <v>15</v>
      </c>
      <c r="F9" s="2">
        <v>0</v>
      </c>
      <c r="G9" s="2">
        <v>0</v>
      </c>
    </row>
    <row r="10" spans="1:7" ht="15.75" thickBot="1" x14ac:dyDescent="0.3">
      <c r="A10" s="4">
        <v>45789</v>
      </c>
      <c r="B10" s="17" t="s">
        <v>15</v>
      </c>
      <c r="C10" s="14" t="s">
        <v>15</v>
      </c>
      <c r="D10" s="17" t="s">
        <v>15</v>
      </c>
      <c r="E10" s="25" t="s">
        <v>15</v>
      </c>
      <c r="F10" s="2">
        <v>0</v>
      </c>
      <c r="G10" s="2">
        <v>0</v>
      </c>
    </row>
    <row r="11" spans="1:7" ht="15.75" thickBot="1" x14ac:dyDescent="0.3">
      <c r="A11" s="4">
        <v>45790</v>
      </c>
      <c r="B11" s="2">
        <v>31.54</v>
      </c>
      <c r="C11" s="26">
        <v>0.72799999999999998</v>
      </c>
      <c r="D11" s="2">
        <v>6.8460000000000001</v>
      </c>
      <c r="E11" s="27">
        <v>0.79300000000000004</v>
      </c>
      <c r="F11" s="2">
        <f t="shared" si="0"/>
        <v>39.907000000000004</v>
      </c>
      <c r="G11" s="2">
        <f t="shared" si="1"/>
        <v>39.179000000000002</v>
      </c>
    </row>
    <row r="12" spans="1:7" ht="15.75" thickBot="1" x14ac:dyDescent="0.3">
      <c r="A12" s="4">
        <v>45791</v>
      </c>
      <c r="B12" s="17">
        <v>32.155000000000001</v>
      </c>
      <c r="C12" s="14">
        <v>0.61599999999999999</v>
      </c>
      <c r="D12" s="17">
        <v>7.13</v>
      </c>
      <c r="E12" s="25">
        <v>0.79900000000000004</v>
      </c>
      <c r="F12" s="2">
        <f t="shared" si="0"/>
        <v>40.700000000000003</v>
      </c>
      <c r="G12" s="2">
        <f t="shared" si="1"/>
        <v>40.084000000000003</v>
      </c>
    </row>
    <row r="13" spans="1:7" ht="15.75" thickBot="1" x14ac:dyDescent="0.3">
      <c r="A13" s="4">
        <v>45792</v>
      </c>
      <c r="B13" s="2">
        <v>31.195</v>
      </c>
      <c r="C13" s="26">
        <v>0.29399999999999998</v>
      </c>
      <c r="D13" s="2">
        <v>7.13</v>
      </c>
      <c r="E13" s="27">
        <v>0.79300000000000004</v>
      </c>
      <c r="F13" s="2">
        <f t="shared" si="0"/>
        <v>39.411999999999999</v>
      </c>
      <c r="G13" s="2">
        <f t="shared" si="1"/>
        <v>39.118000000000002</v>
      </c>
    </row>
    <row r="14" spans="1:7" ht="15.75" thickBot="1" x14ac:dyDescent="0.3">
      <c r="A14" s="4">
        <v>45794</v>
      </c>
      <c r="B14" s="17">
        <v>30.937000000000001</v>
      </c>
      <c r="C14" s="14">
        <v>0.72799999999999998</v>
      </c>
      <c r="D14" s="17">
        <v>5.6909999999999998</v>
      </c>
      <c r="E14" s="25">
        <v>0.78800000000000003</v>
      </c>
      <c r="F14" s="2">
        <f t="shared" si="0"/>
        <v>38.143999999999998</v>
      </c>
      <c r="G14" s="2">
        <f t="shared" si="1"/>
        <v>37.415999999999997</v>
      </c>
    </row>
    <row r="15" spans="1:7" ht="15.75" thickBot="1" x14ac:dyDescent="0.3">
      <c r="A15" s="4">
        <v>45795</v>
      </c>
      <c r="B15" s="2">
        <v>32.268000000000001</v>
      </c>
      <c r="C15" s="26">
        <v>0.72799999999999998</v>
      </c>
      <c r="D15" s="2">
        <v>5.9050000000000002</v>
      </c>
      <c r="E15" s="27">
        <v>0.88500000000000001</v>
      </c>
      <c r="F15" s="2">
        <f t="shared" si="0"/>
        <v>39.786000000000001</v>
      </c>
      <c r="G15" s="2">
        <f t="shared" si="1"/>
        <v>39.058</v>
      </c>
    </row>
    <row r="16" spans="1:7" ht="15.75" thickBot="1" x14ac:dyDescent="0.3">
      <c r="A16" s="4">
        <v>45796</v>
      </c>
      <c r="B16" s="17">
        <v>32.418999999999997</v>
      </c>
      <c r="C16" s="14">
        <v>1.008</v>
      </c>
      <c r="D16" s="17">
        <v>5.23</v>
      </c>
      <c r="E16" s="25">
        <v>0.79300000000000004</v>
      </c>
      <c r="F16" s="2">
        <f t="shared" si="0"/>
        <v>39.449999999999996</v>
      </c>
      <c r="G16" s="2">
        <f t="shared" si="1"/>
        <v>38.441999999999993</v>
      </c>
    </row>
    <row r="17" spans="1:11" ht="15.75" thickBot="1" x14ac:dyDescent="0.3">
      <c r="A17" s="4">
        <v>45797</v>
      </c>
      <c r="B17" s="2">
        <v>32.539000000000001</v>
      </c>
      <c r="C17" s="26">
        <v>0.98</v>
      </c>
      <c r="D17" s="2">
        <v>4.57</v>
      </c>
      <c r="E17" s="27">
        <v>0.77600000000000002</v>
      </c>
      <c r="F17" s="2">
        <f t="shared" si="0"/>
        <v>38.865000000000002</v>
      </c>
      <c r="G17" s="2">
        <f t="shared" si="1"/>
        <v>37.885000000000005</v>
      </c>
    </row>
    <row r="18" spans="1:11" ht="15.75" thickBot="1" x14ac:dyDescent="0.3">
      <c r="A18" s="4">
        <v>45798</v>
      </c>
      <c r="B18" s="17">
        <v>28.221</v>
      </c>
      <c r="C18" s="14">
        <v>0.89600000000000002</v>
      </c>
      <c r="D18" s="2">
        <v>4.83</v>
      </c>
      <c r="E18" s="25">
        <v>0.77</v>
      </c>
      <c r="F18" s="2">
        <f t="shared" si="0"/>
        <v>34.717000000000006</v>
      </c>
      <c r="G18" s="2">
        <f t="shared" si="1"/>
        <v>33.821000000000005</v>
      </c>
    </row>
    <row r="19" spans="1:11" ht="15.75" thickBot="1" x14ac:dyDescent="0.3">
      <c r="A19" s="4">
        <v>45799</v>
      </c>
      <c r="B19" s="2">
        <v>33.033000000000001</v>
      </c>
      <c r="C19" s="26">
        <v>0.95199999999999996</v>
      </c>
      <c r="D19" s="2">
        <v>4.3</v>
      </c>
      <c r="E19" s="27">
        <v>0.78400000000000003</v>
      </c>
      <c r="F19" s="2">
        <f t="shared" si="0"/>
        <v>39.068999999999996</v>
      </c>
      <c r="G19" s="2">
        <f t="shared" si="1"/>
        <v>38.116999999999997</v>
      </c>
    </row>
    <row r="20" spans="1:11" ht="15.75" thickBot="1" x14ac:dyDescent="0.3">
      <c r="A20" s="4">
        <v>45801</v>
      </c>
      <c r="B20" s="17">
        <v>30.844000000000001</v>
      </c>
      <c r="C20" s="14">
        <v>0.7</v>
      </c>
      <c r="D20" s="17">
        <v>3.56</v>
      </c>
      <c r="E20" s="25">
        <v>0.7</v>
      </c>
      <c r="F20" s="2">
        <f t="shared" si="0"/>
        <v>35.804000000000002</v>
      </c>
      <c r="G20" s="2">
        <f t="shared" si="1"/>
        <v>35.103999999999999</v>
      </c>
    </row>
    <row r="21" spans="1:11" ht="15.75" thickBot="1" x14ac:dyDescent="0.3">
      <c r="A21" s="4">
        <v>45802</v>
      </c>
      <c r="B21" s="2">
        <v>30.11</v>
      </c>
      <c r="C21" s="26">
        <v>1.5820000000000001</v>
      </c>
      <c r="D21" s="2">
        <v>4.9000000000000004</v>
      </c>
      <c r="E21" s="27">
        <v>0.78300000000000003</v>
      </c>
      <c r="F21" s="2">
        <f t="shared" si="0"/>
        <v>37.375</v>
      </c>
      <c r="G21" s="2">
        <f t="shared" si="1"/>
        <v>35.792999999999999</v>
      </c>
    </row>
    <row r="22" spans="1:11" ht="15.75" thickBot="1" x14ac:dyDescent="0.3">
      <c r="A22" s="4">
        <v>45803</v>
      </c>
      <c r="B22" s="6">
        <v>31.411000000000001</v>
      </c>
      <c r="C22" s="28">
        <v>1.6379999999999999</v>
      </c>
      <c r="D22" s="6">
        <v>4.3680000000000003</v>
      </c>
      <c r="E22" s="29">
        <v>0.8</v>
      </c>
      <c r="F22" s="2">
        <f t="shared" si="0"/>
        <v>38.216999999999999</v>
      </c>
      <c r="G22" s="2">
        <f t="shared" si="1"/>
        <v>36.579000000000001</v>
      </c>
      <c r="I22" s="5"/>
    </row>
    <row r="23" spans="1:11" ht="15.75" thickBot="1" x14ac:dyDescent="0.3">
      <c r="A23" s="4">
        <v>45804</v>
      </c>
      <c r="B23" s="2">
        <v>32.585999999999999</v>
      </c>
      <c r="C23" s="2">
        <v>1.4419999999999999</v>
      </c>
      <c r="D23" s="2">
        <v>4.1180000000000003</v>
      </c>
      <c r="E23" s="2">
        <v>0.78200000000000003</v>
      </c>
      <c r="F23" s="2">
        <f t="shared" si="0"/>
        <v>38.927999999999997</v>
      </c>
      <c r="G23" s="2">
        <f t="shared" si="1"/>
        <v>37.485999999999997</v>
      </c>
      <c r="K23" s="5"/>
    </row>
    <row r="24" spans="1:11" ht="15.75" thickBot="1" x14ac:dyDescent="0.3">
      <c r="A24" s="4">
        <v>45805</v>
      </c>
      <c r="B24" s="2">
        <v>32.363</v>
      </c>
      <c r="C24" s="2">
        <v>0</v>
      </c>
      <c r="D24" s="2">
        <v>4.6630000000000003</v>
      </c>
      <c r="E24" s="2">
        <v>0.78400000000000003</v>
      </c>
      <c r="F24" s="2">
        <f t="shared" si="0"/>
        <v>37.809999999999995</v>
      </c>
      <c r="G24" s="2">
        <f t="shared" si="1"/>
        <v>37.809999999999995</v>
      </c>
      <c r="H24" s="5"/>
    </row>
    <row r="25" spans="1:11" ht="15.75" thickBot="1" x14ac:dyDescent="0.3">
      <c r="A25" s="4">
        <v>45806</v>
      </c>
      <c r="B25" s="2">
        <v>32.468000000000004</v>
      </c>
      <c r="C25" s="2">
        <v>0</v>
      </c>
      <c r="D25" s="2">
        <v>5.0960000000000001</v>
      </c>
      <c r="E25" s="2">
        <v>0.99299999999999999</v>
      </c>
      <c r="F25" s="2">
        <f t="shared" si="0"/>
        <v>38.557000000000009</v>
      </c>
      <c r="G25" s="2">
        <f t="shared" si="1"/>
        <v>38.557000000000009</v>
      </c>
      <c r="H25" s="5"/>
      <c r="I25" s="5"/>
    </row>
    <row r="26" spans="1:11" ht="15.75" thickBot="1" x14ac:dyDescent="0.3">
      <c r="A26" s="4">
        <v>45808</v>
      </c>
      <c r="B26" s="2" t="s">
        <v>15</v>
      </c>
      <c r="C26" s="2" t="s">
        <v>15</v>
      </c>
      <c r="D26" s="2" t="s">
        <v>15</v>
      </c>
      <c r="E26" s="2" t="s">
        <v>15</v>
      </c>
      <c r="F26" s="2">
        <v>0</v>
      </c>
      <c r="G26" s="2">
        <v>0</v>
      </c>
      <c r="H26" s="5"/>
    </row>
    <row r="27" spans="1:11" ht="15.75" thickBot="1" x14ac:dyDescent="0.3">
      <c r="A27" s="1"/>
      <c r="B27" s="1"/>
      <c r="C27" s="1"/>
      <c r="D27" s="1"/>
      <c r="E27" s="1"/>
      <c r="F27" s="1"/>
      <c r="G27" s="1"/>
    </row>
    <row r="28" spans="1:11" ht="15.75" thickBot="1" x14ac:dyDescent="0.3">
      <c r="A28" s="1"/>
      <c r="B28" s="1"/>
      <c r="C28" s="1"/>
      <c r="D28" s="1"/>
      <c r="E28" s="1"/>
      <c r="F28" s="30" t="s">
        <v>1</v>
      </c>
      <c r="G28" s="31">
        <f>SUM(G2:G26)</f>
        <v>839.58100000000002</v>
      </c>
      <c r="I28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zoomScale="85" zoomScaleNormal="85" workbookViewId="0">
      <pane ySplit="1" topLeftCell="A2" activePane="bottomLeft" state="frozen"/>
      <selection pane="bottomLeft" activeCell="P7" sqref="P7"/>
    </sheetView>
  </sheetViews>
  <sheetFormatPr defaultRowHeight="15" x14ac:dyDescent="0.25"/>
  <cols>
    <col min="1" max="1" width="25.28515625" customWidth="1"/>
    <col min="2" max="9" width="7.7109375" bestFit="1" customWidth="1"/>
    <col min="10" max="10" width="7.5703125" bestFit="1" customWidth="1"/>
    <col min="11" max="11" width="8.42578125" bestFit="1" customWidth="1"/>
    <col min="12" max="21" width="7.7109375" bestFit="1" customWidth="1"/>
  </cols>
  <sheetData>
    <row r="1" spans="1:26" ht="15.75" thickBot="1" x14ac:dyDescent="0.3">
      <c r="B1" s="16">
        <v>45780</v>
      </c>
      <c r="C1" s="16">
        <v>45781</v>
      </c>
      <c r="D1" s="16">
        <v>45782</v>
      </c>
      <c r="E1" s="16">
        <v>45783</v>
      </c>
      <c r="F1" s="16">
        <v>45784</v>
      </c>
      <c r="G1" s="16">
        <v>45785</v>
      </c>
      <c r="H1" s="16">
        <v>45787</v>
      </c>
      <c r="I1" s="16">
        <v>45788</v>
      </c>
      <c r="J1" s="16">
        <v>45789</v>
      </c>
      <c r="K1" s="16">
        <v>45790</v>
      </c>
      <c r="L1" s="16">
        <v>45791</v>
      </c>
      <c r="M1" s="16">
        <v>45792</v>
      </c>
      <c r="N1" s="16">
        <v>45794</v>
      </c>
      <c r="O1" s="16">
        <v>45795</v>
      </c>
      <c r="P1" s="16">
        <v>45796</v>
      </c>
      <c r="Q1" s="16">
        <v>45797</v>
      </c>
      <c r="R1" s="16">
        <v>45798</v>
      </c>
      <c r="S1" s="16">
        <v>45799</v>
      </c>
      <c r="T1" s="16">
        <v>45801</v>
      </c>
      <c r="U1" s="16">
        <v>45802</v>
      </c>
      <c r="V1" s="16">
        <v>45803</v>
      </c>
      <c r="W1" s="16">
        <v>45804</v>
      </c>
      <c r="X1" s="16">
        <v>45805</v>
      </c>
      <c r="Y1" s="16">
        <v>45806</v>
      </c>
      <c r="Z1" s="16">
        <v>45808</v>
      </c>
    </row>
    <row r="2" spans="1:26" ht="15.75" thickBot="1" x14ac:dyDescent="0.3">
      <c r="A2" s="3" t="s">
        <v>16</v>
      </c>
      <c r="B2" s="2">
        <v>34.177999999999997</v>
      </c>
      <c r="C2" s="2">
        <v>36.231000000000002</v>
      </c>
      <c r="D2" s="2">
        <v>37.360999999999997</v>
      </c>
      <c r="E2" s="2">
        <v>39.351999999999997</v>
      </c>
      <c r="F2" s="2">
        <v>37.704999999999998</v>
      </c>
      <c r="G2" s="2">
        <v>38.694000000000003</v>
      </c>
      <c r="H2" s="2">
        <v>39.442999999999998</v>
      </c>
      <c r="I2" s="2"/>
      <c r="J2" s="2"/>
      <c r="K2" s="2">
        <v>28.407</v>
      </c>
      <c r="L2" s="2">
        <v>38.68</v>
      </c>
      <c r="M2" s="2">
        <v>38.780999999999999</v>
      </c>
      <c r="N2" s="2">
        <v>38.862000000000002</v>
      </c>
      <c r="O2" s="2">
        <v>37.353999999999999</v>
      </c>
      <c r="P2" s="2">
        <v>38.728999999999999</v>
      </c>
      <c r="Q2" s="2">
        <v>36.215000000000003</v>
      </c>
      <c r="R2" s="2">
        <v>38.43</v>
      </c>
      <c r="S2" s="2">
        <v>36.381</v>
      </c>
      <c r="T2" s="2">
        <v>38.53</v>
      </c>
      <c r="U2" s="2">
        <v>35.637</v>
      </c>
      <c r="V2" s="2">
        <v>37.908000000000001</v>
      </c>
      <c r="W2" s="2">
        <v>37.948999999999998</v>
      </c>
      <c r="X2" s="2">
        <v>37.750999999999998</v>
      </c>
      <c r="Y2" s="2">
        <v>36.274999999999999</v>
      </c>
      <c r="Z2" s="2"/>
    </row>
    <row r="3" spans="1:26" ht="15.75" thickBot="1" x14ac:dyDescent="0.3">
      <c r="A3" s="3" t="s">
        <v>17</v>
      </c>
      <c r="B3" s="3">
        <v>2.5190000000000001</v>
      </c>
      <c r="C3" s="3">
        <v>1.825</v>
      </c>
      <c r="D3" s="3">
        <v>1.383</v>
      </c>
      <c r="E3" s="3">
        <v>2.2280000000000002</v>
      </c>
      <c r="F3" s="3">
        <v>2.2120000000000002</v>
      </c>
      <c r="G3" s="3">
        <v>1.7509999999999999</v>
      </c>
      <c r="H3" s="3">
        <v>2.1110000000000002</v>
      </c>
      <c r="I3" s="3"/>
      <c r="J3" s="3"/>
      <c r="K3" s="3">
        <v>1.7290000000000001</v>
      </c>
      <c r="L3" s="3">
        <v>1.97</v>
      </c>
      <c r="M3" s="3">
        <v>1.821</v>
      </c>
      <c r="N3" s="3">
        <v>18.54</v>
      </c>
      <c r="O3" s="3">
        <v>1.423</v>
      </c>
      <c r="P3" s="3">
        <v>0.96199999999999997</v>
      </c>
      <c r="Q3" s="3">
        <v>1.84</v>
      </c>
      <c r="R3" s="3">
        <v>1.748</v>
      </c>
      <c r="S3" s="3">
        <v>2.4809999999999999</v>
      </c>
      <c r="T3" s="3">
        <v>1.4690000000000001</v>
      </c>
      <c r="U3" s="3">
        <v>2.097</v>
      </c>
      <c r="V3" s="3">
        <v>1.9530000000000001</v>
      </c>
      <c r="W3" s="2">
        <v>2.0030000000000001</v>
      </c>
      <c r="X3" s="3">
        <v>1.7270000000000001</v>
      </c>
      <c r="Y3" s="3">
        <v>2.137</v>
      </c>
      <c r="Z3" s="3"/>
    </row>
    <row r="5" spans="1:26" ht="15.75" thickBot="1" x14ac:dyDescent="0.3"/>
    <row r="6" spans="1:26" ht="15.75" thickBot="1" x14ac:dyDescent="0.3">
      <c r="A6" s="3" t="s">
        <v>18</v>
      </c>
      <c r="B6" s="2">
        <f>B2+B3</f>
        <v>36.696999999999996</v>
      </c>
      <c r="C6" s="2">
        <f t="shared" ref="C6:Z6" si="0">C2+C3</f>
        <v>38.056000000000004</v>
      </c>
      <c r="D6" s="2">
        <f t="shared" si="0"/>
        <v>38.744</v>
      </c>
      <c r="E6" s="2">
        <f t="shared" si="0"/>
        <v>41.58</v>
      </c>
      <c r="F6" s="2">
        <f t="shared" si="0"/>
        <v>39.917000000000002</v>
      </c>
      <c r="G6" s="2">
        <f t="shared" si="0"/>
        <v>40.445</v>
      </c>
      <c r="H6" s="2">
        <f t="shared" si="0"/>
        <v>41.553999999999995</v>
      </c>
      <c r="I6" s="2">
        <f t="shared" si="0"/>
        <v>0</v>
      </c>
      <c r="J6" s="2">
        <f t="shared" si="0"/>
        <v>0</v>
      </c>
      <c r="K6" s="2">
        <f t="shared" si="0"/>
        <v>30.135999999999999</v>
      </c>
      <c r="L6" s="2">
        <f t="shared" si="0"/>
        <v>40.65</v>
      </c>
      <c r="M6" s="2">
        <f t="shared" si="0"/>
        <v>40.601999999999997</v>
      </c>
      <c r="N6" s="2">
        <f t="shared" si="0"/>
        <v>57.402000000000001</v>
      </c>
      <c r="O6" s="2">
        <f t="shared" si="0"/>
        <v>38.777000000000001</v>
      </c>
      <c r="P6" s="2">
        <f t="shared" si="0"/>
        <v>39.691000000000003</v>
      </c>
      <c r="Q6" s="2">
        <f t="shared" si="0"/>
        <v>38.055000000000007</v>
      </c>
      <c r="R6" s="2">
        <f t="shared" si="0"/>
        <v>40.177999999999997</v>
      </c>
      <c r="S6" s="2">
        <f t="shared" si="0"/>
        <v>38.862000000000002</v>
      </c>
      <c r="T6" s="2">
        <f t="shared" si="0"/>
        <v>39.999000000000002</v>
      </c>
      <c r="U6" s="2">
        <f t="shared" si="0"/>
        <v>37.734000000000002</v>
      </c>
      <c r="V6" s="2">
        <f t="shared" si="0"/>
        <v>39.861000000000004</v>
      </c>
      <c r="W6" s="2">
        <f t="shared" si="0"/>
        <v>39.951999999999998</v>
      </c>
      <c r="X6" s="2">
        <f t="shared" si="0"/>
        <v>39.477999999999994</v>
      </c>
      <c r="Y6" s="2">
        <f t="shared" si="0"/>
        <v>38.411999999999999</v>
      </c>
      <c r="Z6" s="2">
        <f t="shared" si="0"/>
        <v>0</v>
      </c>
    </row>
    <row r="8" spans="1:26" ht="27" thickBot="1" x14ac:dyDescent="0.45">
      <c r="A8" s="7" t="s">
        <v>65</v>
      </c>
      <c r="I8" s="8"/>
      <c r="M8" s="8"/>
    </row>
    <row r="9" spans="1:26" ht="15.75" thickBot="1" x14ac:dyDescent="0.3">
      <c r="A9" s="3" t="s">
        <v>19</v>
      </c>
      <c r="B9" s="9">
        <v>132</v>
      </c>
      <c r="C9" s="9">
        <v>134</v>
      </c>
      <c r="D9" s="9">
        <v>134</v>
      </c>
      <c r="E9" s="9">
        <v>133</v>
      </c>
      <c r="F9" s="9">
        <v>134</v>
      </c>
      <c r="G9" s="9">
        <v>134</v>
      </c>
      <c r="H9" s="9">
        <v>132</v>
      </c>
      <c r="I9" s="9"/>
      <c r="J9" s="9"/>
      <c r="K9" s="9">
        <v>133</v>
      </c>
      <c r="L9" s="3">
        <v>133</v>
      </c>
      <c r="M9" s="20">
        <v>134</v>
      </c>
      <c r="N9" s="9">
        <v>126</v>
      </c>
      <c r="O9" s="9">
        <v>127</v>
      </c>
      <c r="P9" s="9">
        <v>131</v>
      </c>
      <c r="Q9" s="9">
        <v>133</v>
      </c>
      <c r="R9" s="9">
        <v>127.5</v>
      </c>
      <c r="S9" s="9">
        <v>136</v>
      </c>
      <c r="T9" s="9">
        <v>131</v>
      </c>
      <c r="U9" s="9">
        <v>134.5</v>
      </c>
      <c r="V9" s="9">
        <v>134</v>
      </c>
      <c r="W9" s="9">
        <v>134</v>
      </c>
      <c r="X9" s="9">
        <v>135</v>
      </c>
      <c r="Y9" s="9">
        <v>134.5</v>
      </c>
      <c r="Z9" s="9"/>
    </row>
    <row r="10" spans="1:26" ht="15.75" thickBot="1" x14ac:dyDescent="0.3">
      <c r="A10" s="3" t="s">
        <v>20</v>
      </c>
      <c r="B10" s="2">
        <v>2.7</v>
      </c>
      <c r="C10" s="2">
        <v>2.806</v>
      </c>
      <c r="D10" s="2">
        <v>2.91</v>
      </c>
      <c r="E10" s="2">
        <v>2.7</v>
      </c>
      <c r="F10" s="2">
        <v>3.3</v>
      </c>
      <c r="G10" s="2">
        <v>2.92</v>
      </c>
      <c r="H10" s="2">
        <v>2.9</v>
      </c>
      <c r="I10" s="2"/>
      <c r="J10" s="2"/>
      <c r="K10" s="2">
        <v>3.02</v>
      </c>
      <c r="L10" s="9">
        <v>3.6179999999999999</v>
      </c>
      <c r="M10" s="9">
        <v>3.6</v>
      </c>
      <c r="N10" s="2">
        <v>1.81</v>
      </c>
      <c r="O10" s="2">
        <v>2.2200000000000002</v>
      </c>
      <c r="P10" s="2">
        <v>2.6</v>
      </c>
      <c r="Q10" s="2">
        <v>2.4</v>
      </c>
      <c r="R10" s="2">
        <v>2</v>
      </c>
      <c r="S10" s="2">
        <v>2.4</v>
      </c>
      <c r="T10" s="2">
        <v>2.4</v>
      </c>
      <c r="U10" s="2">
        <v>2.4</v>
      </c>
      <c r="V10" s="2">
        <v>2.2000000000000002</v>
      </c>
      <c r="W10" s="2">
        <v>1.9</v>
      </c>
      <c r="X10" s="2">
        <v>2.1</v>
      </c>
      <c r="Y10" s="2">
        <v>1.9</v>
      </c>
      <c r="Z10" s="2"/>
    </row>
    <row r="11" spans="1:26" ht="15.75" thickBot="1" x14ac:dyDescent="0.3">
      <c r="A11" s="3" t="s">
        <v>21</v>
      </c>
      <c r="B11" s="2">
        <v>1.5</v>
      </c>
      <c r="C11" s="2">
        <v>1.3</v>
      </c>
      <c r="D11" s="2">
        <v>0.9</v>
      </c>
      <c r="E11" s="2">
        <v>1.5</v>
      </c>
      <c r="F11" s="2">
        <v>0.9</v>
      </c>
      <c r="G11" s="2">
        <v>0.9</v>
      </c>
      <c r="H11" s="2">
        <v>0.9</v>
      </c>
      <c r="I11" s="2"/>
      <c r="J11" s="2"/>
      <c r="K11" s="2">
        <v>1.2</v>
      </c>
      <c r="L11" s="2">
        <v>0.6</v>
      </c>
      <c r="M11" s="2">
        <v>0.6</v>
      </c>
      <c r="N11" s="2">
        <v>0.4</v>
      </c>
      <c r="O11" s="2">
        <v>0.4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0.2</v>
      </c>
      <c r="W11" s="2">
        <v>0.9</v>
      </c>
      <c r="X11" s="2">
        <v>0.9</v>
      </c>
      <c r="Y11" s="2">
        <v>0.8</v>
      </c>
      <c r="Z11" s="2"/>
    </row>
    <row r="12" spans="1:26" ht="15.75" thickBot="1" x14ac:dyDescent="0.3">
      <c r="A12" s="3" t="s">
        <v>22</v>
      </c>
      <c r="B12" s="2">
        <v>0.65500000000000003</v>
      </c>
      <c r="C12" s="2">
        <v>0.66200000000000003</v>
      </c>
      <c r="D12" s="2">
        <v>0.65800000000000003</v>
      </c>
      <c r="E12" s="2">
        <v>0.65800000000000003</v>
      </c>
      <c r="F12" s="2">
        <v>0.67900000000000005</v>
      </c>
      <c r="G12" s="2">
        <v>0.66600000000000004</v>
      </c>
      <c r="H12" s="2">
        <v>0.66900000000000004</v>
      </c>
      <c r="I12" s="2"/>
      <c r="J12" s="2"/>
      <c r="K12" s="2">
        <v>0.68700000000000006</v>
      </c>
      <c r="L12" s="2">
        <v>0.67</v>
      </c>
      <c r="M12" s="2">
        <v>0.67300000000000004</v>
      </c>
      <c r="N12" s="2">
        <v>0.68899999999999995</v>
      </c>
      <c r="O12" s="2">
        <v>0.45300000000000001</v>
      </c>
      <c r="P12" s="2">
        <v>0.436</v>
      </c>
      <c r="Q12" s="2">
        <v>0.65900000000000003</v>
      </c>
      <c r="R12" s="2">
        <v>0.65900000000000003</v>
      </c>
      <c r="S12" s="2">
        <v>0.63300000000000001</v>
      </c>
      <c r="T12" s="2">
        <v>0.62</v>
      </c>
      <c r="U12" s="2">
        <v>0.63100000000000001</v>
      </c>
      <c r="V12" s="2">
        <v>0.625</v>
      </c>
      <c r="W12" s="2">
        <v>0.63600000000000001</v>
      </c>
      <c r="X12" s="2">
        <v>0.627</v>
      </c>
      <c r="Y12" s="2">
        <v>0.65600000000000003</v>
      </c>
      <c r="Z12" s="2"/>
    </row>
    <row r="13" spans="1:26" ht="15.75" thickBot="1" x14ac:dyDescent="0.3">
      <c r="A13" s="3" t="s">
        <v>23</v>
      </c>
      <c r="B13" s="2">
        <v>14.615</v>
      </c>
      <c r="C13" s="2">
        <v>14.542</v>
      </c>
      <c r="D13" s="2">
        <v>14.798</v>
      </c>
      <c r="E13" s="2">
        <v>14.215</v>
      </c>
      <c r="F13" s="2">
        <v>14.246</v>
      </c>
      <c r="G13" s="2">
        <v>14.76</v>
      </c>
      <c r="H13" s="2">
        <v>14.35</v>
      </c>
      <c r="I13" s="2"/>
      <c r="J13" s="2"/>
      <c r="K13" s="2">
        <v>16.18</v>
      </c>
      <c r="L13" s="2">
        <v>15.125999999999999</v>
      </c>
      <c r="M13" s="2">
        <v>15.01</v>
      </c>
      <c r="N13" s="2">
        <v>16.375</v>
      </c>
      <c r="O13" s="2">
        <v>16.696999999999999</v>
      </c>
      <c r="P13" s="2">
        <v>17.853999999999999</v>
      </c>
      <c r="Q13" s="2">
        <v>18.097999999999999</v>
      </c>
      <c r="R13" s="2">
        <v>17.488</v>
      </c>
      <c r="S13" s="2">
        <v>18.12</v>
      </c>
      <c r="T13" s="2">
        <v>17.7</v>
      </c>
      <c r="U13" s="2">
        <v>18.72</v>
      </c>
      <c r="V13" s="2">
        <v>17.899999999999999</v>
      </c>
      <c r="W13" s="2">
        <v>17.881</v>
      </c>
      <c r="X13" s="2">
        <v>17.257999999999999</v>
      </c>
      <c r="Y13" s="2">
        <v>17.574000000000002</v>
      </c>
      <c r="Z13" s="2"/>
    </row>
    <row r="14" spans="1:26" ht="15.75" thickBot="1" x14ac:dyDescent="0.3">
      <c r="A14" s="3" t="s">
        <v>24</v>
      </c>
      <c r="B14" s="2">
        <v>4.5250000000000004</v>
      </c>
      <c r="C14" s="2">
        <v>4.835</v>
      </c>
      <c r="D14" s="2">
        <v>4.8550000000000004</v>
      </c>
      <c r="E14" s="2">
        <v>4.83</v>
      </c>
      <c r="F14" s="2">
        <v>4.8449999999999998</v>
      </c>
      <c r="G14" s="2">
        <v>4.8049999999999997</v>
      </c>
      <c r="H14" s="2">
        <v>4.8899999999999997</v>
      </c>
      <c r="I14" s="2"/>
      <c r="J14" s="2"/>
      <c r="K14" s="2">
        <v>3.976</v>
      </c>
      <c r="L14" s="2">
        <v>3.89</v>
      </c>
      <c r="M14" s="2">
        <v>3.83</v>
      </c>
      <c r="N14" s="2">
        <v>3.2559999999999998</v>
      </c>
      <c r="O14" s="2">
        <v>2.9550000000000001</v>
      </c>
      <c r="P14" s="2">
        <v>1.97</v>
      </c>
      <c r="Q14" s="2">
        <v>1.93</v>
      </c>
      <c r="R14" s="2">
        <v>1.95</v>
      </c>
      <c r="S14" s="2">
        <v>1.91</v>
      </c>
      <c r="T14" s="2">
        <v>1.96</v>
      </c>
      <c r="U14" s="2">
        <v>1.97</v>
      </c>
      <c r="V14" s="2">
        <v>1.978</v>
      </c>
      <c r="W14" s="2">
        <v>1.968</v>
      </c>
      <c r="X14" s="2">
        <v>1.9730000000000001</v>
      </c>
      <c r="Y14" s="2">
        <v>1.946</v>
      </c>
      <c r="Z14" s="2"/>
    </row>
    <row r="15" spans="1:26" ht="15.75" thickBot="1" x14ac:dyDescent="0.3">
      <c r="A15" s="3" t="s">
        <v>25</v>
      </c>
      <c r="B15" s="2">
        <v>12.66</v>
      </c>
      <c r="C15" s="2">
        <v>11.891</v>
      </c>
      <c r="D15" s="2">
        <v>12.212999999999999</v>
      </c>
      <c r="E15" s="2">
        <v>12.2</v>
      </c>
      <c r="F15" s="2">
        <v>12.265000000000001</v>
      </c>
      <c r="G15" s="2">
        <v>12.18</v>
      </c>
      <c r="H15" s="2">
        <v>12.247</v>
      </c>
      <c r="I15" s="2"/>
      <c r="J15" s="2"/>
      <c r="K15" s="2">
        <v>10.81</v>
      </c>
      <c r="L15" s="2">
        <v>12.24</v>
      </c>
      <c r="M15" s="2">
        <v>12.49</v>
      </c>
      <c r="N15" s="2">
        <v>12.295999999999999</v>
      </c>
      <c r="O15" s="2">
        <v>12.13</v>
      </c>
      <c r="P15" s="2">
        <v>12.89</v>
      </c>
      <c r="Q15" s="2">
        <v>12.84</v>
      </c>
      <c r="R15" s="2">
        <v>12.837999999999999</v>
      </c>
      <c r="S15" s="2">
        <v>13.2</v>
      </c>
      <c r="T15" s="2">
        <v>13.295999999999999</v>
      </c>
      <c r="U15" s="2">
        <v>12.538</v>
      </c>
      <c r="V15" s="2">
        <v>13.5</v>
      </c>
      <c r="W15" s="2">
        <v>13.375</v>
      </c>
      <c r="X15" s="2">
        <v>13.475</v>
      </c>
      <c r="Y15" s="2">
        <v>13.58</v>
      </c>
      <c r="Z15" s="2"/>
    </row>
    <row r="16" spans="1:26" ht="15.75" thickBot="1" x14ac:dyDescent="0.3">
      <c r="A16" s="3" t="s">
        <v>63</v>
      </c>
      <c r="B16" s="2">
        <v>0</v>
      </c>
      <c r="C16" s="2">
        <v>0</v>
      </c>
      <c r="D16" s="2">
        <v>2.2599999999999998</v>
      </c>
      <c r="E16" s="2">
        <v>2.34</v>
      </c>
      <c r="F16" s="2">
        <v>0</v>
      </c>
      <c r="G16" s="2">
        <v>0</v>
      </c>
      <c r="H16" s="2">
        <v>0</v>
      </c>
      <c r="I16" s="2"/>
      <c r="J16" s="2"/>
      <c r="K16" s="2">
        <v>0</v>
      </c>
      <c r="L16" s="2">
        <v>0</v>
      </c>
      <c r="M16" s="2">
        <v>3.3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/>
    </row>
    <row r="17" spans="1:26" ht="15.75" thickBot="1" x14ac:dyDescent="0.3">
      <c r="A17" s="3" t="s">
        <v>26</v>
      </c>
      <c r="B17" s="2">
        <v>1.55</v>
      </c>
      <c r="C17" s="2">
        <v>3.048</v>
      </c>
      <c r="D17" s="19">
        <v>0.71</v>
      </c>
      <c r="E17" s="2">
        <v>0.78</v>
      </c>
      <c r="F17" s="2">
        <v>0.26</v>
      </c>
      <c r="G17" s="2">
        <v>0.73</v>
      </c>
      <c r="H17" s="2">
        <v>0.48</v>
      </c>
      <c r="I17" s="2"/>
      <c r="J17" s="2"/>
      <c r="K17" s="2">
        <v>0.26</v>
      </c>
      <c r="L17" s="2">
        <v>0</v>
      </c>
      <c r="M17" s="2">
        <v>0</v>
      </c>
      <c r="N17" s="2">
        <v>0.82</v>
      </c>
      <c r="O17" s="2">
        <v>0.26</v>
      </c>
      <c r="P17" s="2">
        <v>0</v>
      </c>
      <c r="Q17" s="2">
        <v>0.5</v>
      </c>
      <c r="R17" s="2">
        <v>0.26</v>
      </c>
      <c r="S17" s="2">
        <v>0.76</v>
      </c>
      <c r="T17" s="2">
        <v>0.52</v>
      </c>
      <c r="U17" s="2">
        <v>0.26</v>
      </c>
      <c r="V17" s="2">
        <v>0.76</v>
      </c>
      <c r="W17" s="2">
        <v>0.52</v>
      </c>
      <c r="X17" s="2">
        <v>0.49</v>
      </c>
      <c r="Y17" s="2">
        <v>0</v>
      </c>
      <c r="Z17" s="2"/>
    </row>
    <row r="18" spans="1:26" ht="15.75" thickBot="1" x14ac:dyDescent="0.3">
      <c r="A18" s="3" t="s">
        <v>66</v>
      </c>
      <c r="B18" s="2">
        <v>0</v>
      </c>
      <c r="C18" s="2">
        <v>0</v>
      </c>
      <c r="D18" s="19">
        <v>0</v>
      </c>
      <c r="E18" s="2">
        <v>0</v>
      </c>
      <c r="F18" s="2">
        <v>2.9</v>
      </c>
      <c r="G18" s="2">
        <v>2.34</v>
      </c>
      <c r="H18" s="2">
        <v>2.7149999999999999</v>
      </c>
      <c r="I18" s="2"/>
      <c r="J18" s="2"/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/>
    </row>
    <row r="19" spans="1:26" ht="15.75" thickBot="1" x14ac:dyDescent="0.3">
      <c r="A19" s="3" t="s">
        <v>67</v>
      </c>
      <c r="B19" s="2">
        <v>0</v>
      </c>
      <c r="C19" s="2">
        <v>0</v>
      </c>
      <c r="D19" s="1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/>
      <c r="K19" s="2">
        <v>2.87</v>
      </c>
      <c r="L19" s="2">
        <v>3.24</v>
      </c>
      <c r="M19" s="2">
        <v>3.3</v>
      </c>
      <c r="N19" s="2">
        <v>2.4350000000000001</v>
      </c>
      <c r="O19" s="2">
        <v>2.95</v>
      </c>
      <c r="P19" s="2">
        <v>3.26</v>
      </c>
      <c r="Q19" s="2">
        <v>2.64</v>
      </c>
      <c r="R19" s="2">
        <v>2.88</v>
      </c>
      <c r="S19" s="2">
        <v>2.39</v>
      </c>
      <c r="T19" s="2">
        <v>1.6</v>
      </c>
      <c r="U19" s="2">
        <v>2.93</v>
      </c>
      <c r="V19" s="2">
        <v>2.39</v>
      </c>
      <c r="W19" s="2">
        <v>2.15</v>
      </c>
      <c r="X19" s="2">
        <v>2.69</v>
      </c>
      <c r="Y19" s="2">
        <v>3.15</v>
      </c>
      <c r="Z19" s="2"/>
    </row>
    <row r="20" spans="1:26" ht="15.75" thickBot="1" x14ac:dyDescent="0.3">
      <c r="A20" s="3" t="s">
        <v>27</v>
      </c>
      <c r="B20" s="2">
        <v>0.98</v>
      </c>
      <c r="C20" s="2">
        <v>1.02</v>
      </c>
      <c r="D20" s="2">
        <v>1.01</v>
      </c>
      <c r="E20" s="2">
        <v>1.02</v>
      </c>
      <c r="F20" s="2">
        <v>0.95499999999999996</v>
      </c>
      <c r="G20" s="2">
        <v>1.0129999999999999</v>
      </c>
      <c r="H20" s="2">
        <v>1.01</v>
      </c>
      <c r="I20" s="2"/>
      <c r="J20" s="2"/>
      <c r="K20" s="2">
        <v>1.03</v>
      </c>
      <c r="L20" s="2">
        <v>1.02</v>
      </c>
      <c r="M20" s="2">
        <v>1.01</v>
      </c>
      <c r="N20" s="2">
        <v>1.02</v>
      </c>
      <c r="O20" s="2">
        <v>1.02</v>
      </c>
      <c r="P20" s="2">
        <v>1.03</v>
      </c>
      <c r="Q20" s="2">
        <v>1.02</v>
      </c>
      <c r="R20" s="2">
        <v>1.02</v>
      </c>
      <c r="S20" s="2">
        <v>1.01</v>
      </c>
      <c r="T20" s="2">
        <v>1</v>
      </c>
      <c r="U20" s="2">
        <v>1.02</v>
      </c>
      <c r="V20" s="2">
        <v>1.02</v>
      </c>
      <c r="W20" s="2">
        <v>1</v>
      </c>
      <c r="X20" s="2">
        <v>1.02</v>
      </c>
      <c r="Y20" s="2">
        <v>1.01</v>
      </c>
      <c r="Z20" s="2"/>
    </row>
    <row r="22" spans="1:26" ht="15.75" thickBot="1" x14ac:dyDescent="0.3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thickBot="1" x14ac:dyDescent="0.3">
      <c r="A23" s="3" t="s">
        <v>1</v>
      </c>
      <c r="B23" s="2">
        <f t="shared" ref="B23:L23" si="1">SUM(B10:B22)</f>
        <v>39.184999999999995</v>
      </c>
      <c r="C23" s="2">
        <f t="shared" si="1"/>
        <v>40.104000000000006</v>
      </c>
      <c r="D23" s="2">
        <f t="shared" si="1"/>
        <v>40.313999999999993</v>
      </c>
      <c r="E23" s="2">
        <f t="shared" si="1"/>
        <v>40.243000000000002</v>
      </c>
      <c r="F23" s="2">
        <f t="shared" si="1"/>
        <v>40.349999999999994</v>
      </c>
      <c r="G23" s="2">
        <f t="shared" si="1"/>
        <v>40.313999999999986</v>
      </c>
      <c r="H23" s="2">
        <f t="shared" si="1"/>
        <v>40.160999999999994</v>
      </c>
      <c r="I23" s="2">
        <f t="shared" si="1"/>
        <v>0</v>
      </c>
      <c r="J23" s="2">
        <f t="shared" si="1"/>
        <v>0</v>
      </c>
      <c r="K23" s="2">
        <f t="shared" si="1"/>
        <v>40.032999999999994</v>
      </c>
      <c r="L23" s="2">
        <f t="shared" si="1"/>
        <v>40.404000000000003</v>
      </c>
      <c r="M23" s="2">
        <f>SUM(M11:M22)</f>
        <v>40.212999999999994</v>
      </c>
      <c r="N23" s="2">
        <f t="shared" ref="N23:Z23" si="2">SUM(N10:N22)</f>
        <v>39.101000000000006</v>
      </c>
      <c r="O23" s="2">
        <f t="shared" si="2"/>
        <v>39.085000000000008</v>
      </c>
      <c r="P23" s="2">
        <f t="shared" si="2"/>
        <v>40.04</v>
      </c>
      <c r="Q23" s="2">
        <f t="shared" si="2"/>
        <v>40.087000000000003</v>
      </c>
      <c r="R23" s="2">
        <f t="shared" si="2"/>
        <v>39.094999999999999</v>
      </c>
      <c r="S23" s="2">
        <f t="shared" si="2"/>
        <v>40.423000000000002</v>
      </c>
      <c r="T23" s="2">
        <f t="shared" si="2"/>
        <v>39.096000000000004</v>
      </c>
      <c r="U23" s="2">
        <f t="shared" si="2"/>
        <v>40.469000000000001</v>
      </c>
      <c r="V23" s="2">
        <f t="shared" si="2"/>
        <v>40.573</v>
      </c>
      <c r="W23" s="2">
        <f t="shared" si="2"/>
        <v>40.33</v>
      </c>
      <c r="X23" s="2">
        <f t="shared" si="2"/>
        <v>40.533000000000001</v>
      </c>
      <c r="Y23" s="2">
        <f t="shared" si="2"/>
        <v>40.616</v>
      </c>
      <c r="Z23" s="2">
        <f t="shared" si="2"/>
        <v>0</v>
      </c>
    </row>
    <row r="24" spans="1:26" ht="15.75" thickBot="1" x14ac:dyDescent="0.3"/>
    <row r="25" spans="1:26" ht="15.75" thickBot="1" x14ac:dyDescent="0.3">
      <c r="A25" s="3" t="s">
        <v>28</v>
      </c>
      <c r="B25" s="3">
        <f t="shared" ref="B25:Z25" si="3">B6-B23</f>
        <v>-2.4879999999999995</v>
      </c>
      <c r="C25" s="3">
        <f t="shared" si="3"/>
        <v>-2.0480000000000018</v>
      </c>
      <c r="D25" s="3">
        <f t="shared" si="3"/>
        <v>-1.5699999999999932</v>
      </c>
      <c r="E25" s="3">
        <f t="shared" si="3"/>
        <v>1.3369999999999962</v>
      </c>
      <c r="F25" s="3">
        <f t="shared" si="3"/>
        <v>-0.43299999999999272</v>
      </c>
      <c r="G25" s="3">
        <f t="shared" si="3"/>
        <v>0.13100000000001444</v>
      </c>
      <c r="H25" s="3">
        <f t="shared" si="3"/>
        <v>1.3930000000000007</v>
      </c>
      <c r="I25" s="3">
        <f t="shared" si="3"/>
        <v>0</v>
      </c>
      <c r="J25" s="3">
        <f t="shared" si="3"/>
        <v>0</v>
      </c>
      <c r="K25" s="3">
        <f t="shared" si="3"/>
        <v>-9.8969999999999949</v>
      </c>
      <c r="L25" s="3">
        <f t="shared" si="3"/>
        <v>0.24599999999999511</v>
      </c>
      <c r="M25" s="3">
        <f t="shared" si="3"/>
        <v>0.3890000000000029</v>
      </c>
      <c r="N25" s="3">
        <f t="shared" si="3"/>
        <v>18.300999999999995</v>
      </c>
      <c r="O25" s="3">
        <f t="shared" si="3"/>
        <v>-0.30800000000000693</v>
      </c>
      <c r="P25" s="3">
        <f t="shared" si="3"/>
        <v>-0.34899999999999665</v>
      </c>
      <c r="Q25" s="3">
        <f t="shared" si="3"/>
        <v>-2.0319999999999965</v>
      </c>
      <c r="R25" s="3">
        <f t="shared" si="3"/>
        <v>1.0829999999999984</v>
      </c>
      <c r="S25" s="3">
        <f t="shared" si="3"/>
        <v>-1.5609999999999999</v>
      </c>
      <c r="T25" s="3">
        <f t="shared" si="3"/>
        <v>0.90299999999999869</v>
      </c>
      <c r="U25" s="3">
        <f t="shared" si="3"/>
        <v>-2.7349999999999994</v>
      </c>
      <c r="V25" s="3">
        <f t="shared" si="3"/>
        <v>-0.71199999999999619</v>
      </c>
      <c r="W25" s="3">
        <f t="shared" si="3"/>
        <v>-0.37800000000000011</v>
      </c>
      <c r="X25" s="3">
        <f t="shared" si="3"/>
        <v>-1.0550000000000068</v>
      </c>
      <c r="Y25" s="3">
        <f t="shared" si="3"/>
        <v>-2.2040000000000006</v>
      </c>
      <c r="Z25" s="3">
        <f t="shared" si="3"/>
        <v>0</v>
      </c>
    </row>
    <row r="27" spans="1:26" ht="27" thickBot="1" x14ac:dyDescent="0.45">
      <c r="A27" s="36" t="s">
        <v>29</v>
      </c>
      <c r="B27" s="36"/>
      <c r="C27" s="36"/>
    </row>
    <row r="28" spans="1:26" ht="15.75" thickBot="1" x14ac:dyDescent="0.3">
      <c r="A28" s="3" t="s">
        <v>30</v>
      </c>
      <c r="B28" s="2">
        <v>0.78800000000000003</v>
      </c>
      <c r="C28" s="3">
        <v>0.70199999999999996</v>
      </c>
      <c r="D28" s="3">
        <v>0.68600000000000005</v>
      </c>
      <c r="E28" s="3">
        <v>0.63300000000000001</v>
      </c>
      <c r="F28" s="3">
        <v>0.79500000000000004</v>
      </c>
      <c r="G28" s="3">
        <v>1.006</v>
      </c>
      <c r="H28" s="3">
        <v>0.76800000000000002</v>
      </c>
      <c r="I28" s="3"/>
      <c r="J28" s="3"/>
      <c r="K28" s="3">
        <v>0.79300000000000004</v>
      </c>
      <c r="L28" s="3">
        <v>0.79900000000000004</v>
      </c>
      <c r="M28" s="3">
        <v>0.79300000000000004</v>
      </c>
      <c r="N28" s="3">
        <v>0.78800000000000003</v>
      </c>
      <c r="O28" s="3">
        <v>0.88500000000000001</v>
      </c>
      <c r="P28" s="3">
        <v>0.79300000000000004</v>
      </c>
      <c r="Q28" s="3">
        <v>0.77600000000000002</v>
      </c>
      <c r="R28" s="2">
        <v>0.77</v>
      </c>
      <c r="S28" s="2">
        <v>0.78400000000000003</v>
      </c>
      <c r="T28" s="2">
        <v>0.7</v>
      </c>
      <c r="U28" s="2">
        <v>0.78300000000000003</v>
      </c>
      <c r="V28" s="2">
        <v>0.8</v>
      </c>
      <c r="W28" s="2">
        <v>0.78200000000000003</v>
      </c>
      <c r="X28" s="2">
        <v>0.78400000000000003</v>
      </c>
      <c r="Y28" s="2">
        <v>0.99299999999999999</v>
      </c>
      <c r="Z28" s="2"/>
    </row>
    <row r="29" spans="1:26" ht="15.75" thickBot="1" x14ac:dyDescent="0.3">
      <c r="Q29" s="11"/>
    </row>
    <row r="30" spans="1:26" ht="15.75" thickBot="1" x14ac:dyDescent="0.3">
      <c r="A30" s="3" t="s">
        <v>18</v>
      </c>
      <c r="B30" s="3">
        <f t="shared" ref="B30:Z30" si="4">SUM(B28:B29)</f>
        <v>0.78800000000000003</v>
      </c>
      <c r="C30" s="3">
        <f t="shared" si="4"/>
        <v>0.70199999999999996</v>
      </c>
      <c r="D30" s="3">
        <f t="shared" si="4"/>
        <v>0.68600000000000005</v>
      </c>
      <c r="E30" s="3">
        <f t="shared" si="4"/>
        <v>0.63300000000000001</v>
      </c>
      <c r="F30" s="3">
        <f t="shared" si="4"/>
        <v>0.79500000000000004</v>
      </c>
      <c r="G30" s="3">
        <f t="shared" si="4"/>
        <v>1.006</v>
      </c>
      <c r="H30" s="3">
        <f t="shared" si="4"/>
        <v>0.76800000000000002</v>
      </c>
      <c r="I30" s="3">
        <f t="shared" si="4"/>
        <v>0</v>
      </c>
      <c r="J30" s="3">
        <f t="shared" si="4"/>
        <v>0</v>
      </c>
      <c r="K30" s="3">
        <f t="shared" si="4"/>
        <v>0.79300000000000004</v>
      </c>
      <c r="L30" s="3">
        <f t="shared" si="4"/>
        <v>0.79900000000000004</v>
      </c>
      <c r="M30" s="3">
        <f t="shared" si="4"/>
        <v>0.79300000000000004</v>
      </c>
      <c r="N30" s="3">
        <f t="shared" si="4"/>
        <v>0.78800000000000003</v>
      </c>
      <c r="O30" s="3">
        <f t="shared" si="4"/>
        <v>0.88500000000000001</v>
      </c>
      <c r="P30" s="3">
        <f t="shared" si="4"/>
        <v>0.79300000000000004</v>
      </c>
      <c r="Q30" s="2">
        <f t="shared" si="4"/>
        <v>0.77600000000000002</v>
      </c>
      <c r="R30" s="3">
        <f t="shared" si="4"/>
        <v>0.77</v>
      </c>
      <c r="S30" s="3">
        <f t="shared" si="4"/>
        <v>0.78400000000000003</v>
      </c>
      <c r="T30" s="3">
        <f t="shared" si="4"/>
        <v>0.7</v>
      </c>
      <c r="U30" s="3">
        <f t="shared" si="4"/>
        <v>0.78300000000000003</v>
      </c>
      <c r="V30" s="3">
        <f t="shared" si="4"/>
        <v>0.8</v>
      </c>
      <c r="W30" s="3">
        <f t="shared" si="4"/>
        <v>0.78200000000000003</v>
      </c>
      <c r="X30" s="3">
        <f t="shared" si="4"/>
        <v>0.78400000000000003</v>
      </c>
      <c r="Y30" s="3">
        <f t="shared" si="4"/>
        <v>0.99299999999999999</v>
      </c>
      <c r="Z30" s="3">
        <f t="shared" si="4"/>
        <v>0</v>
      </c>
    </row>
    <row r="32" spans="1:26" ht="27" thickBot="1" x14ac:dyDescent="0.45">
      <c r="A32" s="36" t="s">
        <v>31</v>
      </c>
      <c r="B32" s="36"/>
      <c r="C32" s="36"/>
    </row>
    <row r="33" spans="1:26" ht="15.75" thickBot="1" x14ac:dyDescent="0.3">
      <c r="A33" s="3" t="s">
        <v>32</v>
      </c>
      <c r="B33" s="2">
        <v>3.2480000000000002</v>
      </c>
      <c r="C33" s="2">
        <v>2.3620000000000001</v>
      </c>
      <c r="D33" s="2">
        <v>2.5139999999999998</v>
      </c>
      <c r="E33" s="2">
        <v>2.4550000000000001</v>
      </c>
      <c r="F33" s="2">
        <v>2.5409999999999999</v>
      </c>
      <c r="G33" s="2">
        <v>2.2240000000000002</v>
      </c>
      <c r="H33" s="2">
        <v>2.1949999999999998</v>
      </c>
      <c r="I33" s="2"/>
      <c r="J33" s="2"/>
      <c r="K33" s="2">
        <v>1.8859999999999999</v>
      </c>
      <c r="L33" s="2">
        <v>2.468</v>
      </c>
      <c r="M33" s="2">
        <v>1.4139999999999999</v>
      </c>
      <c r="N33" s="2">
        <v>1.6739999999999999</v>
      </c>
      <c r="O33" s="2">
        <v>1.5069999999999999</v>
      </c>
      <c r="P33" s="2">
        <v>1.931</v>
      </c>
      <c r="Q33" s="2">
        <v>2.1070000000000002</v>
      </c>
      <c r="R33" s="2">
        <v>2.77</v>
      </c>
      <c r="S33" s="2">
        <v>2.5449999999999999</v>
      </c>
      <c r="T33" s="2">
        <v>2.3170000000000002</v>
      </c>
      <c r="U33" s="2">
        <v>2.375</v>
      </c>
      <c r="V33" s="2">
        <v>3.3149999999999999</v>
      </c>
      <c r="W33" s="2">
        <v>2.3490000000000002</v>
      </c>
      <c r="X33" s="2">
        <v>2.1859999999999999</v>
      </c>
      <c r="Y33" s="2">
        <v>1.5349999999999999</v>
      </c>
      <c r="Z33" s="2"/>
    </row>
    <row r="34" spans="1:26" ht="15.75" thickBot="1" x14ac:dyDescent="0.3">
      <c r="A34" s="3" t="s">
        <v>33</v>
      </c>
      <c r="B34" s="2">
        <v>23.53</v>
      </c>
      <c r="C34" s="2">
        <v>23.792999999999999</v>
      </c>
      <c r="D34" s="2">
        <v>25.863</v>
      </c>
      <c r="E34" s="2">
        <v>26.06</v>
      </c>
      <c r="F34" s="2">
        <v>26.276</v>
      </c>
      <c r="G34" s="2">
        <v>26.526</v>
      </c>
      <c r="H34" s="2">
        <v>25.126000000000001</v>
      </c>
      <c r="I34" s="2"/>
      <c r="J34" s="2"/>
      <c r="K34" s="2">
        <v>25.945</v>
      </c>
      <c r="L34" s="2">
        <v>25.86</v>
      </c>
      <c r="M34" s="2">
        <v>26.056000000000001</v>
      </c>
      <c r="N34" s="2">
        <v>25.542000000000002</v>
      </c>
      <c r="O34" s="2">
        <v>26.925999999999998</v>
      </c>
      <c r="P34" s="2">
        <v>26.620999999999999</v>
      </c>
      <c r="Q34" s="2">
        <v>26.646000000000001</v>
      </c>
      <c r="R34" s="2">
        <v>21.841999999999999</v>
      </c>
      <c r="S34" s="2">
        <v>26.94</v>
      </c>
      <c r="T34" s="2">
        <v>26.811</v>
      </c>
      <c r="U34" s="2">
        <v>26.033000000000001</v>
      </c>
      <c r="V34" s="2">
        <v>35.618000000000002</v>
      </c>
      <c r="W34" s="2">
        <v>27.198</v>
      </c>
      <c r="X34" s="2">
        <v>27.048999999999999</v>
      </c>
      <c r="Y34" s="2">
        <v>27.222999999999999</v>
      </c>
      <c r="Z34" s="2"/>
    </row>
    <row r="35" spans="1:26" ht="15.75" thickBot="1" x14ac:dyDescent="0.3">
      <c r="A35" s="3" t="s">
        <v>34</v>
      </c>
      <c r="B35" s="2">
        <v>3.11</v>
      </c>
      <c r="C35" s="2">
        <v>3.2170000000000001</v>
      </c>
      <c r="D35" s="2">
        <v>3.3239999999999998</v>
      </c>
      <c r="E35" s="2">
        <v>3.3239999999999998</v>
      </c>
      <c r="F35" s="2">
        <v>3.2040000000000002</v>
      </c>
      <c r="G35" s="2">
        <v>3.11</v>
      </c>
      <c r="H35" s="2">
        <v>3.2170000000000001</v>
      </c>
      <c r="I35" s="2"/>
      <c r="J35" s="2"/>
      <c r="K35" s="2">
        <v>3.2170000000000001</v>
      </c>
      <c r="L35" s="2">
        <v>3.11</v>
      </c>
      <c r="M35" s="2">
        <v>3.3239999999999998</v>
      </c>
      <c r="N35" s="2">
        <v>3.2170000000000001</v>
      </c>
      <c r="O35" s="2">
        <v>3.3239999999999998</v>
      </c>
      <c r="P35" s="2">
        <v>3.3239999999999998</v>
      </c>
      <c r="Q35" s="2">
        <v>3.2170000000000001</v>
      </c>
      <c r="R35" s="2">
        <v>3.11</v>
      </c>
      <c r="S35" s="2">
        <v>3.11</v>
      </c>
      <c r="T35" s="2">
        <v>1.2</v>
      </c>
      <c r="U35" s="2">
        <v>1.2</v>
      </c>
      <c r="V35" s="2">
        <v>19.489999999999998</v>
      </c>
      <c r="W35" s="2">
        <v>2.4969999999999999</v>
      </c>
      <c r="X35" s="2">
        <v>2.6040000000000001</v>
      </c>
      <c r="Y35" s="2">
        <v>3.2170000000000001</v>
      </c>
      <c r="Z35" s="2"/>
    </row>
    <row r="36" spans="1:26" ht="15.75" thickBot="1" x14ac:dyDescent="0.3">
      <c r="A36" s="3" t="s">
        <v>35</v>
      </c>
      <c r="B36" s="2">
        <v>0.317</v>
      </c>
      <c r="C36" s="2">
        <v>0.316</v>
      </c>
      <c r="D36" s="2">
        <v>0.34300000000000003</v>
      </c>
      <c r="E36" s="2">
        <v>0.32300000000000001</v>
      </c>
      <c r="F36" s="2">
        <v>0.307</v>
      </c>
      <c r="G36" s="2">
        <v>0.25800000000000001</v>
      </c>
      <c r="H36" s="2">
        <v>0.26700000000000002</v>
      </c>
      <c r="I36" s="2"/>
      <c r="J36" s="2"/>
      <c r="K36" s="2">
        <v>0.33700000000000002</v>
      </c>
      <c r="L36" s="2">
        <v>0.41099999999999998</v>
      </c>
      <c r="M36" s="2">
        <v>0.252</v>
      </c>
      <c r="N36" s="2">
        <v>0.36199999999999999</v>
      </c>
      <c r="O36" s="2">
        <v>0.36199999999999999</v>
      </c>
      <c r="P36" s="2">
        <v>0.42399999999999999</v>
      </c>
      <c r="Q36" s="2">
        <v>0.42</v>
      </c>
      <c r="R36" s="2">
        <v>0.35399999999999998</v>
      </c>
      <c r="S36" s="2">
        <v>0.29099999999999998</v>
      </c>
      <c r="T36" s="2">
        <v>0.36399999999999999</v>
      </c>
      <c r="U36" s="2">
        <v>0.35499999999999998</v>
      </c>
      <c r="V36" s="2">
        <v>0.376</v>
      </c>
      <c r="W36" s="2">
        <v>0.39</v>
      </c>
      <c r="X36" s="2">
        <v>0.38200000000000001</v>
      </c>
      <c r="Y36" s="2">
        <v>0.34300000000000003</v>
      </c>
      <c r="Z36" s="2"/>
    </row>
    <row r="37" spans="1:26" ht="15.75" thickBot="1" x14ac:dyDescent="0.3">
      <c r="A37" s="3" t="s">
        <v>36</v>
      </c>
      <c r="B37" s="2">
        <v>0.191</v>
      </c>
      <c r="C37" s="2">
        <v>0.17</v>
      </c>
      <c r="D37" s="2">
        <v>0.16400000000000001</v>
      </c>
      <c r="E37" s="2">
        <v>0.151</v>
      </c>
      <c r="F37" s="2">
        <v>0.151</v>
      </c>
      <c r="G37" s="2">
        <v>0.151</v>
      </c>
      <c r="H37" s="2">
        <v>0.151</v>
      </c>
      <c r="I37" s="2"/>
      <c r="J37" s="2"/>
      <c r="K37" s="2">
        <v>0.154</v>
      </c>
      <c r="L37" s="2">
        <v>0.30599999999999999</v>
      </c>
      <c r="M37" s="2">
        <v>0.14899999999999999</v>
      </c>
      <c r="N37" s="2">
        <v>0.14099999999999999</v>
      </c>
      <c r="O37" s="2">
        <v>0.14899999999999999</v>
      </c>
      <c r="P37" s="2">
        <v>0.11899999999999999</v>
      </c>
      <c r="Q37" s="2">
        <v>0.14899999999999999</v>
      </c>
      <c r="R37" s="2">
        <v>0.14599999999999999</v>
      </c>
      <c r="S37" s="2">
        <v>0.14599999999999999</v>
      </c>
      <c r="T37" s="2">
        <v>0.152</v>
      </c>
      <c r="U37" s="2">
        <v>0.14599999999999999</v>
      </c>
      <c r="V37" s="2">
        <v>0.152</v>
      </c>
      <c r="W37" s="2">
        <v>0.152</v>
      </c>
      <c r="X37" s="2">
        <v>0.14099999999999999</v>
      </c>
      <c r="Y37" s="2">
        <v>0.14899999999999999</v>
      </c>
      <c r="Z37" s="2"/>
    </row>
    <row r="39" spans="1:26" ht="15.75" thickBot="1" x14ac:dyDescent="0.3"/>
    <row r="40" spans="1:26" ht="15.75" thickBot="1" x14ac:dyDescent="0.3">
      <c r="A40" s="3" t="s">
        <v>18</v>
      </c>
      <c r="B40" s="3">
        <f>SUM(B32:B38)</f>
        <v>30.396000000000001</v>
      </c>
      <c r="C40" s="3">
        <f t="shared" ref="C40:Z40" si="5">SUM(C32:C38)</f>
        <v>29.858000000000001</v>
      </c>
      <c r="D40" s="3">
        <f t="shared" si="5"/>
        <v>32.208000000000006</v>
      </c>
      <c r="E40" s="3">
        <f t="shared" si="5"/>
        <v>32.313000000000002</v>
      </c>
      <c r="F40" s="3">
        <f t="shared" si="5"/>
        <v>32.479000000000006</v>
      </c>
      <c r="G40" s="3">
        <f t="shared" si="5"/>
        <v>32.269000000000005</v>
      </c>
      <c r="H40" s="3">
        <f t="shared" si="5"/>
        <v>30.956</v>
      </c>
      <c r="I40" s="3">
        <f t="shared" si="5"/>
        <v>0</v>
      </c>
      <c r="J40" s="3">
        <f t="shared" si="5"/>
        <v>0</v>
      </c>
      <c r="K40" s="3">
        <f t="shared" si="5"/>
        <v>31.538999999999998</v>
      </c>
      <c r="L40" s="3">
        <f t="shared" si="5"/>
        <v>32.155000000000001</v>
      </c>
      <c r="M40" s="3">
        <f t="shared" si="5"/>
        <v>31.195000000000004</v>
      </c>
      <c r="N40" s="3">
        <f t="shared" si="5"/>
        <v>30.935999999999996</v>
      </c>
      <c r="O40" s="3">
        <f t="shared" si="5"/>
        <v>32.268000000000001</v>
      </c>
      <c r="P40" s="3">
        <f t="shared" si="5"/>
        <v>32.418999999999997</v>
      </c>
      <c r="Q40" s="3">
        <f t="shared" si="5"/>
        <v>32.539000000000001</v>
      </c>
      <c r="R40" s="3">
        <f t="shared" si="5"/>
        <v>28.221999999999998</v>
      </c>
      <c r="S40" s="3">
        <f t="shared" si="5"/>
        <v>33.031999999999996</v>
      </c>
      <c r="T40" s="3">
        <f t="shared" si="5"/>
        <v>30.844000000000001</v>
      </c>
      <c r="U40" s="3">
        <f t="shared" si="5"/>
        <v>30.109000000000002</v>
      </c>
      <c r="V40" s="3">
        <f t="shared" si="5"/>
        <v>58.951000000000001</v>
      </c>
      <c r="W40" s="3">
        <f t="shared" si="5"/>
        <v>32.585999999999999</v>
      </c>
      <c r="X40" s="3">
        <f t="shared" si="5"/>
        <v>32.361999999999995</v>
      </c>
      <c r="Y40" s="3">
        <f t="shared" si="5"/>
        <v>32.466999999999999</v>
      </c>
      <c r="Z40" s="3">
        <f t="shared" si="5"/>
        <v>0</v>
      </c>
    </row>
    <row r="41" spans="1:26" ht="15.75" thickBot="1" x14ac:dyDescent="0.3"/>
    <row r="42" spans="1:26" ht="15.75" thickBot="1" x14ac:dyDescent="0.3">
      <c r="A42" s="3" t="s">
        <v>28</v>
      </c>
      <c r="B42" s="3">
        <f t="shared" ref="B42:Z42" si="6">B23-B30-B40</f>
        <v>8.0009999999999977</v>
      </c>
      <c r="C42" s="3">
        <f t="shared" si="6"/>
        <v>9.5440000000000076</v>
      </c>
      <c r="D42" s="3">
        <f t="shared" si="6"/>
        <v>7.4199999999999875</v>
      </c>
      <c r="E42" s="3">
        <f t="shared" si="6"/>
        <v>7.296999999999997</v>
      </c>
      <c r="F42" s="3">
        <f t="shared" si="6"/>
        <v>7.0759999999999863</v>
      </c>
      <c r="G42" s="3">
        <f t="shared" si="6"/>
        <v>7.0389999999999802</v>
      </c>
      <c r="H42" s="3">
        <f t="shared" si="6"/>
        <v>8.4369999999999941</v>
      </c>
      <c r="I42" s="3">
        <f t="shared" si="6"/>
        <v>0</v>
      </c>
      <c r="J42" s="3">
        <f t="shared" si="6"/>
        <v>0</v>
      </c>
      <c r="K42" s="2">
        <f t="shared" si="6"/>
        <v>7.700999999999997</v>
      </c>
      <c r="L42" s="2">
        <f t="shared" si="6"/>
        <v>7.4500000000000028</v>
      </c>
      <c r="M42" s="2">
        <f t="shared" si="6"/>
        <v>8.2249999999999908</v>
      </c>
      <c r="N42" s="2">
        <f t="shared" si="6"/>
        <v>7.3770000000000131</v>
      </c>
      <c r="O42" s="2">
        <f t="shared" si="6"/>
        <v>5.9320000000000093</v>
      </c>
      <c r="P42" s="2">
        <f t="shared" si="6"/>
        <v>6.828000000000003</v>
      </c>
      <c r="Q42" s="2">
        <f t="shared" si="6"/>
        <v>6.7719999999999985</v>
      </c>
      <c r="R42" s="2">
        <f t="shared" si="6"/>
        <v>10.102999999999998</v>
      </c>
      <c r="S42" s="2">
        <f t="shared" si="6"/>
        <v>6.6070000000000064</v>
      </c>
      <c r="T42" s="2">
        <f t="shared" si="6"/>
        <v>7.5519999999999996</v>
      </c>
      <c r="U42" s="2">
        <f t="shared" si="6"/>
        <v>9.5769999999999982</v>
      </c>
      <c r="V42" s="2">
        <f t="shared" si="6"/>
        <v>-19.177999999999997</v>
      </c>
      <c r="W42" s="2">
        <f t="shared" si="6"/>
        <v>6.9620000000000033</v>
      </c>
      <c r="X42" s="2">
        <f t="shared" si="6"/>
        <v>7.3870000000000076</v>
      </c>
      <c r="Y42" s="2">
        <f t="shared" si="6"/>
        <v>7.1559999999999988</v>
      </c>
      <c r="Z42" s="2">
        <f t="shared" si="6"/>
        <v>0</v>
      </c>
    </row>
    <row r="43" spans="1:26" x14ac:dyDescent="0.25">
      <c r="C43" s="18"/>
    </row>
    <row r="45" spans="1:26" ht="27" thickBot="1" x14ac:dyDescent="0.45">
      <c r="A45" s="36" t="s">
        <v>37</v>
      </c>
      <c r="B45" s="36"/>
      <c r="C45" s="36"/>
      <c r="D45" s="1"/>
      <c r="E45" s="1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3" t="s">
        <v>38</v>
      </c>
      <c r="B46" s="2">
        <v>1.5</v>
      </c>
      <c r="C46" s="2">
        <v>1.25</v>
      </c>
      <c r="D46" s="2">
        <v>1.75</v>
      </c>
      <c r="E46" s="2">
        <v>1.5</v>
      </c>
      <c r="F46" s="12">
        <v>0</v>
      </c>
      <c r="G46" s="2">
        <v>1.2</v>
      </c>
      <c r="H46" s="2">
        <v>1.5</v>
      </c>
      <c r="I46" s="2"/>
      <c r="J46" s="2"/>
      <c r="K46" s="2">
        <v>0.75</v>
      </c>
      <c r="L46" s="2">
        <v>1.5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/>
    </row>
    <row r="47" spans="1:26" ht="15.75" thickBot="1" x14ac:dyDescent="0.3">
      <c r="A47" s="3" t="s">
        <v>39</v>
      </c>
      <c r="B47" s="2">
        <v>8.25</v>
      </c>
      <c r="C47" s="2">
        <v>8.25</v>
      </c>
      <c r="D47" s="2">
        <v>7.5</v>
      </c>
      <c r="E47" s="2">
        <v>6.75</v>
      </c>
      <c r="F47" s="2">
        <v>8.5</v>
      </c>
      <c r="G47" s="2">
        <v>6.25</v>
      </c>
      <c r="H47" s="2">
        <v>5</v>
      </c>
      <c r="I47" s="2"/>
      <c r="J47" s="2"/>
      <c r="K47" s="2">
        <v>7.5</v>
      </c>
      <c r="L47" s="2">
        <v>9</v>
      </c>
      <c r="M47" s="2">
        <v>10</v>
      </c>
      <c r="N47" s="2">
        <v>11.75</v>
      </c>
      <c r="O47" s="2">
        <v>12.75</v>
      </c>
      <c r="P47" s="2">
        <v>12</v>
      </c>
      <c r="Q47" s="2">
        <v>12.5</v>
      </c>
      <c r="R47" s="2">
        <v>13</v>
      </c>
      <c r="S47" s="2">
        <v>12.5</v>
      </c>
      <c r="T47" s="2">
        <v>12.75</v>
      </c>
      <c r="U47" s="2">
        <v>11.5</v>
      </c>
      <c r="V47" s="2">
        <v>11.5</v>
      </c>
      <c r="W47" s="2">
        <v>12</v>
      </c>
      <c r="X47" s="2">
        <v>12</v>
      </c>
      <c r="Y47" s="2">
        <v>13</v>
      </c>
      <c r="Z47" s="2"/>
    </row>
    <row r="48" spans="1:26" ht="15.75" thickBot="1" x14ac:dyDescent="0.3">
      <c r="A48" s="3" t="s">
        <v>40</v>
      </c>
      <c r="B48" s="2">
        <v>0.24</v>
      </c>
      <c r="C48" s="2">
        <v>0.2</v>
      </c>
      <c r="D48" s="2">
        <v>0.4</v>
      </c>
      <c r="E48" s="2">
        <v>0.32500000000000001</v>
      </c>
      <c r="F48" s="2">
        <v>0.35</v>
      </c>
      <c r="G48" s="2">
        <v>0.4</v>
      </c>
      <c r="H48" s="2">
        <v>0.3</v>
      </c>
      <c r="I48" s="2"/>
      <c r="J48" s="2"/>
      <c r="K48" s="2">
        <v>0.4</v>
      </c>
      <c r="L48" s="2">
        <v>0.6</v>
      </c>
      <c r="M48" s="2">
        <v>0.5</v>
      </c>
      <c r="N48" s="2">
        <v>0.8</v>
      </c>
      <c r="O48" s="2">
        <v>0.45</v>
      </c>
      <c r="P48" s="2">
        <v>0.42499999999999999</v>
      </c>
      <c r="Q48" s="2">
        <v>0.42499999999999999</v>
      </c>
      <c r="R48" s="2">
        <v>0.42499999999999999</v>
      </c>
      <c r="S48" s="2">
        <v>0.6</v>
      </c>
      <c r="T48" s="2">
        <v>0.65</v>
      </c>
      <c r="U48" s="2">
        <v>0.6</v>
      </c>
      <c r="V48" s="2">
        <v>0.6</v>
      </c>
      <c r="W48" s="2">
        <v>0.6</v>
      </c>
      <c r="X48" s="2">
        <v>0.6</v>
      </c>
      <c r="Y48" s="2">
        <v>0.6</v>
      </c>
      <c r="Z48" s="2"/>
    </row>
    <row r="49" spans="1:26" ht="15.75" thickBot="1" x14ac:dyDescent="0.3">
      <c r="A49" s="3" t="s">
        <v>41</v>
      </c>
      <c r="B49" s="2">
        <v>15</v>
      </c>
      <c r="C49" s="2">
        <v>15</v>
      </c>
      <c r="D49" s="2">
        <v>15</v>
      </c>
      <c r="E49" s="2">
        <v>14</v>
      </c>
      <c r="F49" s="2">
        <v>14</v>
      </c>
      <c r="G49" s="2">
        <v>14.5</v>
      </c>
      <c r="H49" s="2">
        <v>13</v>
      </c>
      <c r="I49" s="2"/>
      <c r="J49" s="2"/>
      <c r="K49" s="2">
        <v>9.5</v>
      </c>
      <c r="L49" s="2">
        <v>10</v>
      </c>
      <c r="M49" s="2">
        <v>9</v>
      </c>
      <c r="N49" s="2">
        <v>8.75</v>
      </c>
      <c r="O49" s="2">
        <v>8.5</v>
      </c>
      <c r="P49" s="2">
        <v>9.75</v>
      </c>
      <c r="Q49" s="2">
        <v>10</v>
      </c>
      <c r="R49" s="2">
        <v>12.5</v>
      </c>
      <c r="S49" s="2">
        <v>13</v>
      </c>
      <c r="T49" s="2">
        <v>13.25</v>
      </c>
      <c r="U49" s="2">
        <v>14.5</v>
      </c>
      <c r="V49" s="2">
        <v>14.5</v>
      </c>
      <c r="W49" s="2">
        <v>13.75</v>
      </c>
      <c r="X49" s="2">
        <v>13.75</v>
      </c>
      <c r="Y49" s="2">
        <v>14</v>
      </c>
      <c r="Z49" s="2"/>
    </row>
    <row r="50" spans="1:26" ht="15.75" thickBot="1" x14ac:dyDescent="0.3">
      <c r="A50" s="3" t="s">
        <v>42</v>
      </c>
      <c r="B50" s="2">
        <v>8</v>
      </c>
      <c r="C50" s="2">
        <v>8</v>
      </c>
      <c r="D50" s="2">
        <v>8</v>
      </c>
      <c r="E50" s="2">
        <v>8</v>
      </c>
      <c r="F50" s="2">
        <v>8</v>
      </c>
      <c r="G50" s="2">
        <v>8</v>
      </c>
      <c r="H50" s="2">
        <v>8</v>
      </c>
      <c r="I50" s="2"/>
      <c r="J50" s="2"/>
      <c r="K50" s="2">
        <v>8</v>
      </c>
      <c r="L50" s="2">
        <v>8</v>
      </c>
      <c r="M50" s="2">
        <v>8</v>
      </c>
      <c r="N50" s="2">
        <v>8</v>
      </c>
      <c r="O50" s="2">
        <v>8</v>
      </c>
      <c r="P50" s="2">
        <v>8</v>
      </c>
      <c r="Q50" s="2">
        <v>8</v>
      </c>
      <c r="R50" s="2">
        <v>8</v>
      </c>
      <c r="S50" s="2">
        <v>8</v>
      </c>
      <c r="T50" s="2">
        <v>8</v>
      </c>
      <c r="U50" s="2">
        <v>8</v>
      </c>
      <c r="V50" s="2">
        <v>8</v>
      </c>
      <c r="W50" s="2">
        <v>8</v>
      </c>
      <c r="X50" s="2">
        <v>5</v>
      </c>
      <c r="Y50" s="2">
        <v>2.5</v>
      </c>
      <c r="Z50" s="2"/>
    </row>
    <row r="51" spans="1:26" ht="15.75" thickBot="1" x14ac:dyDescent="0.3">
      <c r="A51" s="3" t="s">
        <v>43</v>
      </c>
      <c r="B51" s="2">
        <v>81.521000000000001</v>
      </c>
      <c r="C51" s="2">
        <v>86.355999999999995</v>
      </c>
      <c r="D51" s="2">
        <v>91.210999999999999</v>
      </c>
      <c r="E51" s="2">
        <v>96.040999999999997</v>
      </c>
      <c r="F51" s="2">
        <v>100.886</v>
      </c>
      <c r="G51" s="2">
        <v>105.741</v>
      </c>
      <c r="H51" s="2">
        <v>110.584</v>
      </c>
      <c r="I51" s="2"/>
      <c r="J51" s="2"/>
      <c r="K51" s="2">
        <v>124.30500000000001</v>
      </c>
      <c r="L51" s="2">
        <v>128.19499999999999</v>
      </c>
      <c r="M51" s="2">
        <v>120.733</v>
      </c>
      <c r="N51" s="2">
        <v>123.989</v>
      </c>
      <c r="O51" s="2">
        <v>126.944</v>
      </c>
      <c r="P51" s="2">
        <v>128.91399999999999</v>
      </c>
      <c r="Q51" s="2">
        <v>130.84399999999999</v>
      </c>
      <c r="R51" s="2">
        <v>132.79400000000001</v>
      </c>
      <c r="S51" s="2">
        <v>134.70400000000001</v>
      </c>
      <c r="T51" s="2">
        <v>136.66399999999999</v>
      </c>
      <c r="U51" s="2">
        <v>138.63399999999999</v>
      </c>
      <c r="V51" s="2">
        <v>140.61199999999999</v>
      </c>
      <c r="W51" s="2">
        <v>142.762</v>
      </c>
      <c r="X51" s="2">
        <v>145.452</v>
      </c>
      <c r="Y51" s="2">
        <v>147.398</v>
      </c>
      <c r="Z51" s="2"/>
    </row>
    <row r="52" spans="1:26" ht="15.75" thickBot="1" x14ac:dyDescent="0.3">
      <c r="A52" s="3" t="s">
        <v>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17"/>
      <c r="J52" s="2"/>
      <c r="K52" s="2">
        <v>0</v>
      </c>
      <c r="L52" s="2">
        <v>0</v>
      </c>
      <c r="M52" s="2">
        <v>0</v>
      </c>
      <c r="N52" s="2">
        <v>0.56000000000000005</v>
      </c>
      <c r="O52" s="2">
        <v>0</v>
      </c>
      <c r="P52" s="2">
        <v>0</v>
      </c>
      <c r="Q52" s="2">
        <v>0</v>
      </c>
      <c r="R52" s="2">
        <v>0.75</v>
      </c>
      <c r="S52" s="2">
        <v>1.75</v>
      </c>
      <c r="T52" s="2">
        <v>1.95</v>
      </c>
      <c r="U52" s="2">
        <v>0</v>
      </c>
      <c r="V52" s="2">
        <v>0</v>
      </c>
      <c r="W52" s="2">
        <v>0</v>
      </c>
      <c r="X52" s="2">
        <v>0</v>
      </c>
      <c r="Y52" s="2">
        <v>3.5</v>
      </c>
      <c r="Z52" s="2"/>
    </row>
    <row r="53" spans="1:26" ht="15.75" hidden="1" thickBot="1" x14ac:dyDescent="0.3">
      <c r="A53" s="3" t="s">
        <v>44</v>
      </c>
      <c r="B53" s="2">
        <v>0.85</v>
      </c>
      <c r="C53" s="2">
        <v>3.1309999999999998</v>
      </c>
      <c r="D53" s="2">
        <v>5.391</v>
      </c>
      <c r="E53" s="2">
        <v>7.7309999999999999</v>
      </c>
      <c r="F53" s="2">
        <v>10.631</v>
      </c>
      <c r="G53" s="12">
        <v>0</v>
      </c>
      <c r="H53" s="12">
        <v>0</v>
      </c>
      <c r="I53" s="19"/>
      <c r="J53" s="2"/>
      <c r="K53" s="12"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3" t="s">
        <v>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12.891</v>
      </c>
      <c r="H54" s="2">
        <v>15.686</v>
      </c>
      <c r="I54" s="19"/>
      <c r="J54" s="2"/>
      <c r="K54" s="2">
        <v>25.026</v>
      </c>
      <c r="L54" s="2">
        <v>28.265999999999998</v>
      </c>
      <c r="M54" s="2">
        <v>31.565999999999999</v>
      </c>
      <c r="N54" s="2">
        <v>31.565999999999999</v>
      </c>
      <c r="O54" s="2">
        <v>36.951000000000001</v>
      </c>
      <c r="P54" s="2">
        <v>40.210999999999999</v>
      </c>
      <c r="Q54" s="2">
        <v>42.850999999999999</v>
      </c>
      <c r="R54" s="2">
        <v>45.731000000000002</v>
      </c>
      <c r="S54" s="2">
        <v>48.121000000000002</v>
      </c>
      <c r="T54" s="2">
        <v>49.720999999999997</v>
      </c>
      <c r="U54" s="2">
        <v>43.170999999999999</v>
      </c>
      <c r="V54" s="2">
        <v>45.561</v>
      </c>
      <c r="W54" s="2">
        <v>47.529000000000003</v>
      </c>
      <c r="X54" s="2">
        <v>49.502000000000002</v>
      </c>
      <c r="Y54" s="2">
        <v>52.652000000000001</v>
      </c>
      <c r="Z54" s="2"/>
    </row>
    <row r="55" spans="1:26" ht="15.75" thickBot="1" x14ac:dyDescent="0.3">
      <c r="A55" s="3" t="s">
        <v>45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/>
      <c r="J55" s="2"/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/>
    </row>
    <row r="56" spans="1:26" ht="15.75" thickBot="1" x14ac:dyDescent="0.3">
      <c r="A56" s="3" t="s">
        <v>69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/>
      <c r="J56" s="2"/>
      <c r="K56" s="2">
        <v>0</v>
      </c>
      <c r="L56" s="2">
        <v>0</v>
      </c>
      <c r="M56" s="2">
        <v>0</v>
      </c>
      <c r="N56" s="2">
        <v>0</v>
      </c>
      <c r="O56" s="2">
        <v>0.82</v>
      </c>
      <c r="P56" s="2">
        <v>0.82</v>
      </c>
      <c r="Q56" s="2">
        <v>0.5</v>
      </c>
      <c r="R56" s="2">
        <v>0</v>
      </c>
      <c r="S56" s="2">
        <v>0</v>
      </c>
      <c r="T56" s="2">
        <v>0</v>
      </c>
      <c r="U56" s="2">
        <v>1.85</v>
      </c>
      <c r="V56" s="2">
        <v>2</v>
      </c>
      <c r="W56" s="2">
        <v>2.7</v>
      </c>
      <c r="X56" s="2">
        <v>3.5</v>
      </c>
      <c r="Y56" s="2">
        <v>0</v>
      </c>
      <c r="Z56" s="2"/>
    </row>
    <row r="57" spans="1:26" ht="15.75" hidden="1" thickBot="1" x14ac:dyDescent="0.3">
      <c r="A57" s="3" t="s">
        <v>46</v>
      </c>
      <c r="B57" s="2">
        <v>9.6</v>
      </c>
      <c r="C57" s="2">
        <v>9.6</v>
      </c>
      <c r="D57" s="2" t="s">
        <v>64</v>
      </c>
      <c r="E57" s="2">
        <v>8.6</v>
      </c>
      <c r="F57" s="2">
        <v>6</v>
      </c>
      <c r="G57" s="2">
        <v>6</v>
      </c>
      <c r="H57" s="2">
        <v>6</v>
      </c>
      <c r="I57" s="2"/>
      <c r="J57" s="2"/>
      <c r="K57" s="2">
        <v>2</v>
      </c>
      <c r="L57" s="2">
        <v>0</v>
      </c>
      <c r="M57" s="2">
        <v>0</v>
      </c>
      <c r="N57" s="2"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3" t="s">
        <v>47</v>
      </c>
      <c r="B58" s="2">
        <v>1.5</v>
      </c>
      <c r="C58" s="2">
        <v>2.35</v>
      </c>
      <c r="D58" s="2">
        <v>2.5499999999999998</v>
      </c>
      <c r="E58" s="2">
        <v>2</v>
      </c>
      <c r="F58" s="2">
        <v>2.5</v>
      </c>
      <c r="G58" s="2">
        <v>2</v>
      </c>
      <c r="H58" s="2">
        <v>2.06</v>
      </c>
      <c r="I58" s="2"/>
      <c r="J58" s="2"/>
      <c r="K58" s="2">
        <v>1.5</v>
      </c>
      <c r="L58" s="2">
        <v>2</v>
      </c>
      <c r="M58" s="2">
        <v>1</v>
      </c>
      <c r="N58" s="2">
        <v>1.75</v>
      </c>
      <c r="O58" s="2">
        <v>2</v>
      </c>
      <c r="P58" s="2">
        <v>2.25</v>
      </c>
      <c r="Q58" s="2">
        <v>2.25</v>
      </c>
      <c r="R58" s="2">
        <v>2.25</v>
      </c>
      <c r="S58" s="2">
        <v>2.4750000000000001</v>
      </c>
      <c r="T58" s="2">
        <v>3</v>
      </c>
      <c r="U58" s="2">
        <v>4.25</v>
      </c>
      <c r="V58" s="2">
        <v>4.25</v>
      </c>
      <c r="W58" s="2">
        <v>4.25</v>
      </c>
      <c r="X58" s="2">
        <v>4.25</v>
      </c>
      <c r="Y58" s="2">
        <v>5</v>
      </c>
      <c r="Z58" s="2"/>
    </row>
    <row r="59" spans="1:26" ht="15.75" thickBot="1" x14ac:dyDescent="0.3">
      <c r="A59" s="2" t="s">
        <v>48</v>
      </c>
      <c r="B59" s="2">
        <v>2</v>
      </c>
      <c r="C59" s="2">
        <v>2</v>
      </c>
      <c r="D59" s="2">
        <v>2</v>
      </c>
      <c r="E59" s="2">
        <v>2</v>
      </c>
      <c r="F59" s="2">
        <v>2</v>
      </c>
      <c r="G59" s="2">
        <v>2</v>
      </c>
      <c r="H59" s="2">
        <v>2</v>
      </c>
      <c r="I59" s="2"/>
      <c r="J59" s="2"/>
      <c r="K59" s="2">
        <v>2</v>
      </c>
      <c r="L59" s="2">
        <v>2</v>
      </c>
      <c r="M59" s="2">
        <v>2</v>
      </c>
      <c r="N59" s="2">
        <v>2</v>
      </c>
      <c r="O59" s="2">
        <v>2</v>
      </c>
      <c r="P59" s="2">
        <v>2</v>
      </c>
      <c r="Q59" s="2">
        <v>2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  <c r="W59" s="2">
        <v>2</v>
      </c>
      <c r="X59" s="2">
        <v>2</v>
      </c>
      <c r="Y59" s="2">
        <v>2</v>
      </c>
      <c r="Z59" s="2"/>
    </row>
    <row r="60" spans="1:26" x14ac:dyDescent="0.25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thickBot="1" x14ac:dyDescent="0.3">
      <c r="A61" s="1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3" t="s">
        <v>1</v>
      </c>
      <c r="B62" s="2">
        <f t="shared" ref="B62:Z62" si="7">SUM(B46:B61)</f>
        <v>128.46099999999998</v>
      </c>
      <c r="C62" s="2">
        <f t="shared" si="7"/>
        <v>136.137</v>
      </c>
      <c r="D62" s="2">
        <f t="shared" si="7"/>
        <v>133.80199999999999</v>
      </c>
      <c r="E62" s="2">
        <f t="shared" si="7"/>
        <v>146.947</v>
      </c>
      <c r="F62" s="2">
        <f>SUM(F47:F61)</f>
        <v>152.86699999999999</v>
      </c>
      <c r="G62" s="2">
        <f t="shared" si="7"/>
        <v>158.982</v>
      </c>
      <c r="H62" s="2">
        <f t="shared" si="7"/>
        <v>164.13000000000002</v>
      </c>
      <c r="I62" s="2">
        <f t="shared" si="7"/>
        <v>0</v>
      </c>
      <c r="J62" s="2">
        <f t="shared" si="7"/>
        <v>0</v>
      </c>
      <c r="K62" s="2">
        <f t="shared" si="7"/>
        <v>180.98100000000002</v>
      </c>
      <c r="L62" s="2">
        <f t="shared" si="7"/>
        <v>189.56099999999998</v>
      </c>
      <c r="M62" s="2">
        <f t="shared" si="7"/>
        <v>183.79900000000001</v>
      </c>
      <c r="N62" s="2">
        <f t="shared" si="7"/>
        <v>189.16500000000002</v>
      </c>
      <c r="O62" s="2">
        <f t="shared" si="7"/>
        <v>198.41499999999999</v>
      </c>
      <c r="P62" s="2">
        <f t="shared" si="7"/>
        <v>204.37</v>
      </c>
      <c r="Q62" s="2">
        <f t="shared" si="7"/>
        <v>209.37</v>
      </c>
      <c r="R62" s="2">
        <f t="shared" si="7"/>
        <v>217.45</v>
      </c>
      <c r="S62" s="2">
        <f t="shared" si="7"/>
        <v>223.15</v>
      </c>
      <c r="T62" s="2">
        <f t="shared" si="7"/>
        <v>227.98499999999999</v>
      </c>
      <c r="U62" s="2">
        <f t="shared" si="7"/>
        <v>224.50499999999997</v>
      </c>
      <c r="V62" s="2">
        <f t="shared" si="7"/>
        <v>229.023</v>
      </c>
      <c r="W62" s="2">
        <f t="shared" si="7"/>
        <v>233.59099999999998</v>
      </c>
      <c r="X62" s="2">
        <f t="shared" si="7"/>
        <v>236.054</v>
      </c>
      <c r="Y62" s="2">
        <f t="shared" si="7"/>
        <v>240.64999999999998</v>
      </c>
      <c r="Z62" s="2">
        <f t="shared" si="7"/>
        <v>0</v>
      </c>
    </row>
    <row r="63" spans="1:26" ht="15.75" thickBot="1" x14ac:dyDescent="0.3">
      <c r="A63" s="3" t="s">
        <v>49</v>
      </c>
      <c r="B63" s="3"/>
      <c r="C63" s="2">
        <f t="shared" ref="C63:Z63" si="8">B62-C62</f>
        <v>-7.6760000000000161</v>
      </c>
      <c r="D63" s="2">
        <f t="shared" si="8"/>
        <v>2.335000000000008</v>
      </c>
      <c r="E63" s="2">
        <f t="shared" si="8"/>
        <v>-13.14500000000001</v>
      </c>
      <c r="F63" s="2">
        <f t="shared" si="8"/>
        <v>-5.9199999999999875</v>
      </c>
      <c r="G63" s="2">
        <f t="shared" si="8"/>
        <v>-6.1150000000000091</v>
      </c>
      <c r="H63" s="2">
        <f t="shared" si="8"/>
        <v>-5.1480000000000246</v>
      </c>
      <c r="I63" s="2">
        <f t="shared" si="8"/>
        <v>164.13000000000002</v>
      </c>
      <c r="J63" s="2">
        <f t="shared" si="8"/>
        <v>0</v>
      </c>
      <c r="K63" s="2">
        <f t="shared" si="8"/>
        <v>-180.98100000000002</v>
      </c>
      <c r="L63" s="2">
        <f t="shared" si="8"/>
        <v>-8.5799999999999557</v>
      </c>
      <c r="M63" s="2">
        <f t="shared" si="8"/>
        <v>5.761999999999972</v>
      </c>
      <c r="N63" s="2">
        <f t="shared" si="8"/>
        <v>-5.3660000000000139</v>
      </c>
      <c r="O63" s="2">
        <f t="shared" si="8"/>
        <v>-9.2499999999999716</v>
      </c>
      <c r="P63" s="2">
        <f t="shared" si="8"/>
        <v>-5.9550000000000125</v>
      </c>
      <c r="Q63" s="2">
        <f t="shared" si="8"/>
        <v>-5</v>
      </c>
      <c r="R63" s="2">
        <f t="shared" si="8"/>
        <v>-8.0799999999999841</v>
      </c>
      <c r="S63" s="2">
        <f t="shared" si="8"/>
        <v>-5.7000000000000171</v>
      </c>
      <c r="T63" s="2">
        <f t="shared" si="8"/>
        <v>-4.8349999999999795</v>
      </c>
      <c r="U63" s="2">
        <f t="shared" si="8"/>
        <v>3.4800000000000182</v>
      </c>
      <c r="V63" s="2">
        <f t="shared" si="8"/>
        <v>-4.5180000000000291</v>
      </c>
      <c r="W63" s="2">
        <f t="shared" si="8"/>
        <v>-4.5679999999999836</v>
      </c>
      <c r="X63" s="2">
        <f t="shared" si="8"/>
        <v>-2.4630000000000223</v>
      </c>
      <c r="Y63" s="2">
        <f t="shared" si="8"/>
        <v>-4.5959999999999752</v>
      </c>
      <c r="Z63" s="2">
        <f t="shared" si="8"/>
        <v>240.64999999999998</v>
      </c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thickBot="1" x14ac:dyDescent="0.45">
      <c r="A66" s="36" t="s">
        <v>50</v>
      </c>
      <c r="B66" s="36"/>
      <c r="C66" s="3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3" t="s">
        <v>51</v>
      </c>
      <c r="B67" s="2">
        <v>7.5750000000000002</v>
      </c>
      <c r="C67" s="2">
        <v>7.875</v>
      </c>
      <c r="D67" s="2">
        <v>7.05</v>
      </c>
      <c r="E67" s="2">
        <v>7.44</v>
      </c>
      <c r="F67" s="2">
        <v>8.3249999999999993</v>
      </c>
      <c r="G67" s="2">
        <v>8.1</v>
      </c>
      <c r="H67" s="2">
        <v>7.98</v>
      </c>
      <c r="I67" s="2"/>
      <c r="J67" s="2"/>
      <c r="K67" s="2">
        <v>8.4749999999999996</v>
      </c>
      <c r="L67" s="2">
        <v>8.67</v>
      </c>
      <c r="M67" s="2">
        <v>8.94</v>
      </c>
      <c r="N67" s="2">
        <v>8.7899999999999991</v>
      </c>
      <c r="O67" s="2">
        <v>8.19</v>
      </c>
      <c r="P67" s="2">
        <v>7.2</v>
      </c>
      <c r="Q67" s="2">
        <v>6.6</v>
      </c>
      <c r="R67" s="2">
        <v>6.15</v>
      </c>
      <c r="S67" s="2">
        <v>5.0250000000000004</v>
      </c>
      <c r="T67" s="2">
        <v>4.6500000000000004</v>
      </c>
      <c r="U67" s="2">
        <v>3.6</v>
      </c>
      <c r="V67" s="2">
        <v>2.85</v>
      </c>
      <c r="W67" s="2">
        <v>3.0750000000000002</v>
      </c>
      <c r="X67" s="2">
        <v>3.45</v>
      </c>
      <c r="Y67" s="2">
        <v>2.9249999999999998</v>
      </c>
      <c r="Z67" s="2"/>
    </row>
    <row r="68" spans="1:26" ht="15.75" thickBot="1" x14ac:dyDescent="0.3">
      <c r="A68" s="3" t="s">
        <v>52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/>
      <c r="J68" s="2"/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/>
    </row>
    <row r="69" spans="1:26" ht="15.75" thickBot="1" x14ac:dyDescent="0.3">
      <c r="A69" s="3" t="s">
        <v>53</v>
      </c>
      <c r="B69" s="2">
        <v>18</v>
      </c>
      <c r="C69" s="2">
        <v>16.47</v>
      </c>
      <c r="D69" s="2">
        <v>15.6</v>
      </c>
      <c r="E69" s="2">
        <v>15.3</v>
      </c>
      <c r="F69" s="2">
        <v>13.5</v>
      </c>
      <c r="G69" s="2">
        <v>12</v>
      </c>
      <c r="H69" s="2">
        <v>11.85</v>
      </c>
      <c r="I69" s="2"/>
      <c r="J69" s="2"/>
      <c r="K69" s="2">
        <v>10.035</v>
      </c>
      <c r="L69" s="2">
        <v>6.72</v>
      </c>
      <c r="M69" s="2">
        <v>7.2</v>
      </c>
      <c r="N69" s="2">
        <v>6.03</v>
      </c>
      <c r="O69" s="2">
        <v>4.2</v>
      </c>
      <c r="P69" s="2">
        <v>4.2</v>
      </c>
      <c r="Q69" s="2">
        <v>4.2</v>
      </c>
      <c r="R69" s="2">
        <v>4.2750000000000004</v>
      </c>
      <c r="S69" s="2">
        <v>4.3499999999999996</v>
      </c>
      <c r="T69" s="2">
        <v>4.6500000000000004</v>
      </c>
      <c r="U69" s="2">
        <v>4.125</v>
      </c>
      <c r="V69" s="2">
        <v>4.4249999999999998</v>
      </c>
      <c r="W69" s="2">
        <v>4.5</v>
      </c>
      <c r="X69" s="2">
        <v>4.4249999999999998</v>
      </c>
      <c r="Y69" s="2">
        <v>4.47</v>
      </c>
      <c r="Z69" s="2"/>
    </row>
    <row r="70" spans="1:26" ht="15.75" thickBot="1" x14ac:dyDescent="0.3">
      <c r="A70" s="3" t="s">
        <v>54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/>
      <c r="J70" s="2"/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/>
    </row>
    <row r="71" spans="1:26" ht="15.75" thickBot="1" x14ac:dyDescent="0.3">
      <c r="A71" s="3" t="s">
        <v>55</v>
      </c>
      <c r="B71" s="2">
        <v>10.02</v>
      </c>
      <c r="C71" s="2">
        <v>10.02</v>
      </c>
      <c r="D71" s="2">
        <v>10.02</v>
      </c>
      <c r="E71" s="2">
        <v>10.02</v>
      </c>
      <c r="F71" s="2">
        <v>10.02</v>
      </c>
      <c r="G71" s="2">
        <v>10.02</v>
      </c>
      <c r="H71" s="2">
        <v>10.02</v>
      </c>
      <c r="I71" s="2"/>
      <c r="J71" s="2"/>
      <c r="K71" s="2">
        <v>10.02</v>
      </c>
      <c r="L71" s="2">
        <v>10.02</v>
      </c>
      <c r="M71" s="2">
        <v>10.02</v>
      </c>
      <c r="N71" s="2">
        <v>10.02</v>
      </c>
      <c r="O71" s="2">
        <v>10.02</v>
      </c>
      <c r="P71" s="2">
        <v>10.02</v>
      </c>
      <c r="Q71" s="2">
        <v>10.02</v>
      </c>
      <c r="R71" s="2">
        <v>10.02</v>
      </c>
      <c r="S71" s="2">
        <v>10.02</v>
      </c>
      <c r="T71" s="2">
        <v>10.02</v>
      </c>
      <c r="U71" s="2">
        <v>10.02</v>
      </c>
      <c r="V71" s="2">
        <v>10.02</v>
      </c>
      <c r="W71" s="2">
        <v>10.02</v>
      </c>
      <c r="X71" s="2">
        <v>10.02</v>
      </c>
      <c r="Y71" s="2">
        <v>10.02</v>
      </c>
      <c r="Z71" s="2"/>
    </row>
    <row r="72" spans="1:26" ht="15.75" thickBot="1" x14ac:dyDescent="0.3">
      <c r="A72" s="3" t="s">
        <v>56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/>
      <c r="J72" s="2"/>
      <c r="K72" s="1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/>
    </row>
    <row r="73" spans="1:26" ht="15.75" thickBot="1" x14ac:dyDescent="0.3">
      <c r="A73" s="3" t="s">
        <v>57</v>
      </c>
      <c r="B73" s="2">
        <v>0.42</v>
      </c>
      <c r="C73" s="2">
        <v>0.58499999999999996</v>
      </c>
      <c r="D73" s="2">
        <v>1.02</v>
      </c>
      <c r="E73" s="2">
        <v>1.44</v>
      </c>
      <c r="F73" s="2">
        <v>1.62</v>
      </c>
      <c r="G73" s="2">
        <v>2.085</v>
      </c>
      <c r="H73" s="2">
        <v>2.2050000000000001</v>
      </c>
      <c r="I73" s="2"/>
      <c r="J73" s="2"/>
      <c r="K73" s="2">
        <v>1.1399999999999999</v>
      </c>
      <c r="L73" s="2">
        <v>1.35</v>
      </c>
      <c r="M73" s="2">
        <v>1.47</v>
      </c>
      <c r="N73" s="2">
        <v>0.45</v>
      </c>
      <c r="O73" s="2">
        <v>0.97499999999999998</v>
      </c>
      <c r="P73" s="2">
        <v>0.97499999999999998</v>
      </c>
      <c r="Q73" s="2">
        <v>0.67500000000000004</v>
      </c>
      <c r="R73" s="2">
        <v>1.2749999999999999</v>
      </c>
      <c r="S73" s="2">
        <v>0.67500000000000004</v>
      </c>
      <c r="T73" s="2">
        <v>0.72</v>
      </c>
      <c r="U73" s="2">
        <v>0.54</v>
      </c>
      <c r="V73" s="2">
        <v>0.73499999999999999</v>
      </c>
      <c r="W73" s="2">
        <v>0.67500000000000004</v>
      </c>
      <c r="X73" s="2">
        <v>0.56999999999999995</v>
      </c>
      <c r="Y73" s="2">
        <v>0.67500000000000004</v>
      </c>
      <c r="Z73" s="2"/>
    </row>
    <row r="74" spans="1:26" ht="15.75" thickBot="1" x14ac:dyDescent="0.3">
      <c r="A74" s="3" t="s">
        <v>58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/>
      <c r="J74" s="2"/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/>
    </row>
    <row r="75" spans="1:26" ht="15.75" thickBot="1" x14ac:dyDescent="0.3">
      <c r="A75" s="3" t="s">
        <v>59</v>
      </c>
      <c r="B75" s="2">
        <v>0.06</v>
      </c>
      <c r="C75" s="2">
        <v>0.09</v>
      </c>
      <c r="D75" s="2">
        <v>0.03</v>
      </c>
      <c r="E75" s="2">
        <v>0.09</v>
      </c>
      <c r="F75" s="2">
        <v>0.09</v>
      </c>
      <c r="G75" s="2">
        <v>4.4999999999999998E-2</v>
      </c>
      <c r="H75" s="2">
        <v>4.4999999999999998E-2</v>
      </c>
      <c r="I75" s="2"/>
      <c r="J75" s="2"/>
      <c r="K75" s="2">
        <v>0.19500000000000001</v>
      </c>
      <c r="L75" s="2">
        <v>0.22500000000000001</v>
      </c>
      <c r="M75" s="2">
        <v>0.09</v>
      </c>
      <c r="N75" s="2">
        <v>0</v>
      </c>
      <c r="O75" s="2">
        <v>0.255</v>
      </c>
      <c r="P75" s="2">
        <v>0</v>
      </c>
      <c r="Q75" s="2">
        <v>0.27</v>
      </c>
      <c r="R75" s="2">
        <v>0.22500000000000001</v>
      </c>
      <c r="S75" s="2">
        <v>0.495</v>
      </c>
      <c r="T75" s="2">
        <v>1.125</v>
      </c>
      <c r="U75" s="2">
        <v>1.32</v>
      </c>
      <c r="V75" s="2">
        <v>1.29</v>
      </c>
      <c r="W75" s="2">
        <v>1.35</v>
      </c>
      <c r="X75" s="2">
        <v>1.335</v>
      </c>
      <c r="Y75" s="2">
        <v>1.335</v>
      </c>
      <c r="Z75" s="2"/>
    </row>
    <row r="76" spans="1:26" ht="15.75" thickBot="1" x14ac:dyDescent="0.3">
      <c r="A76" s="3" t="s">
        <v>60</v>
      </c>
      <c r="B76" s="2">
        <v>0.78</v>
      </c>
      <c r="C76" s="2">
        <v>0.78</v>
      </c>
      <c r="D76" s="2">
        <v>0.78</v>
      </c>
      <c r="E76" s="2">
        <v>0.78</v>
      </c>
      <c r="F76" s="2">
        <v>0.78</v>
      </c>
      <c r="G76" s="2">
        <v>0.78</v>
      </c>
      <c r="H76" s="2">
        <v>0.78</v>
      </c>
      <c r="I76" s="2"/>
      <c r="J76" s="2"/>
      <c r="K76" s="2">
        <v>0.78</v>
      </c>
      <c r="L76" s="2">
        <v>0.78</v>
      </c>
      <c r="M76" s="2">
        <v>0.78</v>
      </c>
      <c r="N76" s="2">
        <v>0.78</v>
      </c>
      <c r="O76" s="2">
        <v>0.78</v>
      </c>
      <c r="P76" s="2">
        <v>0.78</v>
      </c>
      <c r="Q76" s="2">
        <v>0.78</v>
      </c>
      <c r="R76" s="2">
        <v>0.78</v>
      </c>
      <c r="S76" s="2">
        <v>0.78</v>
      </c>
      <c r="T76" s="2">
        <v>0.78</v>
      </c>
      <c r="U76" s="2">
        <v>0.78</v>
      </c>
      <c r="V76" s="2">
        <v>0.78</v>
      </c>
      <c r="W76" s="2">
        <v>0.78</v>
      </c>
      <c r="X76" s="2">
        <v>0.78</v>
      </c>
      <c r="Y76" s="2">
        <v>0.78</v>
      </c>
      <c r="Z76" s="2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3" t="s">
        <v>1</v>
      </c>
      <c r="B79" s="2">
        <f>SUM(B67:B78)</f>
        <v>36.855000000000004</v>
      </c>
      <c r="C79" s="2">
        <f t="shared" ref="C79:Z79" si="9">SUM(C67:C78)</f>
        <v>35.82</v>
      </c>
      <c r="D79" s="2">
        <f t="shared" si="9"/>
        <v>34.500000000000007</v>
      </c>
      <c r="E79" s="2">
        <f t="shared" si="9"/>
        <v>35.070000000000007</v>
      </c>
      <c r="F79" s="2">
        <f t="shared" si="9"/>
        <v>34.335000000000001</v>
      </c>
      <c r="G79" s="2">
        <f t="shared" si="9"/>
        <v>33.03</v>
      </c>
      <c r="H79" s="2">
        <f t="shared" si="9"/>
        <v>32.880000000000003</v>
      </c>
      <c r="I79" s="2">
        <f t="shared" si="9"/>
        <v>0</v>
      </c>
      <c r="J79" s="2">
        <f t="shared" si="9"/>
        <v>0</v>
      </c>
      <c r="K79" s="2">
        <f t="shared" si="9"/>
        <v>30.645</v>
      </c>
      <c r="L79" s="2">
        <f t="shared" si="9"/>
        <v>27.765000000000004</v>
      </c>
      <c r="M79" s="2">
        <f t="shared" si="9"/>
        <v>28.5</v>
      </c>
      <c r="N79" s="2">
        <f t="shared" si="9"/>
        <v>26.07</v>
      </c>
      <c r="O79" s="2">
        <f t="shared" si="9"/>
        <v>24.42</v>
      </c>
      <c r="P79" s="2">
        <f t="shared" si="9"/>
        <v>23.175000000000004</v>
      </c>
      <c r="Q79" s="2">
        <f t="shared" si="9"/>
        <v>22.545000000000002</v>
      </c>
      <c r="R79" s="2">
        <f t="shared" si="9"/>
        <v>22.725000000000001</v>
      </c>
      <c r="S79" s="2">
        <f t="shared" si="9"/>
        <v>21.345000000000002</v>
      </c>
      <c r="T79" s="2">
        <f t="shared" si="9"/>
        <v>21.945</v>
      </c>
      <c r="U79" s="2">
        <f t="shared" si="9"/>
        <v>20.384999999999998</v>
      </c>
      <c r="V79" s="2">
        <f t="shared" si="9"/>
        <v>20.100000000000001</v>
      </c>
      <c r="W79" s="2">
        <f t="shared" si="9"/>
        <v>20.400000000000002</v>
      </c>
      <c r="X79" s="2">
        <f t="shared" si="9"/>
        <v>20.580000000000002</v>
      </c>
      <c r="Y79" s="2">
        <f t="shared" si="9"/>
        <v>20.205000000000002</v>
      </c>
      <c r="Z79" s="2">
        <f t="shared" si="9"/>
        <v>0</v>
      </c>
    </row>
    <row r="80" spans="1:26" ht="15.75" thickBot="1" x14ac:dyDescent="0.3">
      <c r="A80" s="3" t="s">
        <v>49</v>
      </c>
      <c r="B80" s="2"/>
      <c r="C80" s="2">
        <f>B79-C79</f>
        <v>1.0350000000000037</v>
      </c>
      <c r="D80" s="2">
        <f t="shared" ref="D80:Z80" si="10">C79-D79</f>
        <v>1.3199999999999932</v>
      </c>
      <c r="E80" s="2">
        <f t="shared" si="10"/>
        <v>-0.57000000000000028</v>
      </c>
      <c r="F80" s="2">
        <f t="shared" si="10"/>
        <v>0.73500000000000654</v>
      </c>
      <c r="G80" s="2">
        <f t="shared" si="10"/>
        <v>1.3049999999999997</v>
      </c>
      <c r="H80" s="2">
        <f t="shared" si="10"/>
        <v>0.14999999999999858</v>
      </c>
      <c r="I80" s="2">
        <f t="shared" si="10"/>
        <v>32.880000000000003</v>
      </c>
      <c r="J80" s="2">
        <f t="shared" si="10"/>
        <v>0</v>
      </c>
      <c r="K80" s="2">
        <f t="shared" si="10"/>
        <v>-30.645</v>
      </c>
      <c r="L80" s="2">
        <f t="shared" si="10"/>
        <v>2.8799999999999955</v>
      </c>
      <c r="M80" s="2">
        <f t="shared" si="10"/>
        <v>-0.73499999999999588</v>
      </c>
      <c r="N80" s="2">
        <f t="shared" si="10"/>
        <v>2.4299999999999997</v>
      </c>
      <c r="O80" s="2">
        <f t="shared" si="10"/>
        <v>1.6499999999999986</v>
      </c>
      <c r="P80" s="2">
        <f t="shared" si="10"/>
        <v>1.2449999999999974</v>
      </c>
      <c r="Q80" s="2">
        <f t="shared" si="10"/>
        <v>0.63000000000000256</v>
      </c>
      <c r="R80" s="2">
        <f t="shared" si="10"/>
        <v>-0.17999999999999972</v>
      </c>
      <c r="S80" s="2">
        <f t="shared" si="10"/>
        <v>1.379999999999999</v>
      </c>
      <c r="T80" s="2">
        <f t="shared" si="10"/>
        <v>-0.59999999999999787</v>
      </c>
      <c r="U80" s="2">
        <f t="shared" si="10"/>
        <v>1.5600000000000023</v>
      </c>
      <c r="V80" s="2">
        <f t="shared" si="10"/>
        <v>0.28499999999999659</v>
      </c>
      <c r="W80" s="2">
        <f t="shared" si="10"/>
        <v>-0.30000000000000071</v>
      </c>
      <c r="X80" s="2">
        <f t="shared" si="10"/>
        <v>-0.17999999999999972</v>
      </c>
      <c r="Y80" s="2">
        <f t="shared" si="10"/>
        <v>0.375</v>
      </c>
      <c r="Z80" s="2">
        <f t="shared" si="10"/>
        <v>20.205000000000002</v>
      </c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3" t="s">
        <v>61</v>
      </c>
      <c r="B82" s="2">
        <f t="shared" ref="B82:Z82" si="11">+B62+B79</f>
        <v>165.31599999999997</v>
      </c>
      <c r="C82" s="2">
        <f t="shared" si="11"/>
        <v>171.95699999999999</v>
      </c>
      <c r="D82" s="2">
        <v>176.90199999999999</v>
      </c>
      <c r="E82" s="2">
        <f t="shared" si="11"/>
        <v>182.017</v>
      </c>
      <c r="F82" s="2">
        <f t="shared" si="11"/>
        <v>187.202</v>
      </c>
      <c r="G82" s="2">
        <f t="shared" si="11"/>
        <v>192.012</v>
      </c>
      <c r="H82" s="2">
        <f t="shared" si="11"/>
        <v>197.01000000000002</v>
      </c>
      <c r="I82" s="2">
        <f t="shared" si="11"/>
        <v>0</v>
      </c>
      <c r="J82" s="2">
        <f t="shared" si="11"/>
        <v>0</v>
      </c>
      <c r="K82" s="2">
        <f t="shared" si="11"/>
        <v>211.62600000000003</v>
      </c>
      <c r="L82" s="2">
        <f t="shared" si="11"/>
        <v>217.32599999999999</v>
      </c>
      <c r="M82" s="2">
        <f t="shared" si="11"/>
        <v>212.29900000000001</v>
      </c>
      <c r="N82" s="2">
        <f t="shared" si="11"/>
        <v>215.23500000000001</v>
      </c>
      <c r="O82" s="2">
        <f t="shared" si="11"/>
        <v>222.83499999999998</v>
      </c>
      <c r="P82" s="2">
        <f t="shared" si="11"/>
        <v>227.54500000000002</v>
      </c>
      <c r="Q82" s="2">
        <f t="shared" si="11"/>
        <v>231.91500000000002</v>
      </c>
      <c r="R82" s="2">
        <f t="shared" si="11"/>
        <v>240.17499999999998</v>
      </c>
      <c r="S82" s="2">
        <f t="shared" si="11"/>
        <v>244.495</v>
      </c>
      <c r="T82" s="2">
        <f t="shared" si="11"/>
        <v>249.92999999999998</v>
      </c>
      <c r="U82" s="2">
        <f t="shared" si="11"/>
        <v>244.88999999999996</v>
      </c>
      <c r="V82" s="2">
        <f t="shared" si="11"/>
        <v>249.12299999999999</v>
      </c>
      <c r="W82" s="2">
        <f t="shared" si="11"/>
        <v>253.99099999999999</v>
      </c>
      <c r="X82" s="2">
        <f t="shared" si="11"/>
        <v>256.63400000000001</v>
      </c>
      <c r="Y82" s="2">
        <f t="shared" si="11"/>
        <v>260.85499999999996</v>
      </c>
      <c r="Z82" s="2">
        <f t="shared" si="11"/>
        <v>0</v>
      </c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3" t="s">
        <v>49</v>
      </c>
      <c r="B84" s="2"/>
      <c r="C84" s="2">
        <f>B82-C82</f>
        <v>-6.6410000000000196</v>
      </c>
      <c r="D84" s="2">
        <f>C82-D82</f>
        <v>-4.9449999999999932</v>
      </c>
      <c r="E84" s="2">
        <f t="shared" ref="E84:Z84" si="12">D82-E82</f>
        <v>-5.1150000000000091</v>
      </c>
      <c r="F84" s="2">
        <f t="shared" si="12"/>
        <v>-5.1850000000000023</v>
      </c>
      <c r="G84" s="2">
        <f t="shared" si="12"/>
        <v>-4.8100000000000023</v>
      </c>
      <c r="H84" s="2">
        <f t="shared" si="12"/>
        <v>-4.9980000000000189</v>
      </c>
      <c r="I84" s="2">
        <f t="shared" si="12"/>
        <v>197.01000000000002</v>
      </c>
      <c r="J84" s="2">
        <f t="shared" si="12"/>
        <v>0</v>
      </c>
      <c r="K84" s="2">
        <f t="shared" si="12"/>
        <v>-211.62600000000003</v>
      </c>
      <c r="L84" s="2">
        <f t="shared" si="12"/>
        <v>-5.6999999999999602</v>
      </c>
      <c r="M84" s="2">
        <f t="shared" si="12"/>
        <v>5.0269999999999868</v>
      </c>
      <c r="N84" s="2">
        <f t="shared" si="12"/>
        <v>-2.936000000000007</v>
      </c>
      <c r="O84" s="2">
        <f t="shared" si="12"/>
        <v>-7.5999999999999659</v>
      </c>
      <c r="P84" s="2">
        <f t="shared" si="12"/>
        <v>-4.7100000000000364</v>
      </c>
      <c r="Q84" s="2">
        <f t="shared" si="12"/>
        <v>-4.3700000000000045</v>
      </c>
      <c r="R84" s="2">
        <f t="shared" si="12"/>
        <v>-8.2599999999999625</v>
      </c>
      <c r="S84" s="2">
        <f t="shared" si="12"/>
        <v>-4.3200000000000216</v>
      </c>
      <c r="T84" s="2">
        <f t="shared" si="12"/>
        <v>-5.4349999999999739</v>
      </c>
      <c r="U84" s="2">
        <f t="shared" si="12"/>
        <v>5.0400000000000205</v>
      </c>
      <c r="V84" s="2">
        <f t="shared" si="12"/>
        <v>-4.2330000000000325</v>
      </c>
      <c r="W84" s="2">
        <f t="shared" si="12"/>
        <v>-4.867999999999995</v>
      </c>
      <c r="X84" s="2">
        <f>W82-X82</f>
        <v>-2.6430000000000291</v>
      </c>
      <c r="Y84" s="2">
        <f t="shared" si="12"/>
        <v>-4.2209999999999468</v>
      </c>
      <c r="Z84" s="2">
        <f t="shared" si="12"/>
        <v>260.85499999999996</v>
      </c>
    </row>
  </sheetData>
  <mergeCells count="4">
    <mergeCell ref="A27:C27"/>
    <mergeCell ref="A32:C32"/>
    <mergeCell ref="A45:C45"/>
    <mergeCell ref="A66:C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2025-08-12T05:18:30Z</dcterms:created>
  <dcterms:modified xsi:type="dcterms:W3CDTF">2025-09-06T07:25:02Z</dcterms:modified>
</cp:coreProperties>
</file>