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arain/Downloads/Starter_Code/"/>
    </mc:Choice>
  </mc:AlternateContent>
  <xr:revisionPtr revIDLastSave="0" documentId="13_ncr:1_{D5022764-84A6-1443-9C0B-49FA1AC86EF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7" r:id="rId5"/>
    <sheet name="Sheet5" sheetId="6" r:id="rId6"/>
  </sheets>
  <externalReferences>
    <externalReference r:id="rId7"/>
  </externalReferences>
  <definedNames>
    <definedName name="_xlnm._FilterDatabase" localSheetId="0" hidden="1">Crowdfunding!$A$1:$O$1001</definedName>
    <definedName name="_xlchart.v1.0" hidden="1">Sheet4!$A$2:$A$13</definedName>
    <definedName name="_xlchart.v1.1" hidden="1">Sheet4!$F$1</definedName>
    <definedName name="_xlchart.v1.2" hidden="1">Sheet4!$F$2:$F$13</definedName>
    <definedName name="_xlchart.v1.3" hidden="1">Sheet4!$G$1</definedName>
    <definedName name="_xlchart.v1.4" hidden="1">Sheet4!$G$2:$G$13</definedName>
    <definedName name="_xlchart.v1.5" hidden="1">Sheet4!$H$1</definedName>
    <definedName name="_xlchart.v1.6" hidden="1">Sheet4!$H$2:$H$13</definedName>
  </definedNames>
  <calcPr calcId="191029"/>
  <pivotCaches>
    <pivotCache cacheId="6" r:id="rId8"/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C3" i="7"/>
  <c r="C4" i="7"/>
  <c r="C5" i="7"/>
  <c r="C6" i="7"/>
  <c r="C7" i="7"/>
  <c r="E7" i="7" s="1"/>
  <c r="C8" i="7"/>
  <c r="C9" i="7"/>
  <c r="C10" i="7"/>
  <c r="C11" i="7"/>
  <c r="E11" i="7" s="1"/>
  <c r="C12" i="7"/>
  <c r="E3" i="7"/>
  <c r="E12" i="7"/>
  <c r="E4" i="7"/>
  <c r="E5" i="7"/>
  <c r="E6" i="7"/>
  <c r="E8" i="7"/>
  <c r="E9" i="7"/>
  <c r="E10" i="7"/>
  <c r="E13" i="7"/>
  <c r="E2" i="7"/>
  <c r="D13" i="7"/>
  <c r="C13" i="7"/>
  <c r="D12" i="7"/>
  <c r="D11" i="7"/>
  <c r="D10" i="7"/>
  <c r="D9" i="7"/>
  <c r="D8" i="7"/>
  <c r="D7" i="7"/>
  <c r="D6" i="7"/>
  <c r="D5" i="7"/>
  <c r="D4" i="7"/>
  <c r="D3" i="7"/>
  <c r="D2" i="7"/>
  <c r="C2" i="7"/>
  <c r="B3" i="7"/>
  <c r="B13" i="7"/>
  <c r="B2" i="7"/>
  <c r="B12" i="7"/>
  <c r="B11" i="7"/>
  <c r="B10" i="7"/>
  <c r="B9" i="7"/>
  <c r="B8" i="7"/>
  <c r="B7" i="7"/>
  <c r="B6" i="7"/>
  <c r="B5" i="7"/>
  <c r="B4" i="7"/>
  <c r="F2" i="1"/>
  <c r="K11" i="6"/>
  <c r="H11" i="6"/>
  <c r="K10" i="6"/>
  <c r="H10" i="6"/>
  <c r="K9" i="6"/>
  <c r="H9" i="6"/>
  <c r="K8" i="6"/>
  <c r="H8" i="6"/>
  <c r="K7" i="6"/>
  <c r="H7" i="6"/>
  <c r="K6" i="6"/>
  <c r="H6" i="6"/>
  <c r="T1001" i="1"/>
  <c r="S1001" i="1"/>
  <c r="R1001" i="1"/>
  <c r="Q1001" i="1"/>
  <c r="I1001" i="1"/>
  <c r="F1001" i="1"/>
  <c r="T1000" i="1"/>
  <c r="S1000" i="1"/>
  <c r="R1000" i="1"/>
  <c r="Q1000" i="1"/>
  <c r="I1000" i="1"/>
  <c r="F1000" i="1"/>
  <c r="T999" i="1"/>
  <c r="S999" i="1"/>
  <c r="R999" i="1"/>
  <c r="Q999" i="1"/>
  <c r="I999" i="1"/>
  <c r="F999" i="1"/>
  <c r="T998" i="1"/>
  <c r="S998" i="1"/>
  <c r="R998" i="1"/>
  <c r="Q998" i="1"/>
  <c r="I998" i="1"/>
  <c r="F998" i="1"/>
  <c r="T997" i="1"/>
  <c r="S997" i="1"/>
  <c r="R997" i="1"/>
  <c r="Q997" i="1"/>
  <c r="I997" i="1"/>
  <c r="F997" i="1"/>
  <c r="T996" i="1"/>
  <c r="S996" i="1"/>
  <c r="R996" i="1"/>
  <c r="Q996" i="1"/>
  <c r="I996" i="1"/>
  <c r="F996" i="1"/>
  <c r="T995" i="1"/>
  <c r="S995" i="1"/>
  <c r="R995" i="1"/>
  <c r="Q995" i="1"/>
  <c r="I995" i="1"/>
  <c r="F995" i="1"/>
  <c r="T994" i="1"/>
  <c r="S994" i="1"/>
  <c r="R994" i="1"/>
  <c r="Q994" i="1"/>
  <c r="I994" i="1"/>
  <c r="F994" i="1"/>
  <c r="T993" i="1"/>
  <c r="S993" i="1"/>
  <c r="R993" i="1"/>
  <c r="Q993" i="1"/>
  <c r="I993" i="1"/>
  <c r="F993" i="1"/>
  <c r="T992" i="1"/>
  <c r="S992" i="1"/>
  <c r="R992" i="1"/>
  <c r="Q992" i="1"/>
  <c r="I992" i="1"/>
  <c r="F992" i="1"/>
  <c r="T991" i="1"/>
  <c r="S991" i="1"/>
  <c r="R991" i="1"/>
  <c r="Q991" i="1"/>
  <c r="I991" i="1"/>
  <c r="F991" i="1"/>
  <c r="T990" i="1"/>
  <c r="S990" i="1"/>
  <c r="R990" i="1"/>
  <c r="Q990" i="1"/>
  <c r="I990" i="1"/>
  <c r="F990" i="1"/>
  <c r="T989" i="1"/>
  <c r="S989" i="1"/>
  <c r="R989" i="1"/>
  <c r="Q989" i="1"/>
  <c r="I989" i="1"/>
  <c r="F989" i="1"/>
  <c r="T988" i="1"/>
  <c r="S988" i="1"/>
  <c r="R988" i="1"/>
  <c r="Q988" i="1"/>
  <c r="I988" i="1"/>
  <c r="F988" i="1"/>
  <c r="T987" i="1"/>
  <c r="S987" i="1"/>
  <c r="R987" i="1"/>
  <c r="Q987" i="1"/>
  <c r="I987" i="1"/>
  <c r="F987" i="1"/>
  <c r="T986" i="1"/>
  <c r="S986" i="1"/>
  <c r="R986" i="1"/>
  <c r="Q986" i="1"/>
  <c r="I986" i="1"/>
  <c r="F986" i="1"/>
  <c r="T985" i="1"/>
  <c r="S985" i="1"/>
  <c r="R985" i="1"/>
  <c r="Q985" i="1"/>
  <c r="I985" i="1"/>
  <c r="F985" i="1"/>
  <c r="T984" i="1"/>
  <c r="S984" i="1"/>
  <c r="R984" i="1"/>
  <c r="Q984" i="1"/>
  <c r="I984" i="1"/>
  <c r="F984" i="1"/>
  <c r="T983" i="1"/>
  <c r="S983" i="1"/>
  <c r="R983" i="1"/>
  <c r="Q983" i="1"/>
  <c r="I983" i="1"/>
  <c r="F983" i="1"/>
  <c r="T982" i="1"/>
  <c r="S982" i="1"/>
  <c r="R982" i="1"/>
  <c r="Q982" i="1"/>
  <c r="I982" i="1"/>
  <c r="F982" i="1"/>
  <c r="T981" i="1"/>
  <c r="S981" i="1"/>
  <c r="R981" i="1"/>
  <c r="Q981" i="1"/>
  <c r="I981" i="1"/>
  <c r="F981" i="1"/>
  <c r="T980" i="1"/>
  <c r="S980" i="1"/>
  <c r="R980" i="1"/>
  <c r="Q980" i="1"/>
  <c r="I980" i="1"/>
  <c r="F980" i="1"/>
  <c r="T979" i="1"/>
  <c r="S979" i="1"/>
  <c r="R979" i="1"/>
  <c r="Q979" i="1"/>
  <c r="I979" i="1"/>
  <c r="F979" i="1"/>
  <c r="T978" i="1"/>
  <c r="S978" i="1"/>
  <c r="R978" i="1"/>
  <c r="Q978" i="1"/>
  <c r="I978" i="1"/>
  <c r="F978" i="1"/>
  <c r="T977" i="1"/>
  <c r="S977" i="1"/>
  <c r="R977" i="1"/>
  <c r="Q977" i="1"/>
  <c r="I977" i="1"/>
  <c r="F977" i="1"/>
  <c r="T976" i="1"/>
  <c r="S976" i="1"/>
  <c r="R976" i="1"/>
  <c r="Q976" i="1"/>
  <c r="I976" i="1"/>
  <c r="F976" i="1"/>
  <c r="T975" i="1"/>
  <c r="S975" i="1"/>
  <c r="R975" i="1"/>
  <c r="Q975" i="1"/>
  <c r="I975" i="1"/>
  <c r="F975" i="1"/>
  <c r="T974" i="1"/>
  <c r="S974" i="1"/>
  <c r="R974" i="1"/>
  <c r="Q974" i="1"/>
  <c r="I974" i="1"/>
  <c r="F974" i="1"/>
  <c r="T973" i="1"/>
  <c r="S973" i="1"/>
  <c r="R973" i="1"/>
  <c r="Q973" i="1"/>
  <c r="I973" i="1"/>
  <c r="F973" i="1"/>
  <c r="T972" i="1"/>
  <c r="S972" i="1"/>
  <c r="R972" i="1"/>
  <c r="Q972" i="1"/>
  <c r="I972" i="1"/>
  <c r="F972" i="1"/>
  <c r="T971" i="1"/>
  <c r="S971" i="1"/>
  <c r="R971" i="1"/>
  <c r="Q971" i="1"/>
  <c r="I971" i="1"/>
  <c r="F971" i="1"/>
  <c r="T970" i="1"/>
  <c r="S970" i="1"/>
  <c r="R970" i="1"/>
  <c r="Q970" i="1"/>
  <c r="I970" i="1"/>
  <c r="F970" i="1"/>
  <c r="T969" i="1"/>
  <c r="S969" i="1"/>
  <c r="R969" i="1"/>
  <c r="Q969" i="1"/>
  <c r="I969" i="1"/>
  <c r="F969" i="1"/>
  <c r="T968" i="1"/>
  <c r="S968" i="1"/>
  <c r="R968" i="1"/>
  <c r="Q968" i="1"/>
  <c r="I968" i="1"/>
  <c r="F968" i="1"/>
  <c r="T967" i="1"/>
  <c r="S967" i="1"/>
  <c r="R967" i="1"/>
  <c r="Q967" i="1"/>
  <c r="I967" i="1"/>
  <c r="F967" i="1"/>
  <c r="T966" i="1"/>
  <c r="S966" i="1"/>
  <c r="R966" i="1"/>
  <c r="Q966" i="1"/>
  <c r="I966" i="1"/>
  <c r="F966" i="1"/>
  <c r="T965" i="1"/>
  <c r="S965" i="1"/>
  <c r="R965" i="1"/>
  <c r="Q965" i="1"/>
  <c r="I965" i="1"/>
  <c r="F965" i="1"/>
  <c r="T964" i="1"/>
  <c r="S964" i="1"/>
  <c r="R964" i="1"/>
  <c r="Q964" i="1"/>
  <c r="I964" i="1"/>
  <c r="F964" i="1"/>
  <c r="T963" i="1"/>
  <c r="S963" i="1"/>
  <c r="R963" i="1"/>
  <c r="Q963" i="1"/>
  <c r="I963" i="1"/>
  <c r="F963" i="1"/>
  <c r="T962" i="1"/>
  <c r="S962" i="1"/>
  <c r="R962" i="1"/>
  <c r="Q962" i="1"/>
  <c r="I962" i="1"/>
  <c r="F962" i="1"/>
  <c r="T961" i="1"/>
  <c r="S961" i="1"/>
  <c r="R961" i="1"/>
  <c r="Q961" i="1"/>
  <c r="I961" i="1"/>
  <c r="F961" i="1"/>
  <c r="T960" i="1"/>
  <c r="S960" i="1"/>
  <c r="R960" i="1"/>
  <c r="Q960" i="1"/>
  <c r="I960" i="1"/>
  <c r="F960" i="1"/>
  <c r="T959" i="1"/>
  <c r="S959" i="1"/>
  <c r="R959" i="1"/>
  <c r="Q959" i="1"/>
  <c r="I959" i="1"/>
  <c r="F959" i="1"/>
  <c r="T958" i="1"/>
  <c r="S958" i="1"/>
  <c r="R958" i="1"/>
  <c r="Q958" i="1"/>
  <c r="I958" i="1"/>
  <c r="F958" i="1"/>
  <c r="T957" i="1"/>
  <c r="S957" i="1"/>
  <c r="R957" i="1"/>
  <c r="Q957" i="1"/>
  <c r="I957" i="1"/>
  <c r="F957" i="1"/>
  <c r="T956" i="1"/>
  <c r="S956" i="1"/>
  <c r="R956" i="1"/>
  <c r="Q956" i="1"/>
  <c r="I956" i="1"/>
  <c r="F956" i="1"/>
  <c r="T955" i="1"/>
  <c r="S955" i="1"/>
  <c r="R955" i="1"/>
  <c r="Q955" i="1"/>
  <c r="I955" i="1"/>
  <c r="F955" i="1"/>
  <c r="T954" i="1"/>
  <c r="S954" i="1"/>
  <c r="R954" i="1"/>
  <c r="Q954" i="1"/>
  <c r="I954" i="1"/>
  <c r="F954" i="1"/>
  <c r="T953" i="1"/>
  <c r="S953" i="1"/>
  <c r="R953" i="1"/>
  <c r="Q953" i="1"/>
  <c r="I953" i="1"/>
  <c r="F953" i="1"/>
  <c r="T952" i="1"/>
  <c r="S952" i="1"/>
  <c r="R952" i="1"/>
  <c r="Q952" i="1"/>
  <c r="I952" i="1"/>
  <c r="F952" i="1"/>
  <c r="T951" i="1"/>
  <c r="S951" i="1"/>
  <c r="R951" i="1"/>
  <c r="Q951" i="1"/>
  <c r="I951" i="1"/>
  <c r="F951" i="1"/>
  <c r="T950" i="1"/>
  <c r="S950" i="1"/>
  <c r="R950" i="1"/>
  <c r="Q950" i="1"/>
  <c r="I950" i="1"/>
  <c r="F950" i="1"/>
  <c r="T949" i="1"/>
  <c r="S949" i="1"/>
  <c r="R949" i="1"/>
  <c r="Q949" i="1"/>
  <c r="I949" i="1"/>
  <c r="F949" i="1"/>
  <c r="T948" i="1"/>
  <c r="S948" i="1"/>
  <c r="R948" i="1"/>
  <c r="Q948" i="1"/>
  <c r="I948" i="1"/>
  <c r="F948" i="1"/>
  <c r="T947" i="1"/>
  <c r="S947" i="1"/>
  <c r="R947" i="1"/>
  <c r="Q947" i="1"/>
  <c r="I947" i="1"/>
  <c r="F947" i="1"/>
  <c r="T946" i="1"/>
  <c r="S946" i="1"/>
  <c r="R946" i="1"/>
  <c r="Q946" i="1"/>
  <c r="I946" i="1"/>
  <c r="F946" i="1"/>
  <c r="T945" i="1"/>
  <c r="S945" i="1"/>
  <c r="R945" i="1"/>
  <c r="Q945" i="1"/>
  <c r="I945" i="1"/>
  <c r="F945" i="1"/>
  <c r="T944" i="1"/>
  <c r="S944" i="1"/>
  <c r="R944" i="1"/>
  <c r="Q944" i="1"/>
  <c r="I944" i="1"/>
  <c r="F944" i="1"/>
  <c r="T943" i="1"/>
  <c r="S943" i="1"/>
  <c r="R943" i="1"/>
  <c r="Q943" i="1"/>
  <c r="I943" i="1"/>
  <c r="F943" i="1"/>
  <c r="T942" i="1"/>
  <c r="S942" i="1"/>
  <c r="R942" i="1"/>
  <c r="Q942" i="1"/>
  <c r="I942" i="1"/>
  <c r="F942" i="1"/>
  <c r="T941" i="1"/>
  <c r="S941" i="1"/>
  <c r="R941" i="1"/>
  <c r="Q941" i="1"/>
  <c r="I941" i="1"/>
  <c r="F941" i="1"/>
  <c r="T940" i="1"/>
  <c r="S940" i="1"/>
  <c r="R940" i="1"/>
  <c r="Q940" i="1"/>
  <c r="I940" i="1"/>
  <c r="F940" i="1"/>
  <c r="T939" i="1"/>
  <c r="S939" i="1"/>
  <c r="R939" i="1"/>
  <c r="Q939" i="1"/>
  <c r="I939" i="1"/>
  <c r="F939" i="1"/>
  <c r="T938" i="1"/>
  <c r="S938" i="1"/>
  <c r="R938" i="1"/>
  <c r="Q938" i="1"/>
  <c r="I938" i="1"/>
  <c r="F938" i="1"/>
  <c r="T937" i="1"/>
  <c r="S937" i="1"/>
  <c r="R937" i="1"/>
  <c r="Q937" i="1"/>
  <c r="I937" i="1"/>
  <c r="F937" i="1"/>
  <c r="T936" i="1"/>
  <c r="S936" i="1"/>
  <c r="R936" i="1"/>
  <c r="Q936" i="1"/>
  <c r="I936" i="1"/>
  <c r="F936" i="1"/>
  <c r="T935" i="1"/>
  <c r="S935" i="1"/>
  <c r="R935" i="1"/>
  <c r="Q935" i="1"/>
  <c r="I935" i="1"/>
  <c r="F935" i="1"/>
  <c r="T934" i="1"/>
  <c r="S934" i="1"/>
  <c r="R934" i="1"/>
  <c r="Q934" i="1"/>
  <c r="I934" i="1"/>
  <c r="F934" i="1"/>
  <c r="T933" i="1"/>
  <c r="S933" i="1"/>
  <c r="R933" i="1"/>
  <c r="Q933" i="1"/>
  <c r="I933" i="1"/>
  <c r="F933" i="1"/>
  <c r="T932" i="1"/>
  <c r="S932" i="1"/>
  <c r="R932" i="1"/>
  <c r="Q932" i="1"/>
  <c r="I932" i="1"/>
  <c r="F932" i="1"/>
  <c r="T931" i="1"/>
  <c r="S931" i="1"/>
  <c r="R931" i="1"/>
  <c r="Q931" i="1"/>
  <c r="I931" i="1"/>
  <c r="F931" i="1"/>
  <c r="T930" i="1"/>
  <c r="S930" i="1"/>
  <c r="R930" i="1"/>
  <c r="Q930" i="1"/>
  <c r="I930" i="1"/>
  <c r="F930" i="1"/>
  <c r="T929" i="1"/>
  <c r="S929" i="1"/>
  <c r="R929" i="1"/>
  <c r="Q929" i="1"/>
  <c r="I929" i="1"/>
  <c r="F929" i="1"/>
  <c r="T928" i="1"/>
  <c r="S928" i="1"/>
  <c r="R928" i="1"/>
  <c r="Q928" i="1"/>
  <c r="I928" i="1"/>
  <c r="F928" i="1"/>
  <c r="T927" i="1"/>
  <c r="S927" i="1"/>
  <c r="R927" i="1"/>
  <c r="Q927" i="1"/>
  <c r="I927" i="1"/>
  <c r="F927" i="1"/>
  <c r="T926" i="1"/>
  <c r="S926" i="1"/>
  <c r="R926" i="1"/>
  <c r="Q926" i="1"/>
  <c r="I926" i="1"/>
  <c r="F926" i="1"/>
  <c r="T925" i="1"/>
  <c r="S925" i="1"/>
  <c r="R925" i="1"/>
  <c r="Q925" i="1"/>
  <c r="I925" i="1"/>
  <c r="F925" i="1"/>
  <c r="T924" i="1"/>
  <c r="S924" i="1"/>
  <c r="R924" i="1"/>
  <c r="Q924" i="1"/>
  <c r="I924" i="1"/>
  <c r="F924" i="1"/>
  <c r="T923" i="1"/>
  <c r="S923" i="1"/>
  <c r="R923" i="1"/>
  <c r="Q923" i="1"/>
  <c r="I923" i="1"/>
  <c r="F923" i="1"/>
  <c r="T922" i="1"/>
  <c r="S922" i="1"/>
  <c r="R922" i="1"/>
  <c r="Q922" i="1"/>
  <c r="I922" i="1"/>
  <c r="F922" i="1"/>
  <c r="T921" i="1"/>
  <c r="S921" i="1"/>
  <c r="R921" i="1"/>
  <c r="Q921" i="1"/>
  <c r="I921" i="1"/>
  <c r="F921" i="1"/>
  <c r="T920" i="1"/>
  <c r="S920" i="1"/>
  <c r="R920" i="1"/>
  <c r="Q920" i="1"/>
  <c r="I920" i="1"/>
  <c r="F920" i="1"/>
  <c r="T919" i="1"/>
  <c r="S919" i="1"/>
  <c r="R919" i="1"/>
  <c r="Q919" i="1"/>
  <c r="I919" i="1"/>
  <c r="F919" i="1"/>
  <c r="T918" i="1"/>
  <c r="S918" i="1"/>
  <c r="R918" i="1"/>
  <c r="Q918" i="1"/>
  <c r="I918" i="1"/>
  <c r="F918" i="1"/>
  <c r="T917" i="1"/>
  <c r="S917" i="1"/>
  <c r="R917" i="1"/>
  <c r="Q917" i="1"/>
  <c r="I917" i="1"/>
  <c r="F917" i="1"/>
  <c r="T916" i="1"/>
  <c r="S916" i="1"/>
  <c r="R916" i="1"/>
  <c r="Q916" i="1"/>
  <c r="I916" i="1"/>
  <c r="F916" i="1"/>
  <c r="T915" i="1"/>
  <c r="S915" i="1"/>
  <c r="R915" i="1"/>
  <c r="Q915" i="1"/>
  <c r="I915" i="1"/>
  <c r="F915" i="1"/>
  <c r="T914" i="1"/>
  <c r="S914" i="1"/>
  <c r="R914" i="1"/>
  <c r="Q914" i="1"/>
  <c r="I914" i="1"/>
  <c r="F914" i="1"/>
  <c r="T913" i="1"/>
  <c r="S913" i="1"/>
  <c r="R913" i="1"/>
  <c r="Q913" i="1"/>
  <c r="I913" i="1"/>
  <c r="F913" i="1"/>
  <c r="T912" i="1"/>
  <c r="S912" i="1"/>
  <c r="R912" i="1"/>
  <c r="Q912" i="1"/>
  <c r="I912" i="1"/>
  <c r="F912" i="1"/>
  <c r="T911" i="1"/>
  <c r="S911" i="1"/>
  <c r="R911" i="1"/>
  <c r="Q911" i="1"/>
  <c r="I911" i="1"/>
  <c r="F911" i="1"/>
  <c r="T910" i="1"/>
  <c r="S910" i="1"/>
  <c r="R910" i="1"/>
  <c r="Q910" i="1"/>
  <c r="I910" i="1"/>
  <c r="F910" i="1"/>
  <c r="T909" i="1"/>
  <c r="S909" i="1"/>
  <c r="R909" i="1"/>
  <c r="Q909" i="1"/>
  <c r="I909" i="1"/>
  <c r="F909" i="1"/>
  <c r="T908" i="1"/>
  <c r="S908" i="1"/>
  <c r="R908" i="1"/>
  <c r="Q908" i="1"/>
  <c r="I908" i="1"/>
  <c r="F908" i="1"/>
  <c r="T907" i="1"/>
  <c r="S907" i="1"/>
  <c r="R907" i="1"/>
  <c r="Q907" i="1"/>
  <c r="I907" i="1"/>
  <c r="F907" i="1"/>
  <c r="T906" i="1"/>
  <c r="S906" i="1"/>
  <c r="R906" i="1"/>
  <c r="Q906" i="1"/>
  <c r="I906" i="1"/>
  <c r="F906" i="1"/>
  <c r="T905" i="1"/>
  <c r="S905" i="1"/>
  <c r="R905" i="1"/>
  <c r="Q905" i="1"/>
  <c r="I905" i="1"/>
  <c r="F905" i="1"/>
  <c r="T904" i="1"/>
  <c r="S904" i="1"/>
  <c r="R904" i="1"/>
  <c r="Q904" i="1"/>
  <c r="I904" i="1"/>
  <c r="F904" i="1"/>
  <c r="T903" i="1"/>
  <c r="S903" i="1"/>
  <c r="R903" i="1"/>
  <c r="Q903" i="1"/>
  <c r="I903" i="1"/>
  <c r="F903" i="1"/>
  <c r="T902" i="1"/>
  <c r="S902" i="1"/>
  <c r="R902" i="1"/>
  <c r="Q902" i="1"/>
  <c r="I902" i="1"/>
  <c r="F902" i="1"/>
  <c r="T901" i="1"/>
  <c r="S901" i="1"/>
  <c r="R901" i="1"/>
  <c r="Q901" i="1"/>
  <c r="I901" i="1"/>
  <c r="F901" i="1"/>
  <c r="T900" i="1"/>
  <c r="S900" i="1"/>
  <c r="R900" i="1"/>
  <c r="Q900" i="1"/>
  <c r="I900" i="1"/>
  <c r="F900" i="1"/>
  <c r="T899" i="1"/>
  <c r="S899" i="1"/>
  <c r="R899" i="1"/>
  <c r="Q899" i="1"/>
  <c r="I899" i="1"/>
  <c r="F899" i="1"/>
  <c r="T898" i="1"/>
  <c r="S898" i="1"/>
  <c r="R898" i="1"/>
  <c r="Q898" i="1"/>
  <c r="I898" i="1"/>
  <c r="F898" i="1"/>
  <c r="T897" i="1"/>
  <c r="S897" i="1"/>
  <c r="R897" i="1"/>
  <c r="Q897" i="1"/>
  <c r="I897" i="1"/>
  <c r="F897" i="1"/>
  <c r="T896" i="1"/>
  <c r="S896" i="1"/>
  <c r="R896" i="1"/>
  <c r="Q896" i="1"/>
  <c r="I896" i="1"/>
  <c r="F896" i="1"/>
  <c r="T895" i="1"/>
  <c r="S895" i="1"/>
  <c r="R895" i="1"/>
  <c r="Q895" i="1"/>
  <c r="I895" i="1"/>
  <c r="F895" i="1"/>
  <c r="T894" i="1"/>
  <c r="S894" i="1"/>
  <c r="R894" i="1"/>
  <c r="Q894" i="1"/>
  <c r="I894" i="1"/>
  <c r="F894" i="1"/>
  <c r="T893" i="1"/>
  <c r="S893" i="1"/>
  <c r="R893" i="1"/>
  <c r="Q893" i="1"/>
  <c r="I893" i="1"/>
  <c r="F893" i="1"/>
  <c r="T892" i="1"/>
  <c r="S892" i="1"/>
  <c r="R892" i="1"/>
  <c r="Q892" i="1"/>
  <c r="I892" i="1"/>
  <c r="F892" i="1"/>
  <c r="T891" i="1"/>
  <c r="S891" i="1"/>
  <c r="R891" i="1"/>
  <c r="Q891" i="1"/>
  <c r="I891" i="1"/>
  <c r="F891" i="1"/>
  <c r="T890" i="1"/>
  <c r="S890" i="1"/>
  <c r="R890" i="1"/>
  <c r="Q890" i="1"/>
  <c r="I890" i="1"/>
  <c r="F890" i="1"/>
  <c r="T889" i="1"/>
  <c r="S889" i="1"/>
  <c r="R889" i="1"/>
  <c r="Q889" i="1"/>
  <c r="I889" i="1"/>
  <c r="F889" i="1"/>
  <c r="T888" i="1"/>
  <c r="S888" i="1"/>
  <c r="R888" i="1"/>
  <c r="Q888" i="1"/>
  <c r="I888" i="1"/>
  <c r="F888" i="1"/>
  <c r="T887" i="1"/>
  <c r="S887" i="1"/>
  <c r="R887" i="1"/>
  <c r="Q887" i="1"/>
  <c r="I887" i="1"/>
  <c r="F887" i="1"/>
  <c r="T886" i="1"/>
  <c r="S886" i="1"/>
  <c r="R886" i="1"/>
  <c r="Q886" i="1"/>
  <c r="I886" i="1"/>
  <c r="F886" i="1"/>
  <c r="T885" i="1"/>
  <c r="S885" i="1"/>
  <c r="R885" i="1"/>
  <c r="Q885" i="1"/>
  <c r="I885" i="1"/>
  <c r="F885" i="1"/>
  <c r="T884" i="1"/>
  <c r="S884" i="1"/>
  <c r="R884" i="1"/>
  <c r="Q884" i="1"/>
  <c r="I884" i="1"/>
  <c r="F884" i="1"/>
  <c r="T883" i="1"/>
  <c r="S883" i="1"/>
  <c r="R883" i="1"/>
  <c r="Q883" i="1"/>
  <c r="I883" i="1"/>
  <c r="F883" i="1"/>
  <c r="T882" i="1"/>
  <c r="S882" i="1"/>
  <c r="R882" i="1"/>
  <c r="Q882" i="1"/>
  <c r="I882" i="1"/>
  <c r="F882" i="1"/>
  <c r="T881" i="1"/>
  <c r="S881" i="1"/>
  <c r="R881" i="1"/>
  <c r="Q881" i="1"/>
  <c r="I881" i="1"/>
  <c r="F881" i="1"/>
  <c r="T880" i="1"/>
  <c r="S880" i="1"/>
  <c r="R880" i="1"/>
  <c r="Q880" i="1"/>
  <c r="I880" i="1"/>
  <c r="F880" i="1"/>
  <c r="T879" i="1"/>
  <c r="S879" i="1"/>
  <c r="R879" i="1"/>
  <c r="Q879" i="1"/>
  <c r="I879" i="1"/>
  <c r="F879" i="1"/>
  <c r="T878" i="1"/>
  <c r="S878" i="1"/>
  <c r="R878" i="1"/>
  <c r="Q878" i="1"/>
  <c r="I878" i="1"/>
  <c r="F878" i="1"/>
  <c r="T877" i="1"/>
  <c r="S877" i="1"/>
  <c r="R877" i="1"/>
  <c r="Q877" i="1"/>
  <c r="I877" i="1"/>
  <c r="F877" i="1"/>
  <c r="T876" i="1"/>
  <c r="S876" i="1"/>
  <c r="R876" i="1"/>
  <c r="Q876" i="1"/>
  <c r="I876" i="1"/>
  <c r="F876" i="1"/>
  <c r="T875" i="1"/>
  <c r="S875" i="1"/>
  <c r="R875" i="1"/>
  <c r="Q875" i="1"/>
  <c r="I875" i="1"/>
  <c r="F875" i="1"/>
  <c r="T874" i="1"/>
  <c r="S874" i="1"/>
  <c r="R874" i="1"/>
  <c r="Q874" i="1"/>
  <c r="I874" i="1"/>
  <c r="F874" i="1"/>
  <c r="T873" i="1"/>
  <c r="S873" i="1"/>
  <c r="R873" i="1"/>
  <c r="Q873" i="1"/>
  <c r="I873" i="1"/>
  <c r="F873" i="1"/>
  <c r="T872" i="1"/>
  <c r="S872" i="1"/>
  <c r="R872" i="1"/>
  <c r="Q872" i="1"/>
  <c r="I872" i="1"/>
  <c r="F872" i="1"/>
  <c r="T871" i="1"/>
  <c r="S871" i="1"/>
  <c r="R871" i="1"/>
  <c r="Q871" i="1"/>
  <c r="I871" i="1"/>
  <c r="F871" i="1"/>
  <c r="T870" i="1"/>
  <c r="S870" i="1"/>
  <c r="R870" i="1"/>
  <c r="Q870" i="1"/>
  <c r="I870" i="1"/>
  <c r="F870" i="1"/>
  <c r="T869" i="1"/>
  <c r="S869" i="1"/>
  <c r="R869" i="1"/>
  <c r="Q869" i="1"/>
  <c r="I869" i="1"/>
  <c r="F869" i="1"/>
  <c r="T868" i="1"/>
  <c r="S868" i="1"/>
  <c r="R868" i="1"/>
  <c r="Q868" i="1"/>
  <c r="I868" i="1"/>
  <c r="F868" i="1"/>
  <c r="T867" i="1"/>
  <c r="S867" i="1"/>
  <c r="R867" i="1"/>
  <c r="Q867" i="1"/>
  <c r="I867" i="1"/>
  <c r="F867" i="1"/>
  <c r="T866" i="1"/>
  <c r="S866" i="1"/>
  <c r="R866" i="1"/>
  <c r="Q866" i="1"/>
  <c r="I866" i="1"/>
  <c r="F866" i="1"/>
  <c r="T865" i="1"/>
  <c r="S865" i="1"/>
  <c r="R865" i="1"/>
  <c r="Q865" i="1"/>
  <c r="I865" i="1"/>
  <c r="F865" i="1"/>
  <c r="T864" i="1"/>
  <c r="S864" i="1"/>
  <c r="R864" i="1"/>
  <c r="Q864" i="1"/>
  <c r="I864" i="1"/>
  <c r="F864" i="1"/>
  <c r="T863" i="1"/>
  <c r="S863" i="1"/>
  <c r="R863" i="1"/>
  <c r="Q863" i="1"/>
  <c r="I863" i="1"/>
  <c r="F863" i="1"/>
  <c r="T862" i="1"/>
  <c r="S862" i="1"/>
  <c r="R862" i="1"/>
  <c r="Q862" i="1"/>
  <c r="I862" i="1"/>
  <c r="F862" i="1"/>
  <c r="T861" i="1"/>
  <c r="S861" i="1"/>
  <c r="R861" i="1"/>
  <c r="Q861" i="1"/>
  <c r="I861" i="1"/>
  <c r="F861" i="1"/>
  <c r="T860" i="1"/>
  <c r="S860" i="1"/>
  <c r="R860" i="1"/>
  <c r="Q860" i="1"/>
  <c r="I860" i="1"/>
  <c r="F860" i="1"/>
  <c r="T859" i="1"/>
  <c r="S859" i="1"/>
  <c r="R859" i="1"/>
  <c r="Q859" i="1"/>
  <c r="I859" i="1"/>
  <c r="F859" i="1"/>
  <c r="T858" i="1"/>
  <c r="S858" i="1"/>
  <c r="R858" i="1"/>
  <c r="Q858" i="1"/>
  <c r="I858" i="1"/>
  <c r="F858" i="1"/>
  <c r="T857" i="1"/>
  <c r="S857" i="1"/>
  <c r="R857" i="1"/>
  <c r="Q857" i="1"/>
  <c r="I857" i="1"/>
  <c r="F857" i="1"/>
  <c r="T856" i="1"/>
  <c r="S856" i="1"/>
  <c r="R856" i="1"/>
  <c r="Q856" i="1"/>
  <c r="I856" i="1"/>
  <c r="F856" i="1"/>
  <c r="T855" i="1"/>
  <c r="S855" i="1"/>
  <c r="R855" i="1"/>
  <c r="Q855" i="1"/>
  <c r="I855" i="1"/>
  <c r="F855" i="1"/>
  <c r="T854" i="1"/>
  <c r="S854" i="1"/>
  <c r="R854" i="1"/>
  <c r="Q854" i="1"/>
  <c r="I854" i="1"/>
  <c r="F854" i="1"/>
  <c r="T853" i="1"/>
  <c r="S853" i="1"/>
  <c r="R853" i="1"/>
  <c r="Q853" i="1"/>
  <c r="I853" i="1"/>
  <c r="F853" i="1"/>
  <c r="T852" i="1"/>
  <c r="S852" i="1"/>
  <c r="R852" i="1"/>
  <c r="Q852" i="1"/>
  <c r="I852" i="1"/>
  <c r="F852" i="1"/>
  <c r="T851" i="1"/>
  <c r="S851" i="1"/>
  <c r="R851" i="1"/>
  <c r="Q851" i="1"/>
  <c r="I851" i="1"/>
  <c r="F851" i="1"/>
  <c r="T850" i="1"/>
  <c r="S850" i="1"/>
  <c r="R850" i="1"/>
  <c r="Q850" i="1"/>
  <c r="I850" i="1"/>
  <c r="F850" i="1"/>
  <c r="T849" i="1"/>
  <c r="S849" i="1"/>
  <c r="R849" i="1"/>
  <c r="Q849" i="1"/>
  <c r="I849" i="1"/>
  <c r="F849" i="1"/>
  <c r="T848" i="1"/>
  <c r="S848" i="1"/>
  <c r="R848" i="1"/>
  <c r="Q848" i="1"/>
  <c r="I848" i="1"/>
  <c r="F848" i="1"/>
  <c r="T847" i="1"/>
  <c r="S847" i="1"/>
  <c r="R847" i="1"/>
  <c r="Q847" i="1"/>
  <c r="I847" i="1"/>
  <c r="F847" i="1"/>
  <c r="T846" i="1"/>
  <c r="S846" i="1"/>
  <c r="R846" i="1"/>
  <c r="Q846" i="1"/>
  <c r="I846" i="1"/>
  <c r="F846" i="1"/>
  <c r="T845" i="1"/>
  <c r="S845" i="1"/>
  <c r="R845" i="1"/>
  <c r="Q845" i="1"/>
  <c r="I845" i="1"/>
  <c r="F845" i="1"/>
  <c r="T844" i="1"/>
  <c r="S844" i="1"/>
  <c r="R844" i="1"/>
  <c r="Q844" i="1"/>
  <c r="I844" i="1"/>
  <c r="F844" i="1"/>
  <c r="T843" i="1"/>
  <c r="S843" i="1"/>
  <c r="R843" i="1"/>
  <c r="Q843" i="1"/>
  <c r="I843" i="1"/>
  <c r="F843" i="1"/>
  <c r="T842" i="1"/>
  <c r="S842" i="1"/>
  <c r="R842" i="1"/>
  <c r="Q842" i="1"/>
  <c r="I842" i="1"/>
  <c r="F842" i="1"/>
  <c r="T841" i="1"/>
  <c r="S841" i="1"/>
  <c r="R841" i="1"/>
  <c r="Q841" i="1"/>
  <c r="I841" i="1"/>
  <c r="F841" i="1"/>
  <c r="T840" i="1"/>
  <c r="S840" i="1"/>
  <c r="R840" i="1"/>
  <c r="Q840" i="1"/>
  <c r="I840" i="1"/>
  <c r="F840" i="1"/>
  <c r="T839" i="1"/>
  <c r="S839" i="1"/>
  <c r="R839" i="1"/>
  <c r="Q839" i="1"/>
  <c r="I839" i="1"/>
  <c r="F839" i="1"/>
  <c r="T838" i="1"/>
  <c r="S838" i="1"/>
  <c r="R838" i="1"/>
  <c r="Q838" i="1"/>
  <c r="I838" i="1"/>
  <c r="F838" i="1"/>
  <c r="T837" i="1"/>
  <c r="S837" i="1"/>
  <c r="R837" i="1"/>
  <c r="Q837" i="1"/>
  <c r="I837" i="1"/>
  <c r="F837" i="1"/>
  <c r="T836" i="1"/>
  <c r="S836" i="1"/>
  <c r="R836" i="1"/>
  <c r="Q836" i="1"/>
  <c r="I836" i="1"/>
  <c r="F836" i="1"/>
  <c r="T835" i="1"/>
  <c r="S835" i="1"/>
  <c r="R835" i="1"/>
  <c r="Q835" i="1"/>
  <c r="I835" i="1"/>
  <c r="F835" i="1"/>
  <c r="T834" i="1"/>
  <c r="S834" i="1"/>
  <c r="R834" i="1"/>
  <c r="Q834" i="1"/>
  <c r="I834" i="1"/>
  <c r="F834" i="1"/>
  <c r="T833" i="1"/>
  <c r="S833" i="1"/>
  <c r="R833" i="1"/>
  <c r="Q833" i="1"/>
  <c r="I833" i="1"/>
  <c r="F833" i="1"/>
  <c r="T832" i="1"/>
  <c r="S832" i="1"/>
  <c r="R832" i="1"/>
  <c r="Q832" i="1"/>
  <c r="I832" i="1"/>
  <c r="F832" i="1"/>
  <c r="T831" i="1"/>
  <c r="S831" i="1"/>
  <c r="R831" i="1"/>
  <c r="Q831" i="1"/>
  <c r="I831" i="1"/>
  <c r="F831" i="1"/>
  <c r="T830" i="1"/>
  <c r="S830" i="1"/>
  <c r="R830" i="1"/>
  <c r="Q830" i="1"/>
  <c r="I830" i="1"/>
  <c r="F830" i="1"/>
  <c r="T829" i="1"/>
  <c r="S829" i="1"/>
  <c r="R829" i="1"/>
  <c r="Q829" i="1"/>
  <c r="I829" i="1"/>
  <c r="F829" i="1"/>
  <c r="T828" i="1"/>
  <c r="S828" i="1"/>
  <c r="R828" i="1"/>
  <c r="Q828" i="1"/>
  <c r="I828" i="1"/>
  <c r="F828" i="1"/>
  <c r="T827" i="1"/>
  <c r="S827" i="1"/>
  <c r="R827" i="1"/>
  <c r="Q827" i="1"/>
  <c r="I827" i="1"/>
  <c r="F827" i="1"/>
  <c r="T826" i="1"/>
  <c r="S826" i="1"/>
  <c r="R826" i="1"/>
  <c r="Q826" i="1"/>
  <c r="I826" i="1"/>
  <c r="F826" i="1"/>
  <c r="T825" i="1"/>
  <c r="S825" i="1"/>
  <c r="R825" i="1"/>
  <c r="Q825" i="1"/>
  <c r="I825" i="1"/>
  <c r="F825" i="1"/>
  <c r="T824" i="1"/>
  <c r="S824" i="1"/>
  <c r="R824" i="1"/>
  <c r="Q824" i="1"/>
  <c r="I824" i="1"/>
  <c r="F824" i="1"/>
  <c r="T823" i="1"/>
  <c r="S823" i="1"/>
  <c r="R823" i="1"/>
  <c r="Q823" i="1"/>
  <c r="I823" i="1"/>
  <c r="F823" i="1"/>
  <c r="T822" i="1"/>
  <c r="S822" i="1"/>
  <c r="R822" i="1"/>
  <c r="Q822" i="1"/>
  <c r="I822" i="1"/>
  <c r="F822" i="1"/>
  <c r="T821" i="1"/>
  <c r="S821" i="1"/>
  <c r="R821" i="1"/>
  <c r="Q821" i="1"/>
  <c r="I821" i="1"/>
  <c r="F821" i="1"/>
  <c r="T820" i="1"/>
  <c r="S820" i="1"/>
  <c r="R820" i="1"/>
  <c r="Q820" i="1"/>
  <c r="I820" i="1"/>
  <c r="F820" i="1"/>
  <c r="T819" i="1"/>
  <c r="S819" i="1"/>
  <c r="R819" i="1"/>
  <c r="Q819" i="1"/>
  <c r="I819" i="1"/>
  <c r="F819" i="1"/>
  <c r="T818" i="1"/>
  <c r="S818" i="1"/>
  <c r="R818" i="1"/>
  <c r="Q818" i="1"/>
  <c r="I818" i="1"/>
  <c r="F818" i="1"/>
  <c r="T817" i="1"/>
  <c r="S817" i="1"/>
  <c r="R817" i="1"/>
  <c r="Q817" i="1"/>
  <c r="I817" i="1"/>
  <c r="F817" i="1"/>
  <c r="T816" i="1"/>
  <c r="S816" i="1"/>
  <c r="R816" i="1"/>
  <c r="Q816" i="1"/>
  <c r="I816" i="1"/>
  <c r="F816" i="1"/>
  <c r="T815" i="1"/>
  <c r="S815" i="1"/>
  <c r="R815" i="1"/>
  <c r="Q815" i="1"/>
  <c r="I815" i="1"/>
  <c r="F815" i="1"/>
  <c r="T814" i="1"/>
  <c r="S814" i="1"/>
  <c r="R814" i="1"/>
  <c r="Q814" i="1"/>
  <c r="I814" i="1"/>
  <c r="F814" i="1"/>
  <c r="T813" i="1"/>
  <c r="S813" i="1"/>
  <c r="R813" i="1"/>
  <c r="Q813" i="1"/>
  <c r="I813" i="1"/>
  <c r="F813" i="1"/>
  <c r="T812" i="1"/>
  <c r="S812" i="1"/>
  <c r="R812" i="1"/>
  <c r="Q812" i="1"/>
  <c r="I812" i="1"/>
  <c r="F812" i="1"/>
  <c r="T811" i="1"/>
  <c r="S811" i="1"/>
  <c r="R811" i="1"/>
  <c r="Q811" i="1"/>
  <c r="I811" i="1"/>
  <c r="F811" i="1"/>
  <c r="T810" i="1"/>
  <c r="S810" i="1"/>
  <c r="R810" i="1"/>
  <c r="Q810" i="1"/>
  <c r="I810" i="1"/>
  <c r="F810" i="1"/>
  <c r="T809" i="1"/>
  <c r="S809" i="1"/>
  <c r="R809" i="1"/>
  <c r="Q809" i="1"/>
  <c r="I809" i="1"/>
  <c r="F809" i="1"/>
  <c r="T808" i="1"/>
  <c r="S808" i="1"/>
  <c r="R808" i="1"/>
  <c r="Q808" i="1"/>
  <c r="I808" i="1"/>
  <c r="F808" i="1"/>
  <c r="T807" i="1"/>
  <c r="S807" i="1"/>
  <c r="R807" i="1"/>
  <c r="Q807" i="1"/>
  <c r="I807" i="1"/>
  <c r="F807" i="1"/>
  <c r="T806" i="1"/>
  <c r="S806" i="1"/>
  <c r="R806" i="1"/>
  <c r="Q806" i="1"/>
  <c r="I806" i="1"/>
  <c r="F806" i="1"/>
  <c r="T805" i="1"/>
  <c r="S805" i="1"/>
  <c r="R805" i="1"/>
  <c r="Q805" i="1"/>
  <c r="I805" i="1"/>
  <c r="F805" i="1"/>
  <c r="T804" i="1"/>
  <c r="S804" i="1"/>
  <c r="R804" i="1"/>
  <c r="Q804" i="1"/>
  <c r="I804" i="1"/>
  <c r="F804" i="1"/>
  <c r="T803" i="1"/>
  <c r="S803" i="1"/>
  <c r="R803" i="1"/>
  <c r="Q803" i="1"/>
  <c r="I803" i="1"/>
  <c r="F803" i="1"/>
  <c r="T802" i="1"/>
  <c r="S802" i="1"/>
  <c r="R802" i="1"/>
  <c r="Q802" i="1"/>
  <c r="I802" i="1"/>
  <c r="F802" i="1"/>
  <c r="T801" i="1"/>
  <c r="S801" i="1"/>
  <c r="R801" i="1"/>
  <c r="Q801" i="1"/>
  <c r="I801" i="1"/>
  <c r="F801" i="1"/>
  <c r="T800" i="1"/>
  <c r="S800" i="1"/>
  <c r="R800" i="1"/>
  <c r="Q800" i="1"/>
  <c r="I800" i="1"/>
  <c r="F800" i="1"/>
  <c r="T799" i="1"/>
  <c r="S799" i="1"/>
  <c r="R799" i="1"/>
  <c r="Q799" i="1"/>
  <c r="I799" i="1"/>
  <c r="F799" i="1"/>
  <c r="T798" i="1"/>
  <c r="S798" i="1"/>
  <c r="R798" i="1"/>
  <c r="Q798" i="1"/>
  <c r="I798" i="1"/>
  <c r="F798" i="1"/>
  <c r="T797" i="1"/>
  <c r="S797" i="1"/>
  <c r="R797" i="1"/>
  <c r="Q797" i="1"/>
  <c r="I797" i="1"/>
  <c r="F797" i="1"/>
  <c r="T796" i="1"/>
  <c r="S796" i="1"/>
  <c r="R796" i="1"/>
  <c r="Q796" i="1"/>
  <c r="I796" i="1"/>
  <c r="F796" i="1"/>
  <c r="T795" i="1"/>
  <c r="S795" i="1"/>
  <c r="R795" i="1"/>
  <c r="Q795" i="1"/>
  <c r="I795" i="1"/>
  <c r="F795" i="1"/>
  <c r="T794" i="1"/>
  <c r="S794" i="1"/>
  <c r="R794" i="1"/>
  <c r="Q794" i="1"/>
  <c r="I794" i="1"/>
  <c r="F794" i="1"/>
  <c r="T793" i="1"/>
  <c r="S793" i="1"/>
  <c r="R793" i="1"/>
  <c r="Q793" i="1"/>
  <c r="I793" i="1"/>
  <c r="F793" i="1"/>
  <c r="T792" i="1"/>
  <c r="S792" i="1"/>
  <c r="R792" i="1"/>
  <c r="Q792" i="1"/>
  <c r="I792" i="1"/>
  <c r="F792" i="1"/>
  <c r="T791" i="1"/>
  <c r="S791" i="1"/>
  <c r="R791" i="1"/>
  <c r="Q791" i="1"/>
  <c r="I791" i="1"/>
  <c r="F791" i="1"/>
  <c r="T790" i="1"/>
  <c r="S790" i="1"/>
  <c r="R790" i="1"/>
  <c r="Q790" i="1"/>
  <c r="I790" i="1"/>
  <c r="F790" i="1"/>
  <c r="T789" i="1"/>
  <c r="S789" i="1"/>
  <c r="R789" i="1"/>
  <c r="Q789" i="1"/>
  <c r="I789" i="1"/>
  <c r="F789" i="1"/>
  <c r="T788" i="1"/>
  <c r="S788" i="1"/>
  <c r="R788" i="1"/>
  <c r="Q788" i="1"/>
  <c r="I788" i="1"/>
  <c r="F788" i="1"/>
  <c r="T787" i="1"/>
  <c r="S787" i="1"/>
  <c r="R787" i="1"/>
  <c r="Q787" i="1"/>
  <c r="I787" i="1"/>
  <c r="F787" i="1"/>
  <c r="T786" i="1"/>
  <c r="S786" i="1"/>
  <c r="R786" i="1"/>
  <c r="Q786" i="1"/>
  <c r="I786" i="1"/>
  <c r="F786" i="1"/>
  <c r="T785" i="1"/>
  <c r="S785" i="1"/>
  <c r="R785" i="1"/>
  <c r="Q785" i="1"/>
  <c r="I785" i="1"/>
  <c r="F785" i="1"/>
  <c r="T784" i="1"/>
  <c r="S784" i="1"/>
  <c r="R784" i="1"/>
  <c r="Q784" i="1"/>
  <c r="I784" i="1"/>
  <c r="F784" i="1"/>
  <c r="T783" i="1"/>
  <c r="S783" i="1"/>
  <c r="R783" i="1"/>
  <c r="Q783" i="1"/>
  <c r="I783" i="1"/>
  <c r="F783" i="1"/>
  <c r="T782" i="1"/>
  <c r="S782" i="1"/>
  <c r="R782" i="1"/>
  <c r="Q782" i="1"/>
  <c r="I782" i="1"/>
  <c r="F782" i="1"/>
  <c r="T781" i="1"/>
  <c r="S781" i="1"/>
  <c r="R781" i="1"/>
  <c r="Q781" i="1"/>
  <c r="I781" i="1"/>
  <c r="F781" i="1"/>
  <c r="T780" i="1"/>
  <c r="S780" i="1"/>
  <c r="R780" i="1"/>
  <c r="Q780" i="1"/>
  <c r="I780" i="1"/>
  <c r="F780" i="1"/>
  <c r="T779" i="1"/>
  <c r="S779" i="1"/>
  <c r="R779" i="1"/>
  <c r="Q779" i="1"/>
  <c r="I779" i="1"/>
  <c r="F779" i="1"/>
  <c r="T778" i="1"/>
  <c r="S778" i="1"/>
  <c r="R778" i="1"/>
  <c r="Q778" i="1"/>
  <c r="I778" i="1"/>
  <c r="F778" i="1"/>
  <c r="T777" i="1"/>
  <c r="S777" i="1"/>
  <c r="R777" i="1"/>
  <c r="Q777" i="1"/>
  <c r="I777" i="1"/>
  <c r="F777" i="1"/>
  <c r="T776" i="1"/>
  <c r="S776" i="1"/>
  <c r="R776" i="1"/>
  <c r="Q776" i="1"/>
  <c r="I776" i="1"/>
  <c r="F776" i="1"/>
  <c r="T775" i="1"/>
  <c r="S775" i="1"/>
  <c r="R775" i="1"/>
  <c r="Q775" i="1"/>
  <c r="I775" i="1"/>
  <c r="F775" i="1"/>
  <c r="T774" i="1"/>
  <c r="S774" i="1"/>
  <c r="R774" i="1"/>
  <c r="Q774" i="1"/>
  <c r="I774" i="1"/>
  <c r="F774" i="1"/>
  <c r="T773" i="1"/>
  <c r="S773" i="1"/>
  <c r="R773" i="1"/>
  <c r="Q773" i="1"/>
  <c r="I773" i="1"/>
  <c r="F773" i="1"/>
  <c r="T772" i="1"/>
  <c r="S772" i="1"/>
  <c r="R772" i="1"/>
  <c r="Q772" i="1"/>
  <c r="I772" i="1"/>
  <c r="F772" i="1"/>
  <c r="T771" i="1"/>
  <c r="S771" i="1"/>
  <c r="R771" i="1"/>
  <c r="Q771" i="1"/>
  <c r="I771" i="1"/>
  <c r="F771" i="1"/>
  <c r="T770" i="1"/>
  <c r="S770" i="1"/>
  <c r="R770" i="1"/>
  <c r="Q770" i="1"/>
  <c r="I770" i="1"/>
  <c r="F770" i="1"/>
  <c r="T769" i="1"/>
  <c r="S769" i="1"/>
  <c r="R769" i="1"/>
  <c r="Q769" i="1"/>
  <c r="I769" i="1"/>
  <c r="F769" i="1"/>
  <c r="T768" i="1"/>
  <c r="S768" i="1"/>
  <c r="R768" i="1"/>
  <c r="Q768" i="1"/>
  <c r="I768" i="1"/>
  <c r="F768" i="1"/>
  <c r="T767" i="1"/>
  <c r="S767" i="1"/>
  <c r="R767" i="1"/>
  <c r="Q767" i="1"/>
  <c r="I767" i="1"/>
  <c r="F767" i="1"/>
  <c r="T766" i="1"/>
  <c r="S766" i="1"/>
  <c r="R766" i="1"/>
  <c r="Q766" i="1"/>
  <c r="I766" i="1"/>
  <c r="F766" i="1"/>
  <c r="T765" i="1"/>
  <c r="S765" i="1"/>
  <c r="R765" i="1"/>
  <c r="Q765" i="1"/>
  <c r="I765" i="1"/>
  <c r="F765" i="1"/>
  <c r="T764" i="1"/>
  <c r="S764" i="1"/>
  <c r="R764" i="1"/>
  <c r="Q764" i="1"/>
  <c r="I764" i="1"/>
  <c r="F764" i="1"/>
  <c r="T763" i="1"/>
  <c r="S763" i="1"/>
  <c r="R763" i="1"/>
  <c r="Q763" i="1"/>
  <c r="I763" i="1"/>
  <c r="F763" i="1"/>
  <c r="T762" i="1"/>
  <c r="S762" i="1"/>
  <c r="R762" i="1"/>
  <c r="Q762" i="1"/>
  <c r="I762" i="1"/>
  <c r="F762" i="1"/>
  <c r="T761" i="1"/>
  <c r="S761" i="1"/>
  <c r="R761" i="1"/>
  <c r="Q761" i="1"/>
  <c r="I761" i="1"/>
  <c r="F761" i="1"/>
  <c r="T760" i="1"/>
  <c r="S760" i="1"/>
  <c r="R760" i="1"/>
  <c r="Q760" i="1"/>
  <c r="I760" i="1"/>
  <c r="F760" i="1"/>
  <c r="T759" i="1"/>
  <c r="S759" i="1"/>
  <c r="R759" i="1"/>
  <c r="Q759" i="1"/>
  <c r="I759" i="1"/>
  <c r="F759" i="1"/>
  <c r="T758" i="1"/>
  <c r="S758" i="1"/>
  <c r="R758" i="1"/>
  <c r="Q758" i="1"/>
  <c r="I758" i="1"/>
  <c r="F758" i="1"/>
  <c r="T757" i="1"/>
  <c r="S757" i="1"/>
  <c r="R757" i="1"/>
  <c r="Q757" i="1"/>
  <c r="I757" i="1"/>
  <c r="F757" i="1"/>
  <c r="T756" i="1"/>
  <c r="S756" i="1"/>
  <c r="R756" i="1"/>
  <c r="Q756" i="1"/>
  <c r="I756" i="1"/>
  <c r="F756" i="1"/>
  <c r="T755" i="1"/>
  <c r="S755" i="1"/>
  <c r="R755" i="1"/>
  <c r="Q755" i="1"/>
  <c r="I755" i="1"/>
  <c r="F755" i="1"/>
  <c r="T754" i="1"/>
  <c r="S754" i="1"/>
  <c r="R754" i="1"/>
  <c r="Q754" i="1"/>
  <c r="I754" i="1"/>
  <c r="F754" i="1"/>
  <c r="T753" i="1"/>
  <c r="S753" i="1"/>
  <c r="R753" i="1"/>
  <c r="Q753" i="1"/>
  <c r="I753" i="1"/>
  <c r="F753" i="1"/>
  <c r="T752" i="1"/>
  <c r="S752" i="1"/>
  <c r="R752" i="1"/>
  <c r="Q752" i="1"/>
  <c r="I752" i="1"/>
  <c r="F752" i="1"/>
  <c r="T751" i="1"/>
  <c r="S751" i="1"/>
  <c r="R751" i="1"/>
  <c r="Q751" i="1"/>
  <c r="I751" i="1"/>
  <c r="F751" i="1"/>
  <c r="T750" i="1"/>
  <c r="S750" i="1"/>
  <c r="R750" i="1"/>
  <c r="Q750" i="1"/>
  <c r="I750" i="1"/>
  <c r="F750" i="1"/>
  <c r="T749" i="1"/>
  <c r="S749" i="1"/>
  <c r="R749" i="1"/>
  <c r="Q749" i="1"/>
  <c r="I749" i="1"/>
  <c r="F749" i="1"/>
  <c r="T748" i="1"/>
  <c r="S748" i="1"/>
  <c r="R748" i="1"/>
  <c r="Q748" i="1"/>
  <c r="I748" i="1"/>
  <c r="F748" i="1"/>
  <c r="T747" i="1"/>
  <c r="S747" i="1"/>
  <c r="R747" i="1"/>
  <c r="Q747" i="1"/>
  <c r="I747" i="1"/>
  <c r="F747" i="1"/>
  <c r="T746" i="1"/>
  <c r="S746" i="1"/>
  <c r="R746" i="1"/>
  <c r="Q746" i="1"/>
  <c r="I746" i="1"/>
  <c r="F746" i="1"/>
  <c r="T745" i="1"/>
  <c r="S745" i="1"/>
  <c r="R745" i="1"/>
  <c r="Q745" i="1"/>
  <c r="I745" i="1"/>
  <c r="F745" i="1"/>
  <c r="T744" i="1"/>
  <c r="S744" i="1"/>
  <c r="R744" i="1"/>
  <c r="Q744" i="1"/>
  <c r="I744" i="1"/>
  <c r="F744" i="1"/>
  <c r="T743" i="1"/>
  <c r="S743" i="1"/>
  <c r="R743" i="1"/>
  <c r="Q743" i="1"/>
  <c r="I743" i="1"/>
  <c r="F743" i="1"/>
  <c r="T742" i="1"/>
  <c r="S742" i="1"/>
  <c r="R742" i="1"/>
  <c r="Q742" i="1"/>
  <c r="I742" i="1"/>
  <c r="F742" i="1"/>
  <c r="T741" i="1"/>
  <c r="S741" i="1"/>
  <c r="R741" i="1"/>
  <c r="Q741" i="1"/>
  <c r="I741" i="1"/>
  <c r="F741" i="1"/>
  <c r="T740" i="1"/>
  <c r="S740" i="1"/>
  <c r="R740" i="1"/>
  <c r="Q740" i="1"/>
  <c r="I740" i="1"/>
  <c r="F740" i="1"/>
  <c r="T739" i="1"/>
  <c r="S739" i="1"/>
  <c r="R739" i="1"/>
  <c r="Q739" i="1"/>
  <c r="I739" i="1"/>
  <c r="F739" i="1"/>
  <c r="T738" i="1"/>
  <c r="S738" i="1"/>
  <c r="R738" i="1"/>
  <c r="Q738" i="1"/>
  <c r="I738" i="1"/>
  <c r="F738" i="1"/>
  <c r="T737" i="1"/>
  <c r="S737" i="1"/>
  <c r="R737" i="1"/>
  <c r="Q737" i="1"/>
  <c r="I737" i="1"/>
  <c r="F737" i="1"/>
  <c r="T736" i="1"/>
  <c r="S736" i="1"/>
  <c r="R736" i="1"/>
  <c r="Q736" i="1"/>
  <c r="I736" i="1"/>
  <c r="F736" i="1"/>
  <c r="T735" i="1"/>
  <c r="S735" i="1"/>
  <c r="R735" i="1"/>
  <c r="Q735" i="1"/>
  <c r="I735" i="1"/>
  <c r="F735" i="1"/>
  <c r="T734" i="1"/>
  <c r="S734" i="1"/>
  <c r="R734" i="1"/>
  <c r="Q734" i="1"/>
  <c r="I734" i="1"/>
  <c r="F734" i="1"/>
  <c r="T733" i="1"/>
  <c r="S733" i="1"/>
  <c r="R733" i="1"/>
  <c r="Q733" i="1"/>
  <c r="I733" i="1"/>
  <c r="F733" i="1"/>
  <c r="T732" i="1"/>
  <c r="S732" i="1"/>
  <c r="R732" i="1"/>
  <c r="Q732" i="1"/>
  <c r="I732" i="1"/>
  <c r="F732" i="1"/>
  <c r="T731" i="1"/>
  <c r="S731" i="1"/>
  <c r="R731" i="1"/>
  <c r="Q731" i="1"/>
  <c r="I731" i="1"/>
  <c r="F731" i="1"/>
  <c r="T730" i="1"/>
  <c r="S730" i="1"/>
  <c r="R730" i="1"/>
  <c r="Q730" i="1"/>
  <c r="I730" i="1"/>
  <c r="F730" i="1"/>
  <c r="T729" i="1"/>
  <c r="S729" i="1"/>
  <c r="R729" i="1"/>
  <c r="Q729" i="1"/>
  <c r="I729" i="1"/>
  <c r="F729" i="1"/>
  <c r="T728" i="1"/>
  <c r="S728" i="1"/>
  <c r="R728" i="1"/>
  <c r="Q728" i="1"/>
  <c r="I728" i="1"/>
  <c r="F728" i="1"/>
  <c r="T727" i="1"/>
  <c r="S727" i="1"/>
  <c r="R727" i="1"/>
  <c r="Q727" i="1"/>
  <c r="I727" i="1"/>
  <c r="F727" i="1"/>
  <c r="T726" i="1"/>
  <c r="S726" i="1"/>
  <c r="R726" i="1"/>
  <c r="Q726" i="1"/>
  <c r="I726" i="1"/>
  <c r="F726" i="1"/>
  <c r="T725" i="1"/>
  <c r="S725" i="1"/>
  <c r="R725" i="1"/>
  <c r="Q725" i="1"/>
  <c r="I725" i="1"/>
  <c r="F725" i="1"/>
  <c r="T724" i="1"/>
  <c r="S724" i="1"/>
  <c r="R724" i="1"/>
  <c r="Q724" i="1"/>
  <c r="I724" i="1"/>
  <c r="F724" i="1"/>
  <c r="T723" i="1"/>
  <c r="S723" i="1"/>
  <c r="R723" i="1"/>
  <c r="Q723" i="1"/>
  <c r="I723" i="1"/>
  <c r="F723" i="1"/>
  <c r="T722" i="1"/>
  <c r="S722" i="1"/>
  <c r="R722" i="1"/>
  <c r="Q722" i="1"/>
  <c r="I722" i="1"/>
  <c r="F722" i="1"/>
  <c r="T721" i="1"/>
  <c r="S721" i="1"/>
  <c r="R721" i="1"/>
  <c r="Q721" i="1"/>
  <c r="I721" i="1"/>
  <c r="F721" i="1"/>
  <c r="T720" i="1"/>
  <c r="S720" i="1"/>
  <c r="R720" i="1"/>
  <c r="Q720" i="1"/>
  <c r="I720" i="1"/>
  <c r="F720" i="1"/>
  <c r="T719" i="1"/>
  <c r="S719" i="1"/>
  <c r="R719" i="1"/>
  <c r="Q719" i="1"/>
  <c r="I719" i="1"/>
  <c r="F719" i="1"/>
  <c r="T718" i="1"/>
  <c r="S718" i="1"/>
  <c r="R718" i="1"/>
  <c r="Q718" i="1"/>
  <c r="I718" i="1"/>
  <c r="F718" i="1"/>
  <c r="T717" i="1"/>
  <c r="S717" i="1"/>
  <c r="R717" i="1"/>
  <c r="Q717" i="1"/>
  <c r="I717" i="1"/>
  <c r="F717" i="1"/>
  <c r="T716" i="1"/>
  <c r="S716" i="1"/>
  <c r="R716" i="1"/>
  <c r="Q716" i="1"/>
  <c r="I716" i="1"/>
  <c r="F716" i="1"/>
  <c r="T715" i="1"/>
  <c r="S715" i="1"/>
  <c r="R715" i="1"/>
  <c r="Q715" i="1"/>
  <c r="I715" i="1"/>
  <c r="F715" i="1"/>
  <c r="T714" i="1"/>
  <c r="S714" i="1"/>
  <c r="R714" i="1"/>
  <c r="Q714" i="1"/>
  <c r="I714" i="1"/>
  <c r="F714" i="1"/>
  <c r="T713" i="1"/>
  <c r="S713" i="1"/>
  <c r="R713" i="1"/>
  <c r="Q713" i="1"/>
  <c r="I713" i="1"/>
  <c r="F713" i="1"/>
  <c r="T712" i="1"/>
  <c r="S712" i="1"/>
  <c r="R712" i="1"/>
  <c r="Q712" i="1"/>
  <c r="I712" i="1"/>
  <c r="F712" i="1"/>
  <c r="T711" i="1"/>
  <c r="S711" i="1"/>
  <c r="R711" i="1"/>
  <c r="Q711" i="1"/>
  <c r="I711" i="1"/>
  <c r="F711" i="1"/>
  <c r="T710" i="1"/>
  <c r="S710" i="1"/>
  <c r="R710" i="1"/>
  <c r="Q710" i="1"/>
  <c r="I710" i="1"/>
  <c r="F710" i="1"/>
  <c r="T709" i="1"/>
  <c r="S709" i="1"/>
  <c r="R709" i="1"/>
  <c r="Q709" i="1"/>
  <c r="I709" i="1"/>
  <c r="F709" i="1"/>
  <c r="T708" i="1"/>
  <c r="S708" i="1"/>
  <c r="R708" i="1"/>
  <c r="Q708" i="1"/>
  <c r="I708" i="1"/>
  <c r="F708" i="1"/>
  <c r="T707" i="1"/>
  <c r="S707" i="1"/>
  <c r="R707" i="1"/>
  <c r="Q707" i="1"/>
  <c r="I707" i="1"/>
  <c r="F707" i="1"/>
  <c r="T706" i="1"/>
  <c r="S706" i="1"/>
  <c r="R706" i="1"/>
  <c r="Q706" i="1"/>
  <c r="I706" i="1"/>
  <c r="F706" i="1"/>
  <c r="T705" i="1"/>
  <c r="S705" i="1"/>
  <c r="R705" i="1"/>
  <c r="Q705" i="1"/>
  <c r="I705" i="1"/>
  <c r="F705" i="1"/>
  <c r="T704" i="1"/>
  <c r="S704" i="1"/>
  <c r="R704" i="1"/>
  <c r="Q704" i="1"/>
  <c r="I704" i="1"/>
  <c r="F704" i="1"/>
  <c r="T703" i="1"/>
  <c r="S703" i="1"/>
  <c r="R703" i="1"/>
  <c r="Q703" i="1"/>
  <c r="I703" i="1"/>
  <c r="F703" i="1"/>
  <c r="T702" i="1"/>
  <c r="S702" i="1"/>
  <c r="R702" i="1"/>
  <c r="Q702" i="1"/>
  <c r="I702" i="1"/>
  <c r="F702" i="1"/>
  <c r="T701" i="1"/>
  <c r="S701" i="1"/>
  <c r="R701" i="1"/>
  <c r="Q701" i="1"/>
  <c r="I701" i="1"/>
  <c r="F701" i="1"/>
  <c r="T700" i="1"/>
  <c r="S700" i="1"/>
  <c r="R700" i="1"/>
  <c r="Q700" i="1"/>
  <c r="I700" i="1"/>
  <c r="F700" i="1"/>
  <c r="T699" i="1"/>
  <c r="S699" i="1"/>
  <c r="R699" i="1"/>
  <c r="Q699" i="1"/>
  <c r="I699" i="1"/>
  <c r="F699" i="1"/>
  <c r="T698" i="1"/>
  <c r="S698" i="1"/>
  <c r="R698" i="1"/>
  <c r="Q698" i="1"/>
  <c r="I698" i="1"/>
  <c r="F698" i="1"/>
  <c r="T697" i="1"/>
  <c r="S697" i="1"/>
  <c r="R697" i="1"/>
  <c r="Q697" i="1"/>
  <c r="I697" i="1"/>
  <c r="F697" i="1"/>
  <c r="T696" i="1"/>
  <c r="S696" i="1"/>
  <c r="R696" i="1"/>
  <c r="Q696" i="1"/>
  <c r="I696" i="1"/>
  <c r="F696" i="1"/>
  <c r="T695" i="1"/>
  <c r="S695" i="1"/>
  <c r="R695" i="1"/>
  <c r="Q695" i="1"/>
  <c r="I695" i="1"/>
  <c r="F695" i="1"/>
  <c r="T694" i="1"/>
  <c r="S694" i="1"/>
  <c r="R694" i="1"/>
  <c r="Q694" i="1"/>
  <c r="I694" i="1"/>
  <c r="F694" i="1"/>
  <c r="T693" i="1"/>
  <c r="S693" i="1"/>
  <c r="R693" i="1"/>
  <c r="Q693" i="1"/>
  <c r="I693" i="1"/>
  <c r="F693" i="1"/>
  <c r="T692" i="1"/>
  <c r="S692" i="1"/>
  <c r="R692" i="1"/>
  <c r="Q692" i="1"/>
  <c r="I692" i="1"/>
  <c r="F692" i="1"/>
  <c r="T691" i="1"/>
  <c r="S691" i="1"/>
  <c r="R691" i="1"/>
  <c r="Q691" i="1"/>
  <c r="I691" i="1"/>
  <c r="F691" i="1"/>
  <c r="T690" i="1"/>
  <c r="S690" i="1"/>
  <c r="R690" i="1"/>
  <c r="Q690" i="1"/>
  <c r="I690" i="1"/>
  <c r="F690" i="1"/>
  <c r="T689" i="1"/>
  <c r="S689" i="1"/>
  <c r="R689" i="1"/>
  <c r="Q689" i="1"/>
  <c r="I689" i="1"/>
  <c r="F689" i="1"/>
  <c r="T688" i="1"/>
  <c r="S688" i="1"/>
  <c r="R688" i="1"/>
  <c r="Q688" i="1"/>
  <c r="I688" i="1"/>
  <c r="F688" i="1"/>
  <c r="T687" i="1"/>
  <c r="S687" i="1"/>
  <c r="R687" i="1"/>
  <c r="Q687" i="1"/>
  <c r="I687" i="1"/>
  <c r="F687" i="1"/>
  <c r="T686" i="1"/>
  <c r="S686" i="1"/>
  <c r="R686" i="1"/>
  <c r="Q686" i="1"/>
  <c r="I686" i="1"/>
  <c r="F686" i="1"/>
  <c r="T685" i="1"/>
  <c r="S685" i="1"/>
  <c r="R685" i="1"/>
  <c r="Q685" i="1"/>
  <c r="I685" i="1"/>
  <c r="F685" i="1"/>
  <c r="T684" i="1"/>
  <c r="S684" i="1"/>
  <c r="R684" i="1"/>
  <c r="Q684" i="1"/>
  <c r="I684" i="1"/>
  <c r="F684" i="1"/>
  <c r="T683" i="1"/>
  <c r="S683" i="1"/>
  <c r="R683" i="1"/>
  <c r="Q683" i="1"/>
  <c r="I683" i="1"/>
  <c r="F683" i="1"/>
  <c r="T682" i="1"/>
  <c r="S682" i="1"/>
  <c r="R682" i="1"/>
  <c r="Q682" i="1"/>
  <c r="I682" i="1"/>
  <c r="F682" i="1"/>
  <c r="T681" i="1"/>
  <c r="S681" i="1"/>
  <c r="R681" i="1"/>
  <c r="Q681" i="1"/>
  <c r="I681" i="1"/>
  <c r="F681" i="1"/>
  <c r="T680" i="1"/>
  <c r="S680" i="1"/>
  <c r="R680" i="1"/>
  <c r="Q680" i="1"/>
  <c r="I680" i="1"/>
  <c r="F680" i="1"/>
  <c r="T679" i="1"/>
  <c r="S679" i="1"/>
  <c r="R679" i="1"/>
  <c r="Q679" i="1"/>
  <c r="I679" i="1"/>
  <c r="F679" i="1"/>
  <c r="T678" i="1"/>
  <c r="S678" i="1"/>
  <c r="R678" i="1"/>
  <c r="Q678" i="1"/>
  <c r="I678" i="1"/>
  <c r="F678" i="1"/>
  <c r="T677" i="1"/>
  <c r="S677" i="1"/>
  <c r="R677" i="1"/>
  <c r="Q677" i="1"/>
  <c r="I677" i="1"/>
  <c r="F677" i="1"/>
  <c r="T676" i="1"/>
  <c r="S676" i="1"/>
  <c r="R676" i="1"/>
  <c r="Q676" i="1"/>
  <c r="I676" i="1"/>
  <c r="F676" i="1"/>
  <c r="T675" i="1"/>
  <c r="S675" i="1"/>
  <c r="R675" i="1"/>
  <c r="Q675" i="1"/>
  <c r="I675" i="1"/>
  <c r="F675" i="1"/>
  <c r="T674" i="1"/>
  <c r="S674" i="1"/>
  <c r="R674" i="1"/>
  <c r="Q674" i="1"/>
  <c r="I674" i="1"/>
  <c r="F674" i="1"/>
  <c r="T673" i="1"/>
  <c r="S673" i="1"/>
  <c r="R673" i="1"/>
  <c r="Q673" i="1"/>
  <c r="I673" i="1"/>
  <c r="F673" i="1"/>
  <c r="T672" i="1"/>
  <c r="S672" i="1"/>
  <c r="R672" i="1"/>
  <c r="Q672" i="1"/>
  <c r="I672" i="1"/>
  <c r="F672" i="1"/>
  <c r="T671" i="1"/>
  <c r="S671" i="1"/>
  <c r="R671" i="1"/>
  <c r="Q671" i="1"/>
  <c r="I671" i="1"/>
  <c r="F671" i="1"/>
  <c r="T670" i="1"/>
  <c r="S670" i="1"/>
  <c r="R670" i="1"/>
  <c r="Q670" i="1"/>
  <c r="I670" i="1"/>
  <c r="F670" i="1"/>
  <c r="T669" i="1"/>
  <c r="S669" i="1"/>
  <c r="R669" i="1"/>
  <c r="Q669" i="1"/>
  <c r="I669" i="1"/>
  <c r="F669" i="1"/>
  <c r="T668" i="1"/>
  <c r="S668" i="1"/>
  <c r="R668" i="1"/>
  <c r="Q668" i="1"/>
  <c r="I668" i="1"/>
  <c r="F668" i="1"/>
  <c r="T667" i="1"/>
  <c r="S667" i="1"/>
  <c r="R667" i="1"/>
  <c r="Q667" i="1"/>
  <c r="I667" i="1"/>
  <c r="F667" i="1"/>
  <c r="T666" i="1"/>
  <c r="S666" i="1"/>
  <c r="R666" i="1"/>
  <c r="Q666" i="1"/>
  <c r="I666" i="1"/>
  <c r="F666" i="1"/>
  <c r="T665" i="1"/>
  <c r="S665" i="1"/>
  <c r="R665" i="1"/>
  <c r="Q665" i="1"/>
  <c r="I665" i="1"/>
  <c r="F665" i="1"/>
  <c r="T664" i="1"/>
  <c r="S664" i="1"/>
  <c r="R664" i="1"/>
  <c r="Q664" i="1"/>
  <c r="I664" i="1"/>
  <c r="F664" i="1"/>
  <c r="T663" i="1"/>
  <c r="S663" i="1"/>
  <c r="R663" i="1"/>
  <c r="Q663" i="1"/>
  <c r="I663" i="1"/>
  <c r="F663" i="1"/>
  <c r="T662" i="1"/>
  <c r="S662" i="1"/>
  <c r="R662" i="1"/>
  <c r="Q662" i="1"/>
  <c r="I662" i="1"/>
  <c r="F662" i="1"/>
  <c r="T661" i="1"/>
  <c r="S661" i="1"/>
  <c r="R661" i="1"/>
  <c r="Q661" i="1"/>
  <c r="I661" i="1"/>
  <c r="F661" i="1"/>
  <c r="T660" i="1"/>
  <c r="S660" i="1"/>
  <c r="R660" i="1"/>
  <c r="Q660" i="1"/>
  <c r="I660" i="1"/>
  <c r="F660" i="1"/>
  <c r="T659" i="1"/>
  <c r="S659" i="1"/>
  <c r="R659" i="1"/>
  <c r="Q659" i="1"/>
  <c r="I659" i="1"/>
  <c r="F659" i="1"/>
  <c r="T658" i="1"/>
  <c r="S658" i="1"/>
  <c r="R658" i="1"/>
  <c r="Q658" i="1"/>
  <c r="I658" i="1"/>
  <c r="F658" i="1"/>
  <c r="T657" i="1"/>
  <c r="S657" i="1"/>
  <c r="R657" i="1"/>
  <c r="Q657" i="1"/>
  <c r="I657" i="1"/>
  <c r="F657" i="1"/>
  <c r="T656" i="1"/>
  <c r="S656" i="1"/>
  <c r="R656" i="1"/>
  <c r="Q656" i="1"/>
  <c r="I656" i="1"/>
  <c r="F656" i="1"/>
  <c r="T655" i="1"/>
  <c r="S655" i="1"/>
  <c r="R655" i="1"/>
  <c r="Q655" i="1"/>
  <c r="I655" i="1"/>
  <c r="F655" i="1"/>
  <c r="T654" i="1"/>
  <c r="S654" i="1"/>
  <c r="R654" i="1"/>
  <c r="Q654" i="1"/>
  <c r="I654" i="1"/>
  <c r="F654" i="1"/>
  <c r="T653" i="1"/>
  <c r="S653" i="1"/>
  <c r="R653" i="1"/>
  <c r="Q653" i="1"/>
  <c r="I653" i="1"/>
  <c r="F653" i="1"/>
  <c r="T652" i="1"/>
  <c r="S652" i="1"/>
  <c r="R652" i="1"/>
  <c r="Q652" i="1"/>
  <c r="I652" i="1"/>
  <c r="F652" i="1"/>
  <c r="T651" i="1"/>
  <c r="S651" i="1"/>
  <c r="R651" i="1"/>
  <c r="Q651" i="1"/>
  <c r="I651" i="1"/>
  <c r="F651" i="1"/>
  <c r="T650" i="1"/>
  <c r="S650" i="1"/>
  <c r="R650" i="1"/>
  <c r="Q650" i="1"/>
  <c r="I650" i="1"/>
  <c r="F650" i="1"/>
  <c r="T649" i="1"/>
  <c r="S649" i="1"/>
  <c r="R649" i="1"/>
  <c r="Q649" i="1"/>
  <c r="I649" i="1"/>
  <c r="F649" i="1"/>
  <c r="T648" i="1"/>
  <c r="S648" i="1"/>
  <c r="R648" i="1"/>
  <c r="Q648" i="1"/>
  <c r="I648" i="1"/>
  <c r="F648" i="1"/>
  <c r="T647" i="1"/>
  <c r="S647" i="1"/>
  <c r="R647" i="1"/>
  <c r="Q647" i="1"/>
  <c r="I647" i="1"/>
  <c r="F647" i="1"/>
  <c r="T646" i="1"/>
  <c r="S646" i="1"/>
  <c r="R646" i="1"/>
  <c r="Q646" i="1"/>
  <c r="I646" i="1"/>
  <c r="F646" i="1"/>
  <c r="T645" i="1"/>
  <c r="S645" i="1"/>
  <c r="R645" i="1"/>
  <c r="Q645" i="1"/>
  <c r="I645" i="1"/>
  <c r="F645" i="1"/>
  <c r="T644" i="1"/>
  <c r="S644" i="1"/>
  <c r="R644" i="1"/>
  <c r="Q644" i="1"/>
  <c r="I644" i="1"/>
  <c r="F644" i="1"/>
  <c r="T643" i="1"/>
  <c r="S643" i="1"/>
  <c r="R643" i="1"/>
  <c r="Q643" i="1"/>
  <c r="I643" i="1"/>
  <c r="F643" i="1"/>
  <c r="T642" i="1"/>
  <c r="S642" i="1"/>
  <c r="R642" i="1"/>
  <c r="Q642" i="1"/>
  <c r="I642" i="1"/>
  <c r="F642" i="1"/>
  <c r="T641" i="1"/>
  <c r="S641" i="1"/>
  <c r="R641" i="1"/>
  <c r="Q641" i="1"/>
  <c r="I641" i="1"/>
  <c r="F641" i="1"/>
  <c r="T640" i="1"/>
  <c r="S640" i="1"/>
  <c r="R640" i="1"/>
  <c r="Q640" i="1"/>
  <c r="I640" i="1"/>
  <c r="F640" i="1"/>
  <c r="T639" i="1"/>
  <c r="S639" i="1"/>
  <c r="R639" i="1"/>
  <c r="Q639" i="1"/>
  <c r="I639" i="1"/>
  <c r="F639" i="1"/>
  <c r="T638" i="1"/>
  <c r="S638" i="1"/>
  <c r="R638" i="1"/>
  <c r="Q638" i="1"/>
  <c r="I638" i="1"/>
  <c r="F638" i="1"/>
  <c r="T637" i="1"/>
  <c r="S637" i="1"/>
  <c r="R637" i="1"/>
  <c r="Q637" i="1"/>
  <c r="I637" i="1"/>
  <c r="F637" i="1"/>
  <c r="T636" i="1"/>
  <c r="S636" i="1"/>
  <c r="R636" i="1"/>
  <c r="Q636" i="1"/>
  <c r="I636" i="1"/>
  <c r="F636" i="1"/>
  <c r="T635" i="1"/>
  <c r="S635" i="1"/>
  <c r="R635" i="1"/>
  <c r="Q635" i="1"/>
  <c r="I635" i="1"/>
  <c r="F635" i="1"/>
  <c r="T634" i="1"/>
  <c r="S634" i="1"/>
  <c r="R634" i="1"/>
  <c r="Q634" i="1"/>
  <c r="I634" i="1"/>
  <c r="F634" i="1"/>
  <c r="T633" i="1"/>
  <c r="S633" i="1"/>
  <c r="R633" i="1"/>
  <c r="Q633" i="1"/>
  <c r="I633" i="1"/>
  <c r="F633" i="1"/>
  <c r="T632" i="1"/>
  <c r="S632" i="1"/>
  <c r="R632" i="1"/>
  <c r="Q632" i="1"/>
  <c r="I632" i="1"/>
  <c r="F632" i="1"/>
  <c r="T631" i="1"/>
  <c r="S631" i="1"/>
  <c r="R631" i="1"/>
  <c r="Q631" i="1"/>
  <c r="I631" i="1"/>
  <c r="F631" i="1"/>
  <c r="T630" i="1"/>
  <c r="S630" i="1"/>
  <c r="R630" i="1"/>
  <c r="Q630" i="1"/>
  <c r="I630" i="1"/>
  <c r="F630" i="1"/>
  <c r="T629" i="1"/>
  <c r="S629" i="1"/>
  <c r="R629" i="1"/>
  <c r="Q629" i="1"/>
  <c r="I629" i="1"/>
  <c r="F629" i="1"/>
  <c r="T628" i="1"/>
  <c r="S628" i="1"/>
  <c r="R628" i="1"/>
  <c r="Q628" i="1"/>
  <c r="I628" i="1"/>
  <c r="F628" i="1"/>
  <c r="T627" i="1"/>
  <c r="S627" i="1"/>
  <c r="R627" i="1"/>
  <c r="Q627" i="1"/>
  <c r="I627" i="1"/>
  <c r="F627" i="1"/>
  <c r="T626" i="1"/>
  <c r="S626" i="1"/>
  <c r="R626" i="1"/>
  <c r="Q626" i="1"/>
  <c r="I626" i="1"/>
  <c r="F626" i="1"/>
  <c r="T625" i="1"/>
  <c r="S625" i="1"/>
  <c r="R625" i="1"/>
  <c r="Q625" i="1"/>
  <c r="I625" i="1"/>
  <c r="F625" i="1"/>
  <c r="T624" i="1"/>
  <c r="S624" i="1"/>
  <c r="R624" i="1"/>
  <c r="Q624" i="1"/>
  <c r="I624" i="1"/>
  <c r="F624" i="1"/>
  <c r="T623" i="1"/>
  <c r="S623" i="1"/>
  <c r="R623" i="1"/>
  <c r="Q623" i="1"/>
  <c r="I623" i="1"/>
  <c r="F623" i="1"/>
  <c r="T622" i="1"/>
  <c r="S622" i="1"/>
  <c r="R622" i="1"/>
  <c r="Q622" i="1"/>
  <c r="I622" i="1"/>
  <c r="F622" i="1"/>
  <c r="T621" i="1"/>
  <c r="S621" i="1"/>
  <c r="R621" i="1"/>
  <c r="Q621" i="1"/>
  <c r="I621" i="1"/>
  <c r="F621" i="1"/>
  <c r="T620" i="1"/>
  <c r="S620" i="1"/>
  <c r="R620" i="1"/>
  <c r="Q620" i="1"/>
  <c r="I620" i="1"/>
  <c r="F620" i="1"/>
  <c r="T619" i="1"/>
  <c r="S619" i="1"/>
  <c r="R619" i="1"/>
  <c r="Q619" i="1"/>
  <c r="I619" i="1"/>
  <c r="F619" i="1"/>
  <c r="T618" i="1"/>
  <c r="S618" i="1"/>
  <c r="R618" i="1"/>
  <c r="Q618" i="1"/>
  <c r="I618" i="1"/>
  <c r="F618" i="1"/>
  <c r="T617" i="1"/>
  <c r="S617" i="1"/>
  <c r="R617" i="1"/>
  <c r="Q617" i="1"/>
  <c r="I617" i="1"/>
  <c r="F617" i="1"/>
  <c r="T616" i="1"/>
  <c r="S616" i="1"/>
  <c r="R616" i="1"/>
  <c r="Q616" i="1"/>
  <c r="I616" i="1"/>
  <c r="F616" i="1"/>
  <c r="T615" i="1"/>
  <c r="S615" i="1"/>
  <c r="R615" i="1"/>
  <c r="Q615" i="1"/>
  <c r="I615" i="1"/>
  <c r="F615" i="1"/>
  <c r="T614" i="1"/>
  <c r="S614" i="1"/>
  <c r="R614" i="1"/>
  <c r="Q614" i="1"/>
  <c r="I614" i="1"/>
  <c r="F614" i="1"/>
  <c r="T613" i="1"/>
  <c r="S613" i="1"/>
  <c r="R613" i="1"/>
  <c r="Q613" i="1"/>
  <c r="I613" i="1"/>
  <c r="F613" i="1"/>
  <c r="T612" i="1"/>
  <c r="S612" i="1"/>
  <c r="R612" i="1"/>
  <c r="Q612" i="1"/>
  <c r="I612" i="1"/>
  <c r="F612" i="1"/>
  <c r="T611" i="1"/>
  <c r="S611" i="1"/>
  <c r="R611" i="1"/>
  <c r="Q611" i="1"/>
  <c r="I611" i="1"/>
  <c r="F611" i="1"/>
  <c r="T610" i="1"/>
  <c r="S610" i="1"/>
  <c r="R610" i="1"/>
  <c r="Q610" i="1"/>
  <c r="I610" i="1"/>
  <c r="F610" i="1"/>
  <c r="T609" i="1"/>
  <c r="S609" i="1"/>
  <c r="R609" i="1"/>
  <c r="Q609" i="1"/>
  <c r="I609" i="1"/>
  <c r="F609" i="1"/>
  <c r="T608" i="1"/>
  <c r="S608" i="1"/>
  <c r="R608" i="1"/>
  <c r="Q608" i="1"/>
  <c r="I608" i="1"/>
  <c r="F608" i="1"/>
  <c r="T607" i="1"/>
  <c r="S607" i="1"/>
  <c r="R607" i="1"/>
  <c r="Q607" i="1"/>
  <c r="I607" i="1"/>
  <c r="F607" i="1"/>
  <c r="T606" i="1"/>
  <c r="S606" i="1"/>
  <c r="R606" i="1"/>
  <c r="Q606" i="1"/>
  <c r="I606" i="1"/>
  <c r="F606" i="1"/>
  <c r="T605" i="1"/>
  <c r="S605" i="1"/>
  <c r="R605" i="1"/>
  <c r="Q605" i="1"/>
  <c r="I605" i="1"/>
  <c r="F605" i="1"/>
  <c r="T604" i="1"/>
  <c r="S604" i="1"/>
  <c r="R604" i="1"/>
  <c r="Q604" i="1"/>
  <c r="I604" i="1"/>
  <c r="F604" i="1"/>
  <c r="T603" i="1"/>
  <c r="S603" i="1"/>
  <c r="R603" i="1"/>
  <c r="Q603" i="1"/>
  <c r="I603" i="1"/>
  <c r="F603" i="1"/>
  <c r="T602" i="1"/>
  <c r="S602" i="1"/>
  <c r="R602" i="1"/>
  <c r="Q602" i="1"/>
  <c r="I602" i="1"/>
  <c r="F602" i="1"/>
  <c r="T601" i="1"/>
  <c r="S601" i="1"/>
  <c r="R601" i="1"/>
  <c r="Q601" i="1"/>
  <c r="I601" i="1"/>
  <c r="F601" i="1"/>
  <c r="T600" i="1"/>
  <c r="S600" i="1"/>
  <c r="R600" i="1"/>
  <c r="Q600" i="1"/>
  <c r="I600" i="1"/>
  <c r="F600" i="1"/>
  <c r="T599" i="1"/>
  <c r="S599" i="1"/>
  <c r="R599" i="1"/>
  <c r="Q599" i="1"/>
  <c r="I599" i="1"/>
  <c r="F599" i="1"/>
  <c r="T598" i="1"/>
  <c r="S598" i="1"/>
  <c r="R598" i="1"/>
  <c r="Q598" i="1"/>
  <c r="I598" i="1"/>
  <c r="F598" i="1"/>
  <c r="T597" i="1"/>
  <c r="S597" i="1"/>
  <c r="R597" i="1"/>
  <c r="Q597" i="1"/>
  <c r="I597" i="1"/>
  <c r="F597" i="1"/>
  <c r="T596" i="1"/>
  <c r="S596" i="1"/>
  <c r="R596" i="1"/>
  <c r="Q596" i="1"/>
  <c r="I596" i="1"/>
  <c r="F596" i="1"/>
  <c r="T595" i="1"/>
  <c r="S595" i="1"/>
  <c r="R595" i="1"/>
  <c r="Q595" i="1"/>
  <c r="I595" i="1"/>
  <c r="F595" i="1"/>
  <c r="T594" i="1"/>
  <c r="S594" i="1"/>
  <c r="R594" i="1"/>
  <c r="Q594" i="1"/>
  <c r="I594" i="1"/>
  <c r="F594" i="1"/>
  <c r="T593" i="1"/>
  <c r="S593" i="1"/>
  <c r="R593" i="1"/>
  <c r="Q593" i="1"/>
  <c r="I593" i="1"/>
  <c r="F593" i="1"/>
  <c r="T592" i="1"/>
  <c r="S592" i="1"/>
  <c r="R592" i="1"/>
  <c r="Q592" i="1"/>
  <c r="I592" i="1"/>
  <c r="F592" i="1"/>
  <c r="T591" i="1"/>
  <c r="S591" i="1"/>
  <c r="R591" i="1"/>
  <c r="Q591" i="1"/>
  <c r="I591" i="1"/>
  <c r="F591" i="1"/>
  <c r="T590" i="1"/>
  <c r="S590" i="1"/>
  <c r="R590" i="1"/>
  <c r="Q590" i="1"/>
  <c r="I590" i="1"/>
  <c r="F590" i="1"/>
  <c r="T589" i="1"/>
  <c r="S589" i="1"/>
  <c r="R589" i="1"/>
  <c r="Q589" i="1"/>
  <c r="I589" i="1"/>
  <c r="F589" i="1"/>
  <c r="T588" i="1"/>
  <c r="S588" i="1"/>
  <c r="R588" i="1"/>
  <c r="Q588" i="1"/>
  <c r="I588" i="1"/>
  <c r="F588" i="1"/>
  <c r="T587" i="1"/>
  <c r="S587" i="1"/>
  <c r="R587" i="1"/>
  <c r="Q587" i="1"/>
  <c r="I587" i="1"/>
  <c r="F587" i="1"/>
  <c r="T586" i="1"/>
  <c r="S586" i="1"/>
  <c r="R586" i="1"/>
  <c r="Q586" i="1"/>
  <c r="I586" i="1"/>
  <c r="F586" i="1"/>
  <c r="T585" i="1"/>
  <c r="S585" i="1"/>
  <c r="R585" i="1"/>
  <c r="Q585" i="1"/>
  <c r="I585" i="1"/>
  <c r="F585" i="1"/>
  <c r="T584" i="1"/>
  <c r="S584" i="1"/>
  <c r="R584" i="1"/>
  <c r="Q584" i="1"/>
  <c r="I584" i="1"/>
  <c r="F584" i="1"/>
  <c r="T583" i="1"/>
  <c r="S583" i="1"/>
  <c r="R583" i="1"/>
  <c r="Q583" i="1"/>
  <c r="I583" i="1"/>
  <c r="F583" i="1"/>
  <c r="T582" i="1"/>
  <c r="S582" i="1"/>
  <c r="R582" i="1"/>
  <c r="Q582" i="1"/>
  <c r="I582" i="1"/>
  <c r="F582" i="1"/>
  <c r="T581" i="1"/>
  <c r="S581" i="1"/>
  <c r="R581" i="1"/>
  <c r="Q581" i="1"/>
  <c r="I581" i="1"/>
  <c r="F581" i="1"/>
  <c r="T580" i="1"/>
  <c r="S580" i="1"/>
  <c r="R580" i="1"/>
  <c r="Q580" i="1"/>
  <c r="I580" i="1"/>
  <c r="F580" i="1"/>
  <c r="T579" i="1"/>
  <c r="S579" i="1"/>
  <c r="R579" i="1"/>
  <c r="Q579" i="1"/>
  <c r="I579" i="1"/>
  <c r="F579" i="1"/>
  <c r="T578" i="1"/>
  <c r="S578" i="1"/>
  <c r="R578" i="1"/>
  <c r="Q578" i="1"/>
  <c r="I578" i="1"/>
  <c r="F578" i="1"/>
  <c r="T577" i="1"/>
  <c r="S577" i="1"/>
  <c r="R577" i="1"/>
  <c r="Q577" i="1"/>
  <c r="I577" i="1"/>
  <c r="F577" i="1"/>
  <c r="T576" i="1"/>
  <c r="S576" i="1"/>
  <c r="R576" i="1"/>
  <c r="Q576" i="1"/>
  <c r="I576" i="1"/>
  <c r="F576" i="1"/>
  <c r="T575" i="1"/>
  <c r="S575" i="1"/>
  <c r="R575" i="1"/>
  <c r="Q575" i="1"/>
  <c r="I575" i="1"/>
  <c r="F575" i="1"/>
  <c r="T574" i="1"/>
  <c r="S574" i="1"/>
  <c r="R574" i="1"/>
  <c r="Q574" i="1"/>
  <c r="I574" i="1"/>
  <c r="F574" i="1"/>
  <c r="T573" i="1"/>
  <c r="S573" i="1"/>
  <c r="R573" i="1"/>
  <c r="Q573" i="1"/>
  <c r="I573" i="1"/>
  <c r="F573" i="1"/>
  <c r="T572" i="1"/>
  <c r="S572" i="1"/>
  <c r="R572" i="1"/>
  <c r="Q572" i="1"/>
  <c r="I572" i="1"/>
  <c r="F572" i="1"/>
  <c r="T571" i="1"/>
  <c r="S571" i="1"/>
  <c r="R571" i="1"/>
  <c r="Q571" i="1"/>
  <c r="I571" i="1"/>
  <c r="F571" i="1"/>
  <c r="T570" i="1"/>
  <c r="S570" i="1"/>
  <c r="R570" i="1"/>
  <c r="Q570" i="1"/>
  <c r="I570" i="1"/>
  <c r="F570" i="1"/>
  <c r="T569" i="1"/>
  <c r="S569" i="1"/>
  <c r="R569" i="1"/>
  <c r="Q569" i="1"/>
  <c r="I569" i="1"/>
  <c r="F569" i="1"/>
  <c r="T568" i="1"/>
  <c r="S568" i="1"/>
  <c r="R568" i="1"/>
  <c r="Q568" i="1"/>
  <c r="I568" i="1"/>
  <c r="F568" i="1"/>
  <c r="T567" i="1"/>
  <c r="S567" i="1"/>
  <c r="R567" i="1"/>
  <c r="Q567" i="1"/>
  <c r="I567" i="1"/>
  <c r="F567" i="1"/>
  <c r="T566" i="1"/>
  <c r="S566" i="1"/>
  <c r="R566" i="1"/>
  <c r="Q566" i="1"/>
  <c r="I566" i="1"/>
  <c r="F566" i="1"/>
  <c r="T565" i="1"/>
  <c r="S565" i="1"/>
  <c r="R565" i="1"/>
  <c r="Q565" i="1"/>
  <c r="I565" i="1"/>
  <c r="F565" i="1"/>
  <c r="T564" i="1"/>
  <c r="S564" i="1"/>
  <c r="R564" i="1"/>
  <c r="Q564" i="1"/>
  <c r="I564" i="1"/>
  <c r="F564" i="1"/>
  <c r="T563" i="1"/>
  <c r="S563" i="1"/>
  <c r="R563" i="1"/>
  <c r="Q563" i="1"/>
  <c r="I563" i="1"/>
  <c r="F563" i="1"/>
  <c r="T562" i="1"/>
  <c r="S562" i="1"/>
  <c r="R562" i="1"/>
  <c r="Q562" i="1"/>
  <c r="I562" i="1"/>
  <c r="F562" i="1"/>
  <c r="T561" i="1"/>
  <c r="S561" i="1"/>
  <c r="R561" i="1"/>
  <c r="Q561" i="1"/>
  <c r="I561" i="1"/>
  <c r="F561" i="1"/>
  <c r="T560" i="1"/>
  <c r="S560" i="1"/>
  <c r="R560" i="1"/>
  <c r="Q560" i="1"/>
  <c r="I560" i="1"/>
  <c r="F560" i="1"/>
  <c r="T559" i="1"/>
  <c r="S559" i="1"/>
  <c r="R559" i="1"/>
  <c r="Q559" i="1"/>
  <c r="I559" i="1"/>
  <c r="F559" i="1"/>
  <c r="T558" i="1"/>
  <c r="S558" i="1"/>
  <c r="R558" i="1"/>
  <c r="Q558" i="1"/>
  <c r="I558" i="1"/>
  <c r="F558" i="1"/>
  <c r="T557" i="1"/>
  <c r="S557" i="1"/>
  <c r="R557" i="1"/>
  <c r="Q557" i="1"/>
  <c r="I557" i="1"/>
  <c r="F557" i="1"/>
  <c r="T556" i="1"/>
  <c r="S556" i="1"/>
  <c r="R556" i="1"/>
  <c r="Q556" i="1"/>
  <c r="I556" i="1"/>
  <c r="F556" i="1"/>
  <c r="T555" i="1"/>
  <c r="S555" i="1"/>
  <c r="R555" i="1"/>
  <c r="Q555" i="1"/>
  <c r="I555" i="1"/>
  <c r="F555" i="1"/>
  <c r="T554" i="1"/>
  <c r="S554" i="1"/>
  <c r="R554" i="1"/>
  <c r="Q554" i="1"/>
  <c r="I554" i="1"/>
  <c r="F554" i="1"/>
  <c r="T553" i="1"/>
  <c r="S553" i="1"/>
  <c r="R553" i="1"/>
  <c r="Q553" i="1"/>
  <c r="I553" i="1"/>
  <c r="F553" i="1"/>
  <c r="T552" i="1"/>
  <c r="S552" i="1"/>
  <c r="R552" i="1"/>
  <c r="Q552" i="1"/>
  <c r="I552" i="1"/>
  <c r="F552" i="1"/>
  <c r="T551" i="1"/>
  <c r="S551" i="1"/>
  <c r="R551" i="1"/>
  <c r="Q551" i="1"/>
  <c r="I551" i="1"/>
  <c r="F551" i="1"/>
  <c r="T550" i="1"/>
  <c r="S550" i="1"/>
  <c r="R550" i="1"/>
  <c r="Q550" i="1"/>
  <c r="I550" i="1"/>
  <c r="F550" i="1"/>
  <c r="T549" i="1"/>
  <c r="S549" i="1"/>
  <c r="R549" i="1"/>
  <c r="Q549" i="1"/>
  <c r="I549" i="1"/>
  <c r="F549" i="1"/>
  <c r="T548" i="1"/>
  <c r="S548" i="1"/>
  <c r="R548" i="1"/>
  <c r="Q548" i="1"/>
  <c r="I548" i="1"/>
  <c r="F548" i="1"/>
  <c r="T547" i="1"/>
  <c r="S547" i="1"/>
  <c r="R547" i="1"/>
  <c r="Q547" i="1"/>
  <c r="I547" i="1"/>
  <c r="F547" i="1"/>
  <c r="T546" i="1"/>
  <c r="S546" i="1"/>
  <c r="R546" i="1"/>
  <c r="Q546" i="1"/>
  <c r="I546" i="1"/>
  <c r="F546" i="1"/>
  <c r="T545" i="1"/>
  <c r="S545" i="1"/>
  <c r="R545" i="1"/>
  <c r="Q545" i="1"/>
  <c r="I545" i="1"/>
  <c r="F545" i="1"/>
  <c r="T544" i="1"/>
  <c r="S544" i="1"/>
  <c r="R544" i="1"/>
  <c r="Q544" i="1"/>
  <c r="I544" i="1"/>
  <c r="F544" i="1"/>
  <c r="T543" i="1"/>
  <c r="S543" i="1"/>
  <c r="R543" i="1"/>
  <c r="Q543" i="1"/>
  <c r="I543" i="1"/>
  <c r="F543" i="1"/>
  <c r="T542" i="1"/>
  <c r="S542" i="1"/>
  <c r="R542" i="1"/>
  <c r="Q542" i="1"/>
  <c r="I542" i="1"/>
  <c r="F542" i="1"/>
  <c r="T541" i="1"/>
  <c r="S541" i="1"/>
  <c r="R541" i="1"/>
  <c r="Q541" i="1"/>
  <c r="I541" i="1"/>
  <c r="F541" i="1"/>
  <c r="T540" i="1"/>
  <c r="S540" i="1"/>
  <c r="R540" i="1"/>
  <c r="Q540" i="1"/>
  <c r="I540" i="1"/>
  <c r="F540" i="1"/>
  <c r="T539" i="1"/>
  <c r="S539" i="1"/>
  <c r="R539" i="1"/>
  <c r="Q539" i="1"/>
  <c r="I539" i="1"/>
  <c r="F539" i="1"/>
  <c r="T538" i="1"/>
  <c r="S538" i="1"/>
  <c r="R538" i="1"/>
  <c r="Q538" i="1"/>
  <c r="I538" i="1"/>
  <c r="F538" i="1"/>
  <c r="T537" i="1"/>
  <c r="S537" i="1"/>
  <c r="R537" i="1"/>
  <c r="Q537" i="1"/>
  <c r="I537" i="1"/>
  <c r="F537" i="1"/>
  <c r="T536" i="1"/>
  <c r="S536" i="1"/>
  <c r="R536" i="1"/>
  <c r="Q536" i="1"/>
  <c r="I536" i="1"/>
  <c r="F536" i="1"/>
  <c r="T535" i="1"/>
  <c r="S535" i="1"/>
  <c r="R535" i="1"/>
  <c r="Q535" i="1"/>
  <c r="I535" i="1"/>
  <c r="F535" i="1"/>
  <c r="T534" i="1"/>
  <c r="S534" i="1"/>
  <c r="R534" i="1"/>
  <c r="Q534" i="1"/>
  <c r="I534" i="1"/>
  <c r="F534" i="1"/>
  <c r="T533" i="1"/>
  <c r="S533" i="1"/>
  <c r="R533" i="1"/>
  <c r="Q533" i="1"/>
  <c r="I533" i="1"/>
  <c r="F533" i="1"/>
  <c r="T532" i="1"/>
  <c r="S532" i="1"/>
  <c r="R532" i="1"/>
  <c r="Q532" i="1"/>
  <c r="I532" i="1"/>
  <c r="F532" i="1"/>
  <c r="T531" i="1"/>
  <c r="S531" i="1"/>
  <c r="R531" i="1"/>
  <c r="Q531" i="1"/>
  <c r="I531" i="1"/>
  <c r="F531" i="1"/>
  <c r="T530" i="1"/>
  <c r="S530" i="1"/>
  <c r="R530" i="1"/>
  <c r="Q530" i="1"/>
  <c r="I530" i="1"/>
  <c r="F530" i="1"/>
  <c r="T529" i="1"/>
  <c r="S529" i="1"/>
  <c r="R529" i="1"/>
  <c r="Q529" i="1"/>
  <c r="I529" i="1"/>
  <c r="F529" i="1"/>
  <c r="T528" i="1"/>
  <c r="S528" i="1"/>
  <c r="R528" i="1"/>
  <c r="Q528" i="1"/>
  <c r="I528" i="1"/>
  <c r="F528" i="1"/>
  <c r="T527" i="1"/>
  <c r="S527" i="1"/>
  <c r="R527" i="1"/>
  <c r="Q527" i="1"/>
  <c r="I527" i="1"/>
  <c r="F527" i="1"/>
  <c r="T526" i="1"/>
  <c r="S526" i="1"/>
  <c r="R526" i="1"/>
  <c r="Q526" i="1"/>
  <c r="I526" i="1"/>
  <c r="F526" i="1"/>
  <c r="T525" i="1"/>
  <c r="S525" i="1"/>
  <c r="R525" i="1"/>
  <c r="Q525" i="1"/>
  <c r="I525" i="1"/>
  <c r="F525" i="1"/>
  <c r="T524" i="1"/>
  <c r="S524" i="1"/>
  <c r="R524" i="1"/>
  <c r="Q524" i="1"/>
  <c r="I524" i="1"/>
  <c r="F524" i="1"/>
  <c r="T523" i="1"/>
  <c r="S523" i="1"/>
  <c r="R523" i="1"/>
  <c r="Q523" i="1"/>
  <c r="I523" i="1"/>
  <c r="F523" i="1"/>
  <c r="T522" i="1"/>
  <c r="S522" i="1"/>
  <c r="R522" i="1"/>
  <c r="Q522" i="1"/>
  <c r="I522" i="1"/>
  <c r="F522" i="1"/>
  <c r="T521" i="1"/>
  <c r="S521" i="1"/>
  <c r="R521" i="1"/>
  <c r="Q521" i="1"/>
  <c r="I521" i="1"/>
  <c r="F521" i="1"/>
  <c r="T520" i="1"/>
  <c r="S520" i="1"/>
  <c r="R520" i="1"/>
  <c r="Q520" i="1"/>
  <c r="I520" i="1"/>
  <c r="F520" i="1"/>
  <c r="T519" i="1"/>
  <c r="S519" i="1"/>
  <c r="R519" i="1"/>
  <c r="Q519" i="1"/>
  <c r="I519" i="1"/>
  <c r="F519" i="1"/>
  <c r="T518" i="1"/>
  <c r="S518" i="1"/>
  <c r="R518" i="1"/>
  <c r="Q518" i="1"/>
  <c r="I518" i="1"/>
  <c r="F518" i="1"/>
  <c r="T517" i="1"/>
  <c r="S517" i="1"/>
  <c r="R517" i="1"/>
  <c r="Q517" i="1"/>
  <c r="I517" i="1"/>
  <c r="F517" i="1"/>
  <c r="T516" i="1"/>
  <c r="S516" i="1"/>
  <c r="R516" i="1"/>
  <c r="Q516" i="1"/>
  <c r="I516" i="1"/>
  <c r="F516" i="1"/>
  <c r="T515" i="1"/>
  <c r="S515" i="1"/>
  <c r="R515" i="1"/>
  <c r="Q515" i="1"/>
  <c r="I515" i="1"/>
  <c r="F515" i="1"/>
  <c r="T514" i="1"/>
  <c r="S514" i="1"/>
  <c r="R514" i="1"/>
  <c r="Q514" i="1"/>
  <c r="I514" i="1"/>
  <c r="F514" i="1"/>
  <c r="T513" i="1"/>
  <c r="S513" i="1"/>
  <c r="R513" i="1"/>
  <c r="Q513" i="1"/>
  <c r="I513" i="1"/>
  <c r="F513" i="1"/>
  <c r="T512" i="1"/>
  <c r="S512" i="1"/>
  <c r="R512" i="1"/>
  <c r="Q512" i="1"/>
  <c r="I512" i="1"/>
  <c r="F512" i="1"/>
  <c r="T511" i="1"/>
  <c r="S511" i="1"/>
  <c r="R511" i="1"/>
  <c r="Q511" i="1"/>
  <c r="I511" i="1"/>
  <c r="F511" i="1"/>
  <c r="T510" i="1"/>
  <c r="S510" i="1"/>
  <c r="R510" i="1"/>
  <c r="Q510" i="1"/>
  <c r="I510" i="1"/>
  <c r="F510" i="1"/>
  <c r="T509" i="1"/>
  <c r="S509" i="1"/>
  <c r="R509" i="1"/>
  <c r="Q509" i="1"/>
  <c r="I509" i="1"/>
  <c r="F509" i="1"/>
  <c r="T508" i="1"/>
  <c r="S508" i="1"/>
  <c r="R508" i="1"/>
  <c r="Q508" i="1"/>
  <c r="I508" i="1"/>
  <c r="F508" i="1"/>
  <c r="T507" i="1"/>
  <c r="S507" i="1"/>
  <c r="R507" i="1"/>
  <c r="Q507" i="1"/>
  <c r="I507" i="1"/>
  <c r="F507" i="1"/>
  <c r="T506" i="1"/>
  <c r="S506" i="1"/>
  <c r="R506" i="1"/>
  <c r="Q506" i="1"/>
  <c r="I506" i="1"/>
  <c r="F506" i="1"/>
  <c r="T505" i="1"/>
  <c r="S505" i="1"/>
  <c r="R505" i="1"/>
  <c r="Q505" i="1"/>
  <c r="I505" i="1"/>
  <c r="F505" i="1"/>
  <c r="T504" i="1"/>
  <c r="S504" i="1"/>
  <c r="R504" i="1"/>
  <c r="Q504" i="1"/>
  <c r="I504" i="1"/>
  <c r="F504" i="1"/>
  <c r="T503" i="1"/>
  <c r="S503" i="1"/>
  <c r="R503" i="1"/>
  <c r="Q503" i="1"/>
  <c r="I503" i="1"/>
  <c r="F503" i="1"/>
  <c r="T502" i="1"/>
  <c r="S502" i="1"/>
  <c r="R502" i="1"/>
  <c r="Q502" i="1"/>
  <c r="I502" i="1"/>
  <c r="F502" i="1"/>
  <c r="T501" i="1"/>
  <c r="S501" i="1"/>
  <c r="R501" i="1"/>
  <c r="Q501" i="1"/>
  <c r="I501" i="1"/>
  <c r="F501" i="1"/>
  <c r="T500" i="1"/>
  <c r="S500" i="1"/>
  <c r="R500" i="1"/>
  <c r="Q500" i="1"/>
  <c r="I500" i="1"/>
  <c r="F500" i="1"/>
  <c r="T499" i="1"/>
  <c r="S499" i="1"/>
  <c r="R499" i="1"/>
  <c r="Q499" i="1"/>
  <c r="I499" i="1"/>
  <c r="F499" i="1"/>
  <c r="T498" i="1"/>
  <c r="S498" i="1"/>
  <c r="R498" i="1"/>
  <c r="Q498" i="1"/>
  <c r="I498" i="1"/>
  <c r="F498" i="1"/>
  <c r="T497" i="1"/>
  <c r="S497" i="1"/>
  <c r="R497" i="1"/>
  <c r="Q497" i="1"/>
  <c r="I497" i="1"/>
  <c r="F497" i="1"/>
  <c r="T496" i="1"/>
  <c r="S496" i="1"/>
  <c r="R496" i="1"/>
  <c r="Q496" i="1"/>
  <c r="I496" i="1"/>
  <c r="F496" i="1"/>
  <c r="T495" i="1"/>
  <c r="S495" i="1"/>
  <c r="R495" i="1"/>
  <c r="Q495" i="1"/>
  <c r="I495" i="1"/>
  <c r="F495" i="1"/>
  <c r="T494" i="1"/>
  <c r="S494" i="1"/>
  <c r="R494" i="1"/>
  <c r="Q494" i="1"/>
  <c r="I494" i="1"/>
  <c r="F494" i="1"/>
  <c r="T493" i="1"/>
  <c r="S493" i="1"/>
  <c r="R493" i="1"/>
  <c r="Q493" i="1"/>
  <c r="I493" i="1"/>
  <c r="F493" i="1"/>
  <c r="T492" i="1"/>
  <c r="S492" i="1"/>
  <c r="R492" i="1"/>
  <c r="Q492" i="1"/>
  <c r="I492" i="1"/>
  <c r="F492" i="1"/>
  <c r="T491" i="1"/>
  <c r="S491" i="1"/>
  <c r="R491" i="1"/>
  <c r="Q491" i="1"/>
  <c r="I491" i="1"/>
  <c r="F491" i="1"/>
  <c r="T490" i="1"/>
  <c r="S490" i="1"/>
  <c r="R490" i="1"/>
  <c r="Q490" i="1"/>
  <c r="I490" i="1"/>
  <c r="F490" i="1"/>
  <c r="T489" i="1"/>
  <c r="S489" i="1"/>
  <c r="R489" i="1"/>
  <c r="Q489" i="1"/>
  <c r="I489" i="1"/>
  <c r="F489" i="1"/>
  <c r="T488" i="1"/>
  <c r="S488" i="1"/>
  <c r="R488" i="1"/>
  <c r="Q488" i="1"/>
  <c r="I488" i="1"/>
  <c r="F488" i="1"/>
  <c r="T487" i="1"/>
  <c r="S487" i="1"/>
  <c r="R487" i="1"/>
  <c r="Q487" i="1"/>
  <c r="I487" i="1"/>
  <c r="F487" i="1"/>
  <c r="T486" i="1"/>
  <c r="S486" i="1"/>
  <c r="R486" i="1"/>
  <c r="Q486" i="1"/>
  <c r="I486" i="1"/>
  <c r="F486" i="1"/>
  <c r="T485" i="1"/>
  <c r="S485" i="1"/>
  <c r="R485" i="1"/>
  <c r="Q485" i="1"/>
  <c r="I485" i="1"/>
  <c r="F485" i="1"/>
  <c r="T484" i="1"/>
  <c r="S484" i="1"/>
  <c r="R484" i="1"/>
  <c r="Q484" i="1"/>
  <c r="I484" i="1"/>
  <c r="F484" i="1"/>
  <c r="T483" i="1"/>
  <c r="S483" i="1"/>
  <c r="R483" i="1"/>
  <c r="Q483" i="1"/>
  <c r="I483" i="1"/>
  <c r="F483" i="1"/>
  <c r="T482" i="1"/>
  <c r="S482" i="1"/>
  <c r="R482" i="1"/>
  <c r="Q482" i="1"/>
  <c r="I482" i="1"/>
  <c r="F482" i="1"/>
  <c r="T481" i="1"/>
  <c r="S481" i="1"/>
  <c r="R481" i="1"/>
  <c r="Q481" i="1"/>
  <c r="I481" i="1"/>
  <c r="F481" i="1"/>
  <c r="T480" i="1"/>
  <c r="S480" i="1"/>
  <c r="R480" i="1"/>
  <c r="Q480" i="1"/>
  <c r="I480" i="1"/>
  <c r="F480" i="1"/>
  <c r="T479" i="1"/>
  <c r="S479" i="1"/>
  <c r="R479" i="1"/>
  <c r="Q479" i="1"/>
  <c r="I479" i="1"/>
  <c r="F479" i="1"/>
  <c r="T478" i="1"/>
  <c r="S478" i="1"/>
  <c r="R478" i="1"/>
  <c r="Q478" i="1"/>
  <c r="I478" i="1"/>
  <c r="F478" i="1"/>
  <c r="T477" i="1"/>
  <c r="S477" i="1"/>
  <c r="R477" i="1"/>
  <c r="Q477" i="1"/>
  <c r="I477" i="1"/>
  <c r="F477" i="1"/>
  <c r="T476" i="1"/>
  <c r="S476" i="1"/>
  <c r="R476" i="1"/>
  <c r="Q476" i="1"/>
  <c r="I476" i="1"/>
  <c r="F476" i="1"/>
  <c r="T475" i="1"/>
  <c r="S475" i="1"/>
  <c r="R475" i="1"/>
  <c r="Q475" i="1"/>
  <c r="I475" i="1"/>
  <c r="F475" i="1"/>
  <c r="T474" i="1"/>
  <c r="S474" i="1"/>
  <c r="R474" i="1"/>
  <c r="Q474" i="1"/>
  <c r="I474" i="1"/>
  <c r="F474" i="1"/>
  <c r="T473" i="1"/>
  <c r="S473" i="1"/>
  <c r="R473" i="1"/>
  <c r="Q473" i="1"/>
  <c r="I473" i="1"/>
  <c r="F473" i="1"/>
  <c r="T472" i="1"/>
  <c r="S472" i="1"/>
  <c r="R472" i="1"/>
  <c r="Q472" i="1"/>
  <c r="I472" i="1"/>
  <c r="F472" i="1"/>
  <c r="T471" i="1"/>
  <c r="S471" i="1"/>
  <c r="R471" i="1"/>
  <c r="Q471" i="1"/>
  <c r="I471" i="1"/>
  <c r="F471" i="1"/>
  <c r="T470" i="1"/>
  <c r="S470" i="1"/>
  <c r="R470" i="1"/>
  <c r="Q470" i="1"/>
  <c r="I470" i="1"/>
  <c r="F470" i="1"/>
  <c r="T469" i="1"/>
  <c r="S469" i="1"/>
  <c r="R469" i="1"/>
  <c r="Q469" i="1"/>
  <c r="I469" i="1"/>
  <c r="F469" i="1"/>
  <c r="T468" i="1"/>
  <c r="S468" i="1"/>
  <c r="R468" i="1"/>
  <c r="Q468" i="1"/>
  <c r="I468" i="1"/>
  <c r="F468" i="1"/>
  <c r="T467" i="1"/>
  <c r="S467" i="1"/>
  <c r="R467" i="1"/>
  <c r="Q467" i="1"/>
  <c r="I467" i="1"/>
  <c r="F467" i="1"/>
  <c r="T466" i="1"/>
  <c r="S466" i="1"/>
  <c r="R466" i="1"/>
  <c r="Q466" i="1"/>
  <c r="I466" i="1"/>
  <c r="F466" i="1"/>
  <c r="T465" i="1"/>
  <c r="S465" i="1"/>
  <c r="R465" i="1"/>
  <c r="Q465" i="1"/>
  <c r="I465" i="1"/>
  <c r="F465" i="1"/>
  <c r="T464" i="1"/>
  <c r="S464" i="1"/>
  <c r="R464" i="1"/>
  <c r="Q464" i="1"/>
  <c r="I464" i="1"/>
  <c r="F464" i="1"/>
  <c r="T463" i="1"/>
  <c r="S463" i="1"/>
  <c r="R463" i="1"/>
  <c r="Q463" i="1"/>
  <c r="I463" i="1"/>
  <c r="F463" i="1"/>
  <c r="T462" i="1"/>
  <c r="S462" i="1"/>
  <c r="R462" i="1"/>
  <c r="Q462" i="1"/>
  <c r="I462" i="1"/>
  <c r="F462" i="1"/>
  <c r="T461" i="1"/>
  <c r="S461" i="1"/>
  <c r="R461" i="1"/>
  <c r="Q461" i="1"/>
  <c r="I461" i="1"/>
  <c r="F461" i="1"/>
  <c r="T460" i="1"/>
  <c r="S460" i="1"/>
  <c r="R460" i="1"/>
  <c r="Q460" i="1"/>
  <c r="I460" i="1"/>
  <c r="F460" i="1"/>
  <c r="T459" i="1"/>
  <c r="S459" i="1"/>
  <c r="R459" i="1"/>
  <c r="Q459" i="1"/>
  <c r="I459" i="1"/>
  <c r="F459" i="1"/>
  <c r="T458" i="1"/>
  <c r="S458" i="1"/>
  <c r="R458" i="1"/>
  <c r="Q458" i="1"/>
  <c r="I458" i="1"/>
  <c r="F458" i="1"/>
  <c r="T457" i="1"/>
  <c r="S457" i="1"/>
  <c r="R457" i="1"/>
  <c r="Q457" i="1"/>
  <c r="I457" i="1"/>
  <c r="F457" i="1"/>
  <c r="T456" i="1"/>
  <c r="S456" i="1"/>
  <c r="R456" i="1"/>
  <c r="Q456" i="1"/>
  <c r="I456" i="1"/>
  <c r="F456" i="1"/>
  <c r="T455" i="1"/>
  <c r="S455" i="1"/>
  <c r="R455" i="1"/>
  <c r="Q455" i="1"/>
  <c r="I455" i="1"/>
  <c r="F455" i="1"/>
  <c r="T454" i="1"/>
  <c r="S454" i="1"/>
  <c r="R454" i="1"/>
  <c r="Q454" i="1"/>
  <c r="I454" i="1"/>
  <c r="F454" i="1"/>
  <c r="T453" i="1"/>
  <c r="S453" i="1"/>
  <c r="R453" i="1"/>
  <c r="Q453" i="1"/>
  <c r="I453" i="1"/>
  <c r="F453" i="1"/>
  <c r="T452" i="1"/>
  <c r="S452" i="1"/>
  <c r="R452" i="1"/>
  <c r="Q452" i="1"/>
  <c r="I452" i="1"/>
  <c r="F452" i="1"/>
  <c r="T451" i="1"/>
  <c r="S451" i="1"/>
  <c r="R451" i="1"/>
  <c r="Q451" i="1"/>
  <c r="I451" i="1"/>
  <c r="F451" i="1"/>
  <c r="T450" i="1"/>
  <c r="S450" i="1"/>
  <c r="R450" i="1"/>
  <c r="Q450" i="1"/>
  <c r="I450" i="1"/>
  <c r="F450" i="1"/>
  <c r="T449" i="1"/>
  <c r="S449" i="1"/>
  <c r="R449" i="1"/>
  <c r="Q449" i="1"/>
  <c r="I449" i="1"/>
  <c r="F449" i="1"/>
  <c r="T448" i="1"/>
  <c r="S448" i="1"/>
  <c r="R448" i="1"/>
  <c r="Q448" i="1"/>
  <c r="I448" i="1"/>
  <c r="F448" i="1"/>
  <c r="T447" i="1"/>
  <c r="S447" i="1"/>
  <c r="R447" i="1"/>
  <c r="Q447" i="1"/>
  <c r="I447" i="1"/>
  <c r="F447" i="1"/>
  <c r="T446" i="1"/>
  <c r="S446" i="1"/>
  <c r="R446" i="1"/>
  <c r="Q446" i="1"/>
  <c r="I446" i="1"/>
  <c r="F446" i="1"/>
  <c r="T445" i="1"/>
  <c r="S445" i="1"/>
  <c r="R445" i="1"/>
  <c r="Q445" i="1"/>
  <c r="I445" i="1"/>
  <c r="F445" i="1"/>
  <c r="T444" i="1"/>
  <c r="S444" i="1"/>
  <c r="R444" i="1"/>
  <c r="Q444" i="1"/>
  <c r="I444" i="1"/>
  <c r="F444" i="1"/>
  <c r="T443" i="1"/>
  <c r="S443" i="1"/>
  <c r="R443" i="1"/>
  <c r="Q443" i="1"/>
  <c r="I443" i="1"/>
  <c r="F443" i="1"/>
  <c r="T442" i="1"/>
  <c r="S442" i="1"/>
  <c r="R442" i="1"/>
  <c r="Q442" i="1"/>
  <c r="I442" i="1"/>
  <c r="F442" i="1"/>
  <c r="T441" i="1"/>
  <c r="S441" i="1"/>
  <c r="R441" i="1"/>
  <c r="Q441" i="1"/>
  <c r="I441" i="1"/>
  <c r="F441" i="1"/>
  <c r="T440" i="1"/>
  <c r="S440" i="1"/>
  <c r="R440" i="1"/>
  <c r="Q440" i="1"/>
  <c r="I440" i="1"/>
  <c r="F440" i="1"/>
  <c r="T439" i="1"/>
  <c r="S439" i="1"/>
  <c r="R439" i="1"/>
  <c r="Q439" i="1"/>
  <c r="I439" i="1"/>
  <c r="F439" i="1"/>
  <c r="T438" i="1"/>
  <c r="S438" i="1"/>
  <c r="R438" i="1"/>
  <c r="Q438" i="1"/>
  <c r="I438" i="1"/>
  <c r="F438" i="1"/>
  <c r="T437" i="1"/>
  <c r="S437" i="1"/>
  <c r="R437" i="1"/>
  <c r="Q437" i="1"/>
  <c r="I437" i="1"/>
  <c r="F437" i="1"/>
  <c r="T436" i="1"/>
  <c r="S436" i="1"/>
  <c r="R436" i="1"/>
  <c r="Q436" i="1"/>
  <c r="I436" i="1"/>
  <c r="F436" i="1"/>
  <c r="T435" i="1"/>
  <c r="S435" i="1"/>
  <c r="R435" i="1"/>
  <c r="Q435" i="1"/>
  <c r="I435" i="1"/>
  <c r="F435" i="1"/>
  <c r="T434" i="1"/>
  <c r="S434" i="1"/>
  <c r="R434" i="1"/>
  <c r="Q434" i="1"/>
  <c r="I434" i="1"/>
  <c r="F434" i="1"/>
  <c r="T433" i="1"/>
  <c r="S433" i="1"/>
  <c r="R433" i="1"/>
  <c r="Q433" i="1"/>
  <c r="I433" i="1"/>
  <c r="F433" i="1"/>
  <c r="T432" i="1"/>
  <c r="S432" i="1"/>
  <c r="R432" i="1"/>
  <c r="Q432" i="1"/>
  <c r="I432" i="1"/>
  <c r="F432" i="1"/>
  <c r="T431" i="1"/>
  <c r="S431" i="1"/>
  <c r="R431" i="1"/>
  <c r="Q431" i="1"/>
  <c r="I431" i="1"/>
  <c r="F431" i="1"/>
  <c r="T430" i="1"/>
  <c r="S430" i="1"/>
  <c r="R430" i="1"/>
  <c r="Q430" i="1"/>
  <c r="I430" i="1"/>
  <c r="F430" i="1"/>
  <c r="T429" i="1"/>
  <c r="S429" i="1"/>
  <c r="R429" i="1"/>
  <c r="Q429" i="1"/>
  <c r="I429" i="1"/>
  <c r="F429" i="1"/>
  <c r="T428" i="1"/>
  <c r="S428" i="1"/>
  <c r="R428" i="1"/>
  <c r="Q428" i="1"/>
  <c r="I428" i="1"/>
  <c r="F428" i="1"/>
  <c r="T427" i="1"/>
  <c r="S427" i="1"/>
  <c r="R427" i="1"/>
  <c r="Q427" i="1"/>
  <c r="I427" i="1"/>
  <c r="F427" i="1"/>
  <c r="T426" i="1"/>
  <c r="S426" i="1"/>
  <c r="R426" i="1"/>
  <c r="Q426" i="1"/>
  <c r="I426" i="1"/>
  <c r="F426" i="1"/>
  <c r="T425" i="1"/>
  <c r="S425" i="1"/>
  <c r="R425" i="1"/>
  <c r="Q425" i="1"/>
  <c r="I425" i="1"/>
  <c r="F425" i="1"/>
  <c r="T424" i="1"/>
  <c r="S424" i="1"/>
  <c r="R424" i="1"/>
  <c r="Q424" i="1"/>
  <c r="I424" i="1"/>
  <c r="F424" i="1"/>
  <c r="T423" i="1"/>
  <c r="S423" i="1"/>
  <c r="R423" i="1"/>
  <c r="Q423" i="1"/>
  <c r="I423" i="1"/>
  <c r="F423" i="1"/>
  <c r="T422" i="1"/>
  <c r="S422" i="1"/>
  <c r="R422" i="1"/>
  <c r="Q422" i="1"/>
  <c r="I422" i="1"/>
  <c r="F422" i="1"/>
  <c r="T421" i="1"/>
  <c r="S421" i="1"/>
  <c r="R421" i="1"/>
  <c r="Q421" i="1"/>
  <c r="I421" i="1"/>
  <c r="F421" i="1"/>
  <c r="T420" i="1"/>
  <c r="S420" i="1"/>
  <c r="R420" i="1"/>
  <c r="Q420" i="1"/>
  <c r="I420" i="1"/>
  <c r="F420" i="1"/>
  <c r="T419" i="1"/>
  <c r="S419" i="1"/>
  <c r="R419" i="1"/>
  <c r="Q419" i="1"/>
  <c r="I419" i="1"/>
  <c r="F419" i="1"/>
  <c r="T418" i="1"/>
  <c r="S418" i="1"/>
  <c r="R418" i="1"/>
  <c r="Q418" i="1"/>
  <c r="I418" i="1"/>
  <c r="F418" i="1"/>
  <c r="T417" i="1"/>
  <c r="S417" i="1"/>
  <c r="R417" i="1"/>
  <c r="Q417" i="1"/>
  <c r="I417" i="1"/>
  <c r="F417" i="1"/>
  <c r="T416" i="1"/>
  <c r="S416" i="1"/>
  <c r="R416" i="1"/>
  <c r="Q416" i="1"/>
  <c r="I416" i="1"/>
  <c r="F416" i="1"/>
  <c r="T415" i="1"/>
  <c r="S415" i="1"/>
  <c r="R415" i="1"/>
  <c r="Q415" i="1"/>
  <c r="I415" i="1"/>
  <c r="F415" i="1"/>
  <c r="T414" i="1"/>
  <c r="S414" i="1"/>
  <c r="R414" i="1"/>
  <c r="Q414" i="1"/>
  <c r="I414" i="1"/>
  <c r="F414" i="1"/>
  <c r="T413" i="1"/>
  <c r="S413" i="1"/>
  <c r="R413" i="1"/>
  <c r="Q413" i="1"/>
  <c r="I413" i="1"/>
  <c r="F413" i="1"/>
  <c r="T412" i="1"/>
  <c r="S412" i="1"/>
  <c r="R412" i="1"/>
  <c r="Q412" i="1"/>
  <c r="I412" i="1"/>
  <c r="F412" i="1"/>
  <c r="T411" i="1"/>
  <c r="S411" i="1"/>
  <c r="R411" i="1"/>
  <c r="Q411" i="1"/>
  <c r="I411" i="1"/>
  <c r="F411" i="1"/>
  <c r="T410" i="1"/>
  <c r="S410" i="1"/>
  <c r="R410" i="1"/>
  <c r="Q410" i="1"/>
  <c r="I410" i="1"/>
  <c r="F410" i="1"/>
  <c r="T409" i="1"/>
  <c r="S409" i="1"/>
  <c r="R409" i="1"/>
  <c r="Q409" i="1"/>
  <c r="I409" i="1"/>
  <c r="F409" i="1"/>
  <c r="T408" i="1"/>
  <c r="S408" i="1"/>
  <c r="R408" i="1"/>
  <c r="Q408" i="1"/>
  <c r="I408" i="1"/>
  <c r="F408" i="1"/>
  <c r="T407" i="1"/>
  <c r="S407" i="1"/>
  <c r="R407" i="1"/>
  <c r="Q407" i="1"/>
  <c r="I407" i="1"/>
  <c r="F407" i="1"/>
  <c r="T406" i="1"/>
  <c r="S406" i="1"/>
  <c r="R406" i="1"/>
  <c r="Q406" i="1"/>
  <c r="I406" i="1"/>
  <c r="F406" i="1"/>
  <c r="T405" i="1"/>
  <c r="S405" i="1"/>
  <c r="R405" i="1"/>
  <c r="Q405" i="1"/>
  <c r="I405" i="1"/>
  <c r="F405" i="1"/>
  <c r="T404" i="1"/>
  <c r="S404" i="1"/>
  <c r="R404" i="1"/>
  <c r="Q404" i="1"/>
  <c r="I404" i="1"/>
  <c r="F404" i="1"/>
  <c r="T403" i="1"/>
  <c r="S403" i="1"/>
  <c r="R403" i="1"/>
  <c r="Q403" i="1"/>
  <c r="I403" i="1"/>
  <c r="F403" i="1"/>
  <c r="T402" i="1"/>
  <c r="S402" i="1"/>
  <c r="R402" i="1"/>
  <c r="Q402" i="1"/>
  <c r="I402" i="1"/>
  <c r="F402" i="1"/>
  <c r="T401" i="1"/>
  <c r="S401" i="1"/>
  <c r="R401" i="1"/>
  <c r="Q401" i="1"/>
  <c r="I401" i="1"/>
  <c r="F401" i="1"/>
  <c r="T400" i="1"/>
  <c r="S400" i="1"/>
  <c r="R400" i="1"/>
  <c r="Q400" i="1"/>
  <c r="I400" i="1"/>
  <c r="F400" i="1"/>
  <c r="T399" i="1"/>
  <c r="S399" i="1"/>
  <c r="R399" i="1"/>
  <c r="Q399" i="1"/>
  <c r="I399" i="1"/>
  <c r="F399" i="1"/>
  <c r="T398" i="1"/>
  <c r="S398" i="1"/>
  <c r="R398" i="1"/>
  <c r="Q398" i="1"/>
  <c r="I398" i="1"/>
  <c r="F398" i="1"/>
  <c r="T397" i="1"/>
  <c r="S397" i="1"/>
  <c r="R397" i="1"/>
  <c r="Q397" i="1"/>
  <c r="I397" i="1"/>
  <c r="F397" i="1"/>
  <c r="T396" i="1"/>
  <c r="S396" i="1"/>
  <c r="R396" i="1"/>
  <c r="Q396" i="1"/>
  <c r="I396" i="1"/>
  <c r="F396" i="1"/>
  <c r="T395" i="1"/>
  <c r="S395" i="1"/>
  <c r="R395" i="1"/>
  <c r="Q395" i="1"/>
  <c r="I395" i="1"/>
  <c r="F395" i="1"/>
  <c r="T394" i="1"/>
  <c r="S394" i="1"/>
  <c r="R394" i="1"/>
  <c r="Q394" i="1"/>
  <c r="I394" i="1"/>
  <c r="F394" i="1"/>
  <c r="T393" i="1"/>
  <c r="S393" i="1"/>
  <c r="R393" i="1"/>
  <c r="Q393" i="1"/>
  <c r="I393" i="1"/>
  <c r="F393" i="1"/>
  <c r="T392" i="1"/>
  <c r="S392" i="1"/>
  <c r="R392" i="1"/>
  <c r="Q392" i="1"/>
  <c r="I392" i="1"/>
  <c r="F392" i="1"/>
  <c r="T391" i="1"/>
  <c r="S391" i="1"/>
  <c r="R391" i="1"/>
  <c r="Q391" i="1"/>
  <c r="I391" i="1"/>
  <c r="F391" i="1"/>
  <c r="T390" i="1"/>
  <c r="S390" i="1"/>
  <c r="R390" i="1"/>
  <c r="Q390" i="1"/>
  <c r="I390" i="1"/>
  <c r="F390" i="1"/>
  <c r="T389" i="1"/>
  <c r="S389" i="1"/>
  <c r="R389" i="1"/>
  <c r="Q389" i="1"/>
  <c r="I389" i="1"/>
  <c r="F389" i="1"/>
  <c r="T388" i="1"/>
  <c r="S388" i="1"/>
  <c r="R388" i="1"/>
  <c r="Q388" i="1"/>
  <c r="I388" i="1"/>
  <c r="F388" i="1"/>
  <c r="T387" i="1"/>
  <c r="S387" i="1"/>
  <c r="R387" i="1"/>
  <c r="Q387" i="1"/>
  <c r="I387" i="1"/>
  <c r="F387" i="1"/>
  <c r="T386" i="1"/>
  <c r="S386" i="1"/>
  <c r="R386" i="1"/>
  <c r="Q386" i="1"/>
  <c r="I386" i="1"/>
  <c r="F386" i="1"/>
  <c r="T385" i="1"/>
  <c r="S385" i="1"/>
  <c r="R385" i="1"/>
  <c r="Q385" i="1"/>
  <c r="I385" i="1"/>
  <c r="F385" i="1"/>
  <c r="T384" i="1"/>
  <c r="S384" i="1"/>
  <c r="R384" i="1"/>
  <c r="Q384" i="1"/>
  <c r="I384" i="1"/>
  <c r="F384" i="1"/>
  <c r="T383" i="1"/>
  <c r="S383" i="1"/>
  <c r="R383" i="1"/>
  <c r="Q383" i="1"/>
  <c r="I383" i="1"/>
  <c r="F383" i="1"/>
  <c r="T382" i="1"/>
  <c r="S382" i="1"/>
  <c r="R382" i="1"/>
  <c r="Q382" i="1"/>
  <c r="I382" i="1"/>
  <c r="F382" i="1"/>
  <c r="T381" i="1"/>
  <c r="S381" i="1"/>
  <c r="R381" i="1"/>
  <c r="Q381" i="1"/>
  <c r="I381" i="1"/>
  <c r="F381" i="1"/>
  <c r="T380" i="1"/>
  <c r="S380" i="1"/>
  <c r="R380" i="1"/>
  <c r="Q380" i="1"/>
  <c r="I380" i="1"/>
  <c r="F380" i="1"/>
  <c r="T379" i="1"/>
  <c r="S379" i="1"/>
  <c r="R379" i="1"/>
  <c r="Q379" i="1"/>
  <c r="I379" i="1"/>
  <c r="F379" i="1"/>
  <c r="T378" i="1"/>
  <c r="S378" i="1"/>
  <c r="R378" i="1"/>
  <c r="Q378" i="1"/>
  <c r="I378" i="1"/>
  <c r="F378" i="1"/>
  <c r="T377" i="1"/>
  <c r="S377" i="1"/>
  <c r="R377" i="1"/>
  <c r="Q377" i="1"/>
  <c r="I377" i="1"/>
  <c r="F377" i="1"/>
  <c r="T376" i="1"/>
  <c r="S376" i="1"/>
  <c r="R376" i="1"/>
  <c r="Q376" i="1"/>
  <c r="I376" i="1"/>
  <c r="F376" i="1"/>
  <c r="T375" i="1"/>
  <c r="S375" i="1"/>
  <c r="R375" i="1"/>
  <c r="Q375" i="1"/>
  <c r="I375" i="1"/>
  <c r="F375" i="1"/>
  <c r="T374" i="1"/>
  <c r="S374" i="1"/>
  <c r="R374" i="1"/>
  <c r="Q374" i="1"/>
  <c r="I374" i="1"/>
  <c r="F374" i="1"/>
  <c r="T373" i="1"/>
  <c r="S373" i="1"/>
  <c r="R373" i="1"/>
  <c r="Q373" i="1"/>
  <c r="I373" i="1"/>
  <c r="F373" i="1"/>
  <c r="T372" i="1"/>
  <c r="S372" i="1"/>
  <c r="R372" i="1"/>
  <c r="Q372" i="1"/>
  <c r="I372" i="1"/>
  <c r="F372" i="1"/>
  <c r="T371" i="1"/>
  <c r="S371" i="1"/>
  <c r="R371" i="1"/>
  <c r="Q371" i="1"/>
  <c r="I371" i="1"/>
  <c r="F371" i="1"/>
  <c r="T370" i="1"/>
  <c r="S370" i="1"/>
  <c r="R370" i="1"/>
  <c r="Q370" i="1"/>
  <c r="I370" i="1"/>
  <c r="F370" i="1"/>
  <c r="T369" i="1"/>
  <c r="S369" i="1"/>
  <c r="R369" i="1"/>
  <c r="Q369" i="1"/>
  <c r="I369" i="1"/>
  <c r="F369" i="1"/>
  <c r="T368" i="1"/>
  <c r="S368" i="1"/>
  <c r="R368" i="1"/>
  <c r="Q368" i="1"/>
  <c r="I368" i="1"/>
  <c r="F368" i="1"/>
  <c r="T367" i="1"/>
  <c r="S367" i="1"/>
  <c r="R367" i="1"/>
  <c r="Q367" i="1"/>
  <c r="I367" i="1"/>
  <c r="F367" i="1"/>
  <c r="T366" i="1"/>
  <c r="S366" i="1"/>
  <c r="R366" i="1"/>
  <c r="Q366" i="1"/>
  <c r="I366" i="1"/>
  <c r="F366" i="1"/>
  <c r="T365" i="1"/>
  <c r="S365" i="1"/>
  <c r="R365" i="1"/>
  <c r="Q365" i="1"/>
  <c r="I365" i="1"/>
  <c r="F365" i="1"/>
  <c r="T364" i="1"/>
  <c r="S364" i="1"/>
  <c r="R364" i="1"/>
  <c r="Q364" i="1"/>
  <c r="I364" i="1"/>
  <c r="F364" i="1"/>
  <c r="T363" i="1"/>
  <c r="S363" i="1"/>
  <c r="R363" i="1"/>
  <c r="Q363" i="1"/>
  <c r="I363" i="1"/>
  <c r="F363" i="1"/>
  <c r="T362" i="1"/>
  <c r="S362" i="1"/>
  <c r="R362" i="1"/>
  <c r="Q362" i="1"/>
  <c r="I362" i="1"/>
  <c r="F362" i="1"/>
  <c r="T361" i="1"/>
  <c r="S361" i="1"/>
  <c r="R361" i="1"/>
  <c r="Q361" i="1"/>
  <c r="I361" i="1"/>
  <c r="F361" i="1"/>
  <c r="T360" i="1"/>
  <c r="S360" i="1"/>
  <c r="R360" i="1"/>
  <c r="Q360" i="1"/>
  <c r="I360" i="1"/>
  <c r="F360" i="1"/>
  <c r="T359" i="1"/>
  <c r="S359" i="1"/>
  <c r="R359" i="1"/>
  <c r="Q359" i="1"/>
  <c r="I359" i="1"/>
  <c r="F359" i="1"/>
  <c r="T358" i="1"/>
  <c r="S358" i="1"/>
  <c r="R358" i="1"/>
  <c r="Q358" i="1"/>
  <c r="I358" i="1"/>
  <c r="F358" i="1"/>
  <c r="T357" i="1"/>
  <c r="S357" i="1"/>
  <c r="R357" i="1"/>
  <c r="Q357" i="1"/>
  <c r="I357" i="1"/>
  <c r="F357" i="1"/>
  <c r="T356" i="1"/>
  <c r="S356" i="1"/>
  <c r="R356" i="1"/>
  <c r="Q356" i="1"/>
  <c r="I356" i="1"/>
  <c r="F356" i="1"/>
  <c r="T355" i="1"/>
  <c r="S355" i="1"/>
  <c r="R355" i="1"/>
  <c r="Q355" i="1"/>
  <c r="I355" i="1"/>
  <c r="F355" i="1"/>
  <c r="T354" i="1"/>
  <c r="S354" i="1"/>
  <c r="R354" i="1"/>
  <c r="Q354" i="1"/>
  <c r="I354" i="1"/>
  <c r="F354" i="1"/>
  <c r="T353" i="1"/>
  <c r="S353" i="1"/>
  <c r="R353" i="1"/>
  <c r="Q353" i="1"/>
  <c r="I353" i="1"/>
  <c r="F353" i="1"/>
  <c r="T352" i="1"/>
  <c r="S352" i="1"/>
  <c r="R352" i="1"/>
  <c r="Q352" i="1"/>
  <c r="I352" i="1"/>
  <c r="F352" i="1"/>
  <c r="T351" i="1"/>
  <c r="S351" i="1"/>
  <c r="R351" i="1"/>
  <c r="Q351" i="1"/>
  <c r="I351" i="1"/>
  <c r="F351" i="1"/>
  <c r="T350" i="1"/>
  <c r="S350" i="1"/>
  <c r="R350" i="1"/>
  <c r="Q350" i="1"/>
  <c r="I350" i="1"/>
  <c r="F350" i="1"/>
  <c r="T349" i="1"/>
  <c r="S349" i="1"/>
  <c r="R349" i="1"/>
  <c r="Q349" i="1"/>
  <c r="I349" i="1"/>
  <c r="F349" i="1"/>
  <c r="T348" i="1"/>
  <c r="S348" i="1"/>
  <c r="R348" i="1"/>
  <c r="Q348" i="1"/>
  <c r="I348" i="1"/>
  <c r="F348" i="1"/>
  <c r="T347" i="1"/>
  <c r="S347" i="1"/>
  <c r="R347" i="1"/>
  <c r="Q347" i="1"/>
  <c r="I347" i="1"/>
  <c r="F347" i="1"/>
  <c r="T346" i="1"/>
  <c r="S346" i="1"/>
  <c r="R346" i="1"/>
  <c r="Q346" i="1"/>
  <c r="I346" i="1"/>
  <c r="F346" i="1"/>
  <c r="T345" i="1"/>
  <c r="S345" i="1"/>
  <c r="R345" i="1"/>
  <c r="Q345" i="1"/>
  <c r="I345" i="1"/>
  <c r="F345" i="1"/>
  <c r="T344" i="1"/>
  <c r="S344" i="1"/>
  <c r="R344" i="1"/>
  <c r="Q344" i="1"/>
  <c r="I344" i="1"/>
  <c r="F344" i="1"/>
  <c r="T343" i="1"/>
  <c r="S343" i="1"/>
  <c r="R343" i="1"/>
  <c r="Q343" i="1"/>
  <c r="I343" i="1"/>
  <c r="F343" i="1"/>
  <c r="T342" i="1"/>
  <c r="S342" i="1"/>
  <c r="R342" i="1"/>
  <c r="Q342" i="1"/>
  <c r="I342" i="1"/>
  <c r="F342" i="1"/>
  <c r="T341" i="1"/>
  <c r="S341" i="1"/>
  <c r="R341" i="1"/>
  <c r="Q341" i="1"/>
  <c r="I341" i="1"/>
  <c r="F341" i="1"/>
  <c r="T340" i="1"/>
  <c r="S340" i="1"/>
  <c r="R340" i="1"/>
  <c r="Q340" i="1"/>
  <c r="I340" i="1"/>
  <c r="F340" i="1"/>
  <c r="T339" i="1"/>
  <c r="S339" i="1"/>
  <c r="R339" i="1"/>
  <c r="Q339" i="1"/>
  <c r="I339" i="1"/>
  <c r="F339" i="1"/>
  <c r="T338" i="1"/>
  <c r="S338" i="1"/>
  <c r="R338" i="1"/>
  <c r="Q338" i="1"/>
  <c r="I338" i="1"/>
  <c r="F338" i="1"/>
  <c r="T337" i="1"/>
  <c r="S337" i="1"/>
  <c r="R337" i="1"/>
  <c r="Q337" i="1"/>
  <c r="I337" i="1"/>
  <c r="F337" i="1"/>
  <c r="T336" i="1"/>
  <c r="S336" i="1"/>
  <c r="R336" i="1"/>
  <c r="Q336" i="1"/>
  <c r="I336" i="1"/>
  <c r="F336" i="1"/>
  <c r="T335" i="1"/>
  <c r="S335" i="1"/>
  <c r="R335" i="1"/>
  <c r="Q335" i="1"/>
  <c r="I335" i="1"/>
  <c r="F335" i="1"/>
  <c r="T334" i="1"/>
  <c r="S334" i="1"/>
  <c r="R334" i="1"/>
  <c r="Q334" i="1"/>
  <c r="I334" i="1"/>
  <c r="F334" i="1"/>
  <c r="T333" i="1"/>
  <c r="S333" i="1"/>
  <c r="R333" i="1"/>
  <c r="Q333" i="1"/>
  <c r="I333" i="1"/>
  <c r="F333" i="1"/>
  <c r="T332" i="1"/>
  <c r="S332" i="1"/>
  <c r="R332" i="1"/>
  <c r="Q332" i="1"/>
  <c r="I332" i="1"/>
  <c r="F332" i="1"/>
  <c r="T331" i="1"/>
  <c r="S331" i="1"/>
  <c r="R331" i="1"/>
  <c r="Q331" i="1"/>
  <c r="I331" i="1"/>
  <c r="F331" i="1"/>
  <c r="T330" i="1"/>
  <c r="S330" i="1"/>
  <c r="R330" i="1"/>
  <c r="Q330" i="1"/>
  <c r="I330" i="1"/>
  <c r="F330" i="1"/>
  <c r="T329" i="1"/>
  <c r="S329" i="1"/>
  <c r="R329" i="1"/>
  <c r="Q329" i="1"/>
  <c r="I329" i="1"/>
  <c r="F329" i="1"/>
  <c r="T328" i="1"/>
  <c r="S328" i="1"/>
  <c r="R328" i="1"/>
  <c r="Q328" i="1"/>
  <c r="I328" i="1"/>
  <c r="F328" i="1"/>
  <c r="T327" i="1"/>
  <c r="S327" i="1"/>
  <c r="R327" i="1"/>
  <c r="Q327" i="1"/>
  <c r="I327" i="1"/>
  <c r="F327" i="1"/>
  <c r="T326" i="1"/>
  <c r="S326" i="1"/>
  <c r="R326" i="1"/>
  <c r="Q326" i="1"/>
  <c r="I326" i="1"/>
  <c r="F326" i="1"/>
  <c r="T325" i="1"/>
  <c r="S325" i="1"/>
  <c r="R325" i="1"/>
  <c r="Q325" i="1"/>
  <c r="I325" i="1"/>
  <c r="F325" i="1"/>
  <c r="T324" i="1"/>
  <c r="S324" i="1"/>
  <c r="R324" i="1"/>
  <c r="Q324" i="1"/>
  <c r="I324" i="1"/>
  <c r="F324" i="1"/>
  <c r="T323" i="1"/>
  <c r="S323" i="1"/>
  <c r="R323" i="1"/>
  <c r="Q323" i="1"/>
  <c r="I323" i="1"/>
  <c r="F323" i="1"/>
  <c r="T322" i="1"/>
  <c r="S322" i="1"/>
  <c r="R322" i="1"/>
  <c r="Q322" i="1"/>
  <c r="I322" i="1"/>
  <c r="F322" i="1"/>
  <c r="T321" i="1"/>
  <c r="S321" i="1"/>
  <c r="R321" i="1"/>
  <c r="Q321" i="1"/>
  <c r="I321" i="1"/>
  <c r="F321" i="1"/>
  <c r="T320" i="1"/>
  <c r="S320" i="1"/>
  <c r="R320" i="1"/>
  <c r="Q320" i="1"/>
  <c r="I320" i="1"/>
  <c r="F320" i="1"/>
  <c r="T319" i="1"/>
  <c r="S319" i="1"/>
  <c r="R319" i="1"/>
  <c r="Q319" i="1"/>
  <c r="I319" i="1"/>
  <c r="F319" i="1"/>
  <c r="T318" i="1"/>
  <c r="S318" i="1"/>
  <c r="R318" i="1"/>
  <c r="Q318" i="1"/>
  <c r="I318" i="1"/>
  <c r="F318" i="1"/>
  <c r="T317" i="1"/>
  <c r="S317" i="1"/>
  <c r="R317" i="1"/>
  <c r="Q317" i="1"/>
  <c r="I317" i="1"/>
  <c r="F317" i="1"/>
  <c r="T316" i="1"/>
  <c r="S316" i="1"/>
  <c r="R316" i="1"/>
  <c r="Q316" i="1"/>
  <c r="I316" i="1"/>
  <c r="F316" i="1"/>
  <c r="T315" i="1"/>
  <c r="S315" i="1"/>
  <c r="R315" i="1"/>
  <c r="Q315" i="1"/>
  <c r="I315" i="1"/>
  <c r="F315" i="1"/>
  <c r="T314" i="1"/>
  <c r="S314" i="1"/>
  <c r="R314" i="1"/>
  <c r="Q314" i="1"/>
  <c r="I314" i="1"/>
  <c r="F314" i="1"/>
  <c r="T313" i="1"/>
  <c r="S313" i="1"/>
  <c r="R313" i="1"/>
  <c r="Q313" i="1"/>
  <c r="I313" i="1"/>
  <c r="F313" i="1"/>
  <c r="T312" i="1"/>
  <c r="S312" i="1"/>
  <c r="R312" i="1"/>
  <c r="Q312" i="1"/>
  <c r="I312" i="1"/>
  <c r="F312" i="1"/>
  <c r="T311" i="1"/>
  <c r="S311" i="1"/>
  <c r="R311" i="1"/>
  <c r="Q311" i="1"/>
  <c r="I311" i="1"/>
  <c r="F311" i="1"/>
  <c r="T310" i="1"/>
  <c r="S310" i="1"/>
  <c r="R310" i="1"/>
  <c r="Q310" i="1"/>
  <c r="I310" i="1"/>
  <c r="F310" i="1"/>
  <c r="T309" i="1"/>
  <c r="S309" i="1"/>
  <c r="R309" i="1"/>
  <c r="Q309" i="1"/>
  <c r="I309" i="1"/>
  <c r="F309" i="1"/>
  <c r="T308" i="1"/>
  <c r="S308" i="1"/>
  <c r="R308" i="1"/>
  <c r="Q308" i="1"/>
  <c r="I308" i="1"/>
  <c r="F308" i="1"/>
  <c r="T307" i="1"/>
  <c r="S307" i="1"/>
  <c r="R307" i="1"/>
  <c r="Q307" i="1"/>
  <c r="I307" i="1"/>
  <c r="F307" i="1"/>
  <c r="T306" i="1"/>
  <c r="S306" i="1"/>
  <c r="R306" i="1"/>
  <c r="Q306" i="1"/>
  <c r="I306" i="1"/>
  <c r="F306" i="1"/>
  <c r="T305" i="1"/>
  <c r="S305" i="1"/>
  <c r="R305" i="1"/>
  <c r="Q305" i="1"/>
  <c r="I305" i="1"/>
  <c r="F305" i="1"/>
  <c r="T304" i="1"/>
  <c r="S304" i="1"/>
  <c r="R304" i="1"/>
  <c r="Q304" i="1"/>
  <c r="I304" i="1"/>
  <c r="F304" i="1"/>
  <c r="T303" i="1"/>
  <c r="S303" i="1"/>
  <c r="R303" i="1"/>
  <c r="Q303" i="1"/>
  <c r="I303" i="1"/>
  <c r="F303" i="1"/>
  <c r="T302" i="1"/>
  <c r="S302" i="1"/>
  <c r="R302" i="1"/>
  <c r="Q302" i="1"/>
  <c r="I302" i="1"/>
  <c r="F302" i="1"/>
  <c r="T301" i="1"/>
  <c r="S301" i="1"/>
  <c r="R301" i="1"/>
  <c r="Q301" i="1"/>
  <c r="I301" i="1"/>
  <c r="F301" i="1"/>
  <c r="T300" i="1"/>
  <c r="S300" i="1"/>
  <c r="R300" i="1"/>
  <c r="Q300" i="1"/>
  <c r="I300" i="1"/>
  <c r="F300" i="1"/>
  <c r="T299" i="1"/>
  <c r="S299" i="1"/>
  <c r="R299" i="1"/>
  <c r="Q299" i="1"/>
  <c r="I299" i="1"/>
  <c r="F299" i="1"/>
  <c r="T298" i="1"/>
  <c r="S298" i="1"/>
  <c r="R298" i="1"/>
  <c r="Q298" i="1"/>
  <c r="I298" i="1"/>
  <c r="F298" i="1"/>
  <c r="T297" i="1"/>
  <c r="S297" i="1"/>
  <c r="R297" i="1"/>
  <c r="Q297" i="1"/>
  <c r="I297" i="1"/>
  <c r="F297" i="1"/>
  <c r="T296" i="1"/>
  <c r="S296" i="1"/>
  <c r="R296" i="1"/>
  <c r="Q296" i="1"/>
  <c r="I296" i="1"/>
  <c r="F296" i="1"/>
  <c r="T295" i="1"/>
  <c r="S295" i="1"/>
  <c r="R295" i="1"/>
  <c r="Q295" i="1"/>
  <c r="I295" i="1"/>
  <c r="F295" i="1"/>
  <c r="T294" i="1"/>
  <c r="S294" i="1"/>
  <c r="R294" i="1"/>
  <c r="Q294" i="1"/>
  <c r="I294" i="1"/>
  <c r="F294" i="1"/>
  <c r="T293" i="1"/>
  <c r="S293" i="1"/>
  <c r="R293" i="1"/>
  <c r="Q293" i="1"/>
  <c r="I293" i="1"/>
  <c r="F293" i="1"/>
  <c r="T292" i="1"/>
  <c r="S292" i="1"/>
  <c r="R292" i="1"/>
  <c r="Q292" i="1"/>
  <c r="I292" i="1"/>
  <c r="F292" i="1"/>
  <c r="T291" i="1"/>
  <c r="S291" i="1"/>
  <c r="R291" i="1"/>
  <c r="Q291" i="1"/>
  <c r="I291" i="1"/>
  <c r="F291" i="1"/>
  <c r="T290" i="1"/>
  <c r="S290" i="1"/>
  <c r="R290" i="1"/>
  <c r="Q290" i="1"/>
  <c r="I290" i="1"/>
  <c r="F290" i="1"/>
  <c r="T289" i="1"/>
  <c r="S289" i="1"/>
  <c r="R289" i="1"/>
  <c r="Q289" i="1"/>
  <c r="I289" i="1"/>
  <c r="F289" i="1"/>
  <c r="T288" i="1"/>
  <c r="S288" i="1"/>
  <c r="R288" i="1"/>
  <c r="Q288" i="1"/>
  <c r="I288" i="1"/>
  <c r="F288" i="1"/>
  <c r="T287" i="1"/>
  <c r="S287" i="1"/>
  <c r="R287" i="1"/>
  <c r="Q287" i="1"/>
  <c r="I287" i="1"/>
  <c r="F287" i="1"/>
  <c r="T286" i="1"/>
  <c r="S286" i="1"/>
  <c r="R286" i="1"/>
  <c r="Q286" i="1"/>
  <c r="I286" i="1"/>
  <c r="F286" i="1"/>
  <c r="T285" i="1"/>
  <c r="S285" i="1"/>
  <c r="R285" i="1"/>
  <c r="Q285" i="1"/>
  <c r="I285" i="1"/>
  <c r="F285" i="1"/>
  <c r="T284" i="1"/>
  <c r="S284" i="1"/>
  <c r="R284" i="1"/>
  <c r="Q284" i="1"/>
  <c r="I284" i="1"/>
  <c r="F284" i="1"/>
  <c r="T283" i="1"/>
  <c r="S283" i="1"/>
  <c r="R283" i="1"/>
  <c r="Q283" i="1"/>
  <c r="I283" i="1"/>
  <c r="F283" i="1"/>
  <c r="T282" i="1"/>
  <c r="S282" i="1"/>
  <c r="R282" i="1"/>
  <c r="Q282" i="1"/>
  <c r="I282" i="1"/>
  <c r="F282" i="1"/>
  <c r="T281" i="1"/>
  <c r="S281" i="1"/>
  <c r="R281" i="1"/>
  <c r="Q281" i="1"/>
  <c r="I281" i="1"/>
  <c r="F281" i="1"/>
  <c r="T280" i="1"/>
  <c r="S280" i="1"/>
  <c r="R280" i="1"/>
  <c r="Q280" i="1"/>
  <c r="I280" i="1"/>
  <c r="F280" i="1"/>
  <c r="T279" i="1"/>
  <c r="S279" i="1"/>
  <c r="R279" i="1"/>
  <c r="Q279" i="1"/>
  <c r="I279" i="1"/>
  <c r="F279" i="1"/>
  <c r="T278" i="1"/>
  <c r="S278" i="1"/>
  <c r="R278" i="1"/>
  <c r="Q278" i="1"/>
  <c r="I278" i="1"/>
  <c r="F278" i="1"/>
  <c r="T277" i="1"/>
  <c r="S277" i="1"/>
  <c r="R277" i="1"/>
  <c r="Q277" i="1"/>
  <c r="I277" i="1"/>
  <c r="F277" i="1"/>
  <c r="T276" i="1"/>
  <c r="S276" i="1"/>
  <c r="R276" i="1"/>
  <c r="Q276" i="1"/>
  <c r="I276" i="1"/>
  <c r="F276" i="1"/>
  <c r="T275" i="1"/>
  <c r="S275" i="1"/>
  <c r="R275" i="1"/>
  <c r="Q275" i="1"/>
  <c r="I275" i="1"/>
  <c r="F275" i="1"/>
  <c r="T274" i="1"/>
  <c r="S274" i="1"/>
  <c r="R274" i="1"/>
  <c r="Q274" i="1"/>
  <c r="I274" i="1"/>
  <c r="F274" i="1"/>
  <c r="T273" i="1"/>
  <c r="S273" i="1"/>
  <c r="R273" i="1"/>
  <c r="Q273" i="1"/>
  <c r="I273" i="1"/>
  <c r="F273" i="1"/>
  <c r="T272" i="1"/>
  <c r="S272" i="1"/>
  <c r="R272" i="1"/>
  <c r="Q272" i="1"/>
  <c r="I272" i="1"/>
  <c r="F272" i="1"/>
  <c r="T271" i="1"/>
  <c r="S271" i="1"/>
  <c r="R271" i="1"/>
  <c r="Q271" i="1"/>
  <c r="I271" i="1"/>
  <c r="F271" i="1"/>
  <c r="T270" i="1"/>
  <c r="S270" i="1"/>
  <c r="R270" i="1"/>
  <c r="Q270" i="1"/>
  <c r="I270" i="1"/>
  <c r="F270" i="1"/>
  <c r="T269" i="1"/>
  <c r="S269" i="1"/>
  <c r="R269" i="1"/>
  <c r="Q269" i="1"/>
  <c r="I269" i="1"/>
  <c r="F269" i="1"/>
  <c r="T268" i="1"/>
  <c r="S268" i="1"/>
  <c r="R268" i="1"/>
  <c r="Q268" i="1"/>
  <c r="I268" i="1"/>
  <c r="F268" i="1"/>
  <c r="T267" i="1"/>
  <c r="S267" i="1"/>
  <c r="R267" i="1"/>
  <c r="Q267" i="1"/>
  <c r="I267" i="1"/>
  <c r="F267" i="1"/>
  <c r="T266" i="1"/>
  <c r="S266" i="1"/>
  <c r="R266" i="1"/>
  <c r="Q266" i="1"/>
  <c r="I266" i="1"/>
  <c r="F266" i="1"/>
  <c r="T265" i="1"/>
  <c r="S265" i="1"/>
  <c r="R265" i="1"/>
  <c r="Q265" i="1"/>
  <c r="I265" i="1"/>
  <c r="F265" i="1"/>
  <c r="T264" i="1"/>
  <c r="S264" i="1"/>
  <c r="R264" i="1"/>
  <c r="Q264" i="1"/>
  <c r="I264" i="1"/>
  <c r="F264" i="1"/>
  <c r="T263" i="1"/>
  <c r="S263" i="1"/>
  <c r="R263" i="1"/>
  <c r="Q263" i="1"/>
  <c r="I263" i="1"/>
  <c r="F263" i="1"/>
  <c r="T262" i="1"/>
  <c r="S262" i="1"/>
  <c r="R262" i="1"/>
  <c r="Q262" i="1"/>
  <c r="I262" i="1"/>
  <c r="F262" i="1"/>
  <c r="T261" i="1"/>
  <c r="S261" i="1"/>
  <c r="R261" i="1"/>
  <c r="Q261" i="1"/>
  <c r="I261" i="1"/>
  <c r="F261" i="1"/>
  <c r="T260" i="1"/>
  <c r="S260" i="1"/>
  <c r="R260" i="1"/>
  <c r="Q260" i="1"/>
  <c r="I260" i="1"/>
  <c r="F260" i="1"/>
  <c r="T259" i="1"/>
  <c r="S259" i="1"/>
  <c r="R259" i="1"/>
  <c r="Q259" i="1"/>
  <c r="I259" i="1"/>
  <c r="F259" i="1"/>
  <c r="T258" i="1"/>
  <c r="S258" i="1"/>
  <c r="R258" i="1"/>
  <c r="Q258" i="1"/>
  <c r="I258" i="1"/>
  <c r="F258" i="1"/>
  <c r="T257" i="1"/>
  <c r="S257" i="1"/>
  <c r="R257" i="1"/>
  <c r="Q257" i="1"/>
  <c r="I257" i="1"/>
  <c r="F257" i="1"/>
  <c r="T256" i="1"/>
  <c r="S256" i="1"/>
  <c r="R256" i="1"/>
  <c r="Q256" i="1"/>
  <c r="I256" i="1"/>
  <c r="F256" i="1"/>
  <c r="T255" i="1"/>
  <c r="S255" i="1"/>
  <c r="R255" i="1"/>
  <c r="Q255" i="1"/>
  <c r="I255" i="1"/>
  <c r="F255" i="1"/>
  <c r="T254" i="1"/>
  <c r="S254" i="1"/>
  <c r="R254" i="1"/>
  <c r="Q254" i="1"/>
  <c r="I254" i="1"/>
  <c r="F254" i="1"/>
  <c r="T253" i="1"/>
  <c r="S253" i="1"/>
  <c r="R253" i="1"/>
  <c r="Q253" i="1"/>
  <c r="I253" i="1"/>
  <c r="F253" i="1"/>
  <c r="T252" i="1"/>
  <c r="S252" i="1"/>
  <c r="R252" i="1"/>
  <c r="Q252" i="1"/>
  <c r="I252" i="1"/>
  <c r="F252" i="1"/>
  <c r="T251" i="1"/>
  <c r="S251" i="1"/>
  <c r="R251" i="1"/>
  <c r="Q251" i="1"/>
  <c r="I251" i="1"/>
  <c r="F251" i="1"/>
  <c r="T250" i="1"/>
  <c r="S250" i="1"/>
  <c r="R250" i="1"/>
  <c r="Q250" i="1"/>
  <c r="I250" i="1"/>
  <c r="F250" i="1"/>
  <c r="T249" i="1"/>
  <c r="S249" i="1"/>
  <c r="R249" i="1"/>
  <c r="Q249" i="1"/>
  <c r="I249" i="1"/>
  <c r="F249" i="1"/>
  <c r="T248" i="1"/>
  <c r="S248" i="1"/>
  <c r="R248" i="1"/>
  <c r="Q248" i="1"/>
  <c r="I248" i="1"/>
  <c r="F248" i="1"/>
  <c r="T247" i="1"/>
  <c r="S247" i="1"/>
  <c r="R247" i="1"/>
  <c r="Q247" i="1"/>
  <c r="I247" i="1"/>
  <c r="F247" i="1"/>
  <c r="T246" i="1"/>
  <c r="S246" i="1"/>
  <c r="R246" i="1"/>
  <c r="Q246" i="1"/>
  <c r="I246" i="1"/>
  <c r="F246" i="1"/>
  <c r="T245" i="1"/>
  <c r="S245" i="1"/>
  <c r="R245" i="1"/>
  <c r="Q245" i="1"/>
  <c r="I245" i="1"/>
  <c r="F245" i="1"/>
  <c r="T244" i="1"/>
  <c r="S244" i="1"/>
  <c r="R244" i="1"/>
  <c r="Q244" i="1"/>
  <c r="I244" i="1"/>
  <c r="F244" i="1"/>
  <c r="T243" i="1"/>
  <c r="S243" i="1"/>
  <c r="R243" i="1"/>
  <c r="Q243" i="1"/>
  <c r="I243" i="1"/>
  <c r="F243" i="1"/>
  <c r="T242" i="1"/>
  <c r="S242" i="1"/>
  <c r="R242" i="1"/>
  <c r="Q242" i="1"/>
  <c r="I242" i="1"/>
  <c r="F242" i="1"/>
  <c r="T241" i="1"/>
  <c r="S241" i="1"/>
  <c r="R241" i="1"/>
  <c r="Q241" i="1"/>
  <c r="I241" i="1"/>
  <c r="F241" i="1"/>
  <c r="T240" i="1"/>
  <c r="S240" i="1"/>
  <c r="R240" i="1"/>
  <c r="Q240" i="1"/>
  <c r="I240" i="1"/>
  <c r="F240" i="1"/>
  <c r="T239" i="1"/>
  <c r="S239" i="1"/>
  <c r="R239" i="1"/>
  <c r="Q239" i="1"/>
  <c r="I239" i="1"/>
  <c r="F239" i="1"/>
  <c r="T238" i="1"/>
  <c r="S238" i="1"/>
  <c r="R238" i="1"/>
  <c r="Q238" i="1"/>
  <c r="I238" i="1"/>
  <c r="F238" i="1"/>
  <c r="T237" i="1"/>
  <c r="S237" i="1"/>
  <c r="R237" i="1"/>
  <c r="Q237" i="1"/>
  <c r="I237" i="1"/>
  <c r="F237" i="1"/>
  <c r="T236" i="1"/>
  <c r="S236" i="1"/>
  <c r="R236" i="1"/>
  <c r="Q236" i="1"/>
  <c r="I236" i="1"/>
  <c r="F236" i="1"/>
  <c r="T235" i="1"/>
  <c r="S235" i="1"/>
  <c r="R235" i="1"/>
  <c r="Q235" i="1"/>
  <c r="I235" i="1"/>
  <c r="F235" i="1"/>
  <c r="T234" i="1"/>
  <c r="S234" i="1"/>
  <c r="R234" i="1"/>
  <c r="Q234" i="1"/>
  <c r="I234" i="1"/>
  <c r="F234" i="1"/>
  <c r="T233" i="1"/>
  <c r="S233" i="1"/>
  <c r="R233" i="1"/>
  <c r="Q233" i="1"/>
  <c r="I233" i="1"/>
  <c r="F233" i="1"/>
  <c r="T232" i="1"/>
  <c r="S232" i="1"/>
  <c r="R232" i="1"/>
  <c r="Q232" i="1"/>
  <c r="I232" i="1"/>
  <c r="F232" i="1"/>
  <c r="T231" i="1"/>
  <c r="S231" i="1"/>
  <c r="R231" i="1"/>
  <c r="Q231" i="1"/>
  <c r="I231" i="1"/>
  <c r="F231" i="1"/>
  <c r="T230" i="1"/>
  <c r="S230" i="1"/>
  <c r="R230" i="1"/>
  <c r="Q230" i="1"/>
  <c r="I230" i="1"/>
  <c r="F230" i="1"/>
  <c r="T229" i="1"/>
  <c r="S229" i="1"/>
  <c r="R229" i="1"/>
  <c r="Q229" i="1"/>
  <c r="I229" i="1"/>
  <c r="F229" i="1"/>
  <c r="T228" i="1"/>
  <c r="S228" i="1"/>
  <c r="R228" i="1"/>
  <c r="Q228" i="1"/>
  <c r="I228" i="1"/>
  <c r="F228" i="1"/>
  <c r="T227" i="1"/>
  <c r="S227" i="1"/>
  <c r="R227" i="1"/>
  <c r="Q227" i="1"/>
  <c r="I227" i="1"/>
  <c r="F227" i="1"/>
  <c r="T226" i="1"/>
  <c r="S226" i="1"/>
  <c r="R226" i="1"/>
  <c r="Q226" i="1"/>
  <c r="I226" i="1"/>
  <c r="F226" i="1"/>
  <c r="T225" i="1"/>
  <c r="S225" i="1"/>
  <c r="R225" i="1"/>
  <c r="Q225" i="1"/>
  <c r="I225" i="1"/>
  <c r="F225" i="1"/>
  <c r="T224" i="1"/>
  <c r="S224" i="1"/>
  <c r="R224" i="1"/>
  <c r="Q224" i="1"/>
  <c r="I224" i="1"/>
  <c r="F224" i="1"/>
  <c r="T223" i="1"/>
  <c r="S223" i="1"/>
  <c r="R223" i="1"/>
  <c r="Q223" i="1"/>
  <c r="I223" i="1"/>
  <c r="F223" i="1"/>
  <c r="T222" i="1"/>
  <c r="S222" i="1"/>
  <c r="R222" i="1"/>
  <c r="Q222" i="1"/>
  <c r="I222" i="1"/>
  <c r="F222" i="1"/>
  <c r="T221" i="1"/>
  <c r="S221" i="1"/>
  <c r="R221" i="1"/>
  <c r="Q221" i="1"/>
  <c r="I221" i="1"/>
  <c r="F221" i="1"/>
  <c r="T220" i="1"/>
  <c r="S220" i="1"/>
  <c r="R220" i="1"/>
  <c r="Q220" i="1"/>
  <c r="I220" i="1"/>
  <c r="F220" i="1"/>
  <c r="T219" i="1"/>
  <c r="S219" i="1"/>
  <c r="R219" i="1"/>
  <c r="Q219" i="1"/>
  <c r="I219" i="1"/>
  <c r="F219" i="1"/>
  <c r="T218" i="1"/>
  <c r="S218" i="1"/>
  <c r="R218" i="1"/>
  <c r="Q218" i="1"/>
  <c r="I218" i="1"/>
  <c r="F218" i="1"/>
  <c r="T217" i="1"/>
  <c r="S217" i="1"/>
  <c r="R217" i="1"/>
  <c r="Q217" i="1"/>
  <c r="I217" i="1"/>
  <c r="F217" i="1"/>
  <c r="T216" i="1"/>
  <c r="S216" i="1"/>
  <c r="R216" i="1"/>
  <c r="Q216" i="1"/>
  <c r="I216" i="1"/>
  <c r="F216" i="1"/>
  <c r="T215" i="1"/>
  <c r="S215" i="1"/>
  <c r="R215" i="1"/>
  <c r="Q215" i="1"/>
  <c r="I215" i="1"/>
  <c r="F215" i="1"/>
  <c r="T214" i="1"/>
  <c r="S214" i="1"/>
  <c r="R214" i="1"/>
  <c r="Q214" i="1"/>
  <c r="I214" i="1"/>
  <c r="F214" i="1"/>
  <c r="T213" i="1"/>
  <c r="S213" i="1"/>
  <c r="R213" i="1"/>
  <c r="Q213" i="1"/>
  <c r="I213" i="1"/>
  <c r="F213" i="1"/>
  <c r="T212" i="1"/>
  <c r="S212" i="1"/>
  <c r="R212" i="1"/>
  <c r="Q212" i="1"/>
  <c r="I212" i="1"/>
  <c r="F212" i="1"/>
  <c r="T211" i="1"/>
  <c r="S211" i="1"/>
  <c r="R211" i="1"/>
  <c r="Q211" i="1"/>
  <c r="I211" i="1"/>
  <c r="F211" i="1"/>
  <c r="T210" i="1"/>
  <c r="S210" i="1"/>
  <c r="R210" i="1"/>
  <c r="Q210" i="1"/>
  <c r="I210" i="1"/>
  <c r="F210" i="1"/>
  <c r="T209" i="1"/>
  <c r="S209" i="1"/>
  <c r="R209" i="1"/>
  <c r="Q209" i="1"/>
  <c r="I209" i="1"/>
  <c r="F209" i="1"/>
  <c r="T208" i="1"/>
  <c r="S208" i="1"/>
  <c r="R208" i="1"/>
  <c r="Q208" i="1"/>
  <c r="I208" i="1"/>
  <c r="F208" i="1"/>
  <c r="T207" i="1"/>
  <c r="S207" i="1"/>
  <c r="R207" i="1"/>
  <c r="Q207" i="1"/>
  <c r="I207" i="1"/>
  <c r="F207" i="1"/>
  <c r="T206" i="1"/>
  <c r="S206" i="1"/>
  <c r="R206" i="1"/>
  <c r="Q206" i="1"/>
  <c r="I206" i="1"/>
  <c r="F206" i="1"/>
  <c r="T205" i="1"/>
  <c r="S205" i="1"/>
  <c r="R205" i="1"/>
  <c r="Q205" i="1"/>
  <c r="I205" i="1"/>
  <c r="F205" i="1"/>
  <c r="T204" i="1"/>
  <c r="S204" i="1"/>
  <c r="R204" i="1"/>
  <c r="Q204" i="1"/>
  <c r="I204" i="1"/>
  <c r="F204" i="1"/>
  <c r="T203" i="1"/>
  <c r="S203" i="1"/>
  <c r="R203" i="1"/>
  <c r="Q203" i="1"/>
  <c r="I203" i="1"/>
  <c r="F203" i="1"/>
  <c r="T202" i="1"/>
  <c r="S202" i="1"/>
  <c r="R202" i="1"/>
  <c r="Q202" i="1"/>
  <c r="I202" i="1"/>
  <c r="F202" i="1"/>
  <c r="T201" i="1"/>
  <c r="S201" i="1"/>
  <c r="R201" i="1"/>
  <c r="Q201" i="1"/>
  <c r="I201" i="1"/>
  <c r="F201" i="1"/>
  <c r="T200" i="1"/>
  <c r="S200" i="1"/>
  <c r="R200" i="1"/>
  <c r="Q200" i="1"/>
  <c r="I200" i="1"/>
  <c r="F200" i="1"/>
  <c r="T199" i="1"/>
  <c r="S199" i="1"/>
  <c r="R199" i="1"/>
  <c r="Q199" i="1"/>
  <c r="I199" i="1"/>
  <c r="F199" i="1"/>
  <c r="T198" i="1"/>
  <c r="S198" i="1"/>
  <c r="R198" i="1"/>
  <c r="Q198" i="1"/>
  <c r="I198" i="1"/>
  <c r="F198" i="1"/>
  <c r="T197" i="1"/>
  <c r="S197" i="1"/>
  <c r="R197" i="1"/>
  <c r="Q197" i="1"/>
  <c r="I197" i="1"/>
  <c r="F197" i="1"/>
  <c r="T196" i="1"/>
  <c r="S196" i="1"/>
  <c r="R196" i="1"/>
  <c r="Q196" i="1"/>
  <c r="I196" i="1"/>
  <c r="F196" i="1"/>
  <c r="T195" i="1"/>
  <c r="S195" i="1"/>
  <c r="R195" i="1"/>
  <c r="Q195" i="1"/>
  <c r="I195" i="1"/>
  <c r="F195" i="1"/>
  <c r="T194" i="1"/>
  <c r="S194" i="1"/>
  <c r="R194" i="1"/>
  <c r="Q194" i="1"/>
  <c r="I194" i="1"/>
  <c r="F194" i="1"/>
  <c r="T193" i="1"/>
  <c r="S193" i="1"/>
  <c r="R193" i="1"/>
  <c r="Q193" i="1"/>
  <c r="I193" i="1"/>
  <c r="F193" i="1"/>
  <c r="T192" i="1"/>
  <c r="S192" i="1"/>
  <c r="R192" i="1"/>
  <c r="Q192" i="1"/>
  <c r="I192" i="1"/>
  <c r="F192" i="1"/>
  <c r="T191" i="1"/>
  <c r="S191" i="1"/>
  <c r="R191" i="1"/>
  <c r="Q191" i="1"/>
  <c r="I191" i="1"/>
  <c r="F191" i="1"/>
  <c r="T190" i="1"/>
  <c r="S190" i="1"/>
  <c r="R190" i="1"/>
  <c r="Q190" i="1"/>
  <c r="I190" i="1"/>
  <c r="F190" i="1"/>
  <c r="T189" i="1"/>
  <c r="S189" i="1"/>
  <c r="R189" i="1"/>
  <c r="Q189" i="1"/>
  <c r="I189" i="1"/>
  <c r="F189" i="1"/>
  <c r="T188" i="1"/>
  <c r="S188" i="1"/>
  <c r="R188" i="1"/>
  <c r="Q188" i="1"/>
  <c r="I188" i="1"/>
  <c r="F188" i="1"/>
  <c r="T187" i="1"/>
  <c r="S187" i="1"/>
  <c r="R187" i="1"/>
  <c r="Q187" i="1"/>
  <c r="I187" i="1"/>
  <c r="F187" i="1"/>
  <c r="T186" i="1"/>
  <c r="S186" i="1"/>
  <c r="R186" i="1"/>
  <c r="Q186" i="1"/>
  <c r="I186" i="1"/>
  <c r="F186" i="1"/>
  <c r="T185" i="1"/>
  <c r="S185" i="1"/>
  <c r="R185" i="1"/>
  <c r="Q185" i="1"/>
  <c r="I185" i="1"/>
  <c r="F185" i="1"/>
  <c r="T184" i="1"/>
  <c r="S184" i="1"/>
  <c r="R184" i="1"/>
  <c r="Q184" i="1"/>
  <c r="I184" i="1"/>
  <c r="F184" i="1"/>
  <c r="T183" i="1"/>
  <c r="S183" i="1"/>
  <c r="R183" i="1"/>
  <c r="Q183" i="1"/>
  <c r="I183" i="1"/>
  <c r="F183" i="1"/>
  <c r="T182" i="1"/>
  <c r="S182" i="1"/>
  <c r="R182" i="1"/>
  <c r="Q182" i="1"/>
  <c r="I182" i="1"/>
  <c r="F182" i="1"/>
  <c r="T181" i="1"/>
  <c r="S181" i="1"/>
  <c r="R181" i="1"/>
  <c r="Q181" i="1"/>
  <c r="I181" i="1"/>
  <c r="F181" i="1"/>
  <c r="T180" i="1"/>
  <c r="S180" i="1"/>
  <c r="R180" i="1"/>
  <c r="Q180" i="1"/>
  <c r="I180" i="1"/>
  <c r="F180" i="1"/>
  <c r="T179" i="1"/>
  <c r="S179" i="1"/>
  <c r="R179" i="1"/>
  <c r="Q179" i="1"/>
  <c r="I179" i="1"/>
  <c r="F179" i="1"/>
  <c r="T178" i="1"/>
  <c r="S178" i="1"/>
  <c r="R178" i="1"/>
  <c r="Q178" i="1"/>
  <c r="I178" i="1"/>
  <c r="F178" i="1"/>
  <c r="T177" i="1"/>
  <c r="S177" i="1"/>
  <c r="R177" i="1"/>
  <c r="Q177" i="1"/>
  <c r="I177" i="1"/>
  <c r="F177" i="1"/>
  <c r="T176" i="1"/>
  <c r="S176" i="1"/>
  <c r="R176" i="1"/>
  <c r="Q176" i="1"/>
  <c r="I176" i="1"/>
  <c r="F176" i="1"/>
  <c r="T175" i="1"/>
  <c r="S175" i="1"/>
  <c r="R175" i="1"/>
  <c r="Q175" i="1"/>
  <c r="I175" i="1"/>
  <c r="F175" i="1"/>
  <c r="T174" i="1"/>
  <c r="S174" i="1"/>
  <c r="R174" i="1"/>
  <c r="Q174" i="1"/>
  <c r="I174" i="1"/>
  <c r="F174" i="1"/>
  <c r="T173" i="1"/>
  <c r="S173" i="1"/>
  <c r="R173" i="1"/>
  <c r="Q173" i="1"/>
  <c r="I173" i="1"/>
  <c r="F173" i="1"/>
  <c r="T172" i="1"/>
  <c r="S172" i="1"/>
  <c r="R172" i="1"/>
  <c r="Q172" i="1"/>
  <c r="I172" i="1"/>
  <c r="F172" i="1"/>
  <c r="T171" i="1"/>
  <c r="S171" i="1"/>
  <c r="R171" i="1"/>
  <c r="Q171" i="1"/>
  <c r="I171" i="1"/>
  <c r="F171" i="1"/>
  <c r="T170" i="1"/>
  <c r="S170" i="1"/>
  <c r="R170" i="1"/>
  <c r="Q170" i="1"/>
  <c r="I170" i="1"/>
  <c r="F170" i="1"/>
  <c r="T169" i="1"/>
  <c r="S169" i="1"/>
  <c r="R169" i="1"/>
  <c r="Q169" i="1"/>
  <c r="I169" i="1"/>
  <c r="F169" i="1"/>
  <c r="T168" i="1"/>
  <c r="S168" i="1"/>
  <c r="R168" i="1"/>
  <c r="Q168" i="1"/>
  <c r="I168" i="1"/>
  <c r="F168" i="1"/>
  <c r="T167" i="1"/>
  <c r="S167" i="1"/>
  <c r="R167" i="1"/>
  <c r="Q167" i="1"/>
  <c r="I167" i="1"/>
  <c r="F167" i="1"/>
  <c r="T166" i="1"/>
  <c r="S166" i="1"/>
  <c r="R166" i="1"/>
  <c r="Q166" i="1"/>
  <c r="I166" i="1"/>
  <c r="F166" i="1"/>
  <c r="T165" i="1"/>
  <c r="S165" i="1"/>
  <c r="R165" i="1"/>
  <c r="Q165" i="1"/>
  <c r="I165" i="1"/>
  <c r="F165" i="1"/>
  <c r="T164" i="1"/>
  <c r="S164" i="1"/>
  <c r="R164" i="1"/>
  <c r="Q164" i="1"/>
  <c r="I164" i="1"/>
  <c r="F164" i="1"/>
  <c r="T163" i="1"/>
  <c r="S163" i="1"/>
  <c r="R163" i="1"/>
  <c r="Q163" i="1"/>
  <c r="I163" i="1"/>
  <c r="F163" i="1"/>
  <c r="T162" i="1"/>
  <c r="S162" i="1"/>
  <c r="R162" i="1"/>
  <c r="Q162" i="1"/>
  <c r="I162" i="1"/>
  <c r="F162" i="1"/>
  <c r="T161" i="1"/>
  <c r="S161" i="1"/>
  <c r="R161" i="1"/>
  <c r="Q161" i="1"/>
  <c r="I161" i="1"/>
  <c r="F161" i="1"/>
  <c r="T160" i="1"/>
  <c r="S160" i="1"/>
  <c r="R160" i="1"/>
  <c r="Q160" i="1"/>
  <c r="I160" i="1"/>
  <c r="F160" i="1"/>
  <c r="T159" i="1"/>
  <c r="S159" i="1"/>
  <c r="R159" i="1"/>
  <c r="Q159" i="1"/>
  <c r="I159" i="1"/>
  <c r="F159" i="1"/>
  <c r="T158" i="1"/>
  <c r="S158" i="1"/>
  <c r="R158" i="1"/>
  <c r="Q158" i="1"/>
  <c r="I158" i="1"/>
  <c r="F158" i="1"/>
  <c r="T157" i="1"/>
  <c r="S157" i="1"/>
  <c r="R157" i="1"/>
  <c r="Q157" i="1"/>
  <c r="I157" i="1"/>
  <c r="F157" i="1"/>
  <c r="T156" i="1"/>
  <c r="S156" i="1"/>
  <c r="R156" i="1"/>
  <c r="Q156" i="1"/>
  <c r="I156" i="1"/>
  <c r="F156" i="1"/>
  <c r="T155" i="1"/>
  <c r="S155" i="1"/>
  <c r="R155" i="1"/>
  <c r="Q155" i="1"/>
  <c r="I155" i="1"/>
  <c r="F155" i="1"/>
  <c r="T154" i="1"/>
  <c r="S154" i="1"/>
  <c r="R154" i="1"/>
  <c r="Q154" i="1"/>
  <c r="I154" i="1"/>
  <c r="F154" i="1"/>
  <c r="T153" i="1"/>
  <c r="S153" i="1"/>
  <c r="R153" i="1"/>
  <c r="Q153" i="1"/>
  <c r="I153" i="1"/>
  <c r="F153" i="1"/>
  <c r="T152" i="1"/>
  <c r="S152" i="1"/>
  <c r="R152" i="1"/>
  <c r="Q152" i="1"/>
  <c r="I152" i="1"/>
  <c r="F152" i="1"/>
  <c r="T151" i="1"/>
  <c r="S151" i="1"/>
  <c r="R151" i="1"/>
  <c r="Q151" i="1"/>
  <c r="I151" i="1"/>
  <c r="F151" i="1"/>
  <c r="T150" i="1"/>
  <c r="S150" i="1"/>
  <c r="R150" i="1"/>
  <c r="Q150" i="1"/>
  <c r="I150" i="1"/>
  <c r="F150" i="1"/>
  <c r="T149" i="1"/>
  <c r="S149" i="1"/>
  <c r="R149" i="1"/>
  <c r="Q149" i="1"/>
  <c r="I149" i="1"/>
  <c r="F149" i="1"/>
  <c r="T148" i="1"/>
  <c r="S148" i="1"/>
  <c r="R148" i="1"/>
  <c r="Q148" i="1"/>
  <c r="I148" i="1"/>
  <c r="F148" i="1"/>
  <c r="T147" i="1"/>
  <c r="S147" i="1"/>
  <c r="R147" i="1"/>
  <c r="Q147" i="1"/>
  <c r="I147" i="1"/>
  <c r="F147" i="1"/>
  <c r="T146" i="1"/>
  <c r="S146" i="1"/>
  <c r="R146" i="1"/>
  <c r="Q146" i="1"/>
  <c r="I146" i="1"/>
  <c r="F146" i="1"/>
  <c r="T145" i="1"/>
  <c r="S145" i="1"/>
  <c r="R145" i="1"/>
  <c r="Q145" i="1"/>
  <c r="I145" i="1"/>
  <c r="F145" i="1"/>
  <c r="T144" i="1"/>
  <c r="S144" i="1"/>
  <c r="R144" i="1"/>
  <c r="Q144" i="1"/>
  <c r="I144" i="1"/>
  <c r="F144" i="1"/>
  <c r="T143" i="1"/>
  <c r="S143" i="1"/>
  <c r="R143" i="1"/>
  <c r="Q143" i="1"/>
  <c r="I143" i="1"/>
  <c r="F143" i="1"/>
  <c r="T142" i="1"/>
  <c r="S142" i="1"/>
  <c r="R142" i="1"/>
  <c r="Q142" i="1"/>
  <c r="I142" i="1"/>
  <c r="F142" i="1"/>
  <c r="T141" i="1"/>
  <c r="S141" i="1"/>
  <c r="R141" i="1"/>
  <c r="Q141" i="1"/>
  <c r="I141" i="1"/>
  <c r="F141" i="1"/>
  <c r="T140" i="1"/>
  <c r="S140" i="1"/>
  <c r="R140" i="1"/>
  <c r="Q140" i="1"/>
  <c r="I140" i="1"/>
  <c r="F140" i="1"/>
  <c r="T139" i="1"/>
  <c r="S139" i="1"/>
  <c r="R139" i="1"/>
  <c r="Q139" i="1"/>
  <c r="I139" i="1"/>
  <c r="F139" i="1"/>
  <c r="T138" i="1"/>
  <c r="S138" i="1"/>
  <c r="R138" i="1"/>
  <c r="Q138" i="1"/>
  <c r="I138" i="1"/>
  <c r="F138" i="1"/>
  <c r="T137" i="1"/>
  <c r="S137" i="1"/>
  <c r="R137" i="1"/>
  <c r="Q137" i="1"/>
  <c r="I137" i="1"/>
  <c r="F137" i="1"/>
  <c r="T136" i="1"/>
  <c r="S136" i="1"/>
  <c r="R136" i="1"/>
  <c r="Q136" i="1"/>
  <c r="I136" i="1"/>
  <c r="F136" i="1"/>
  <c r="T135" i="1"/>
  <c r="S135" i="1"/>
  <c r="R135" i="1"/>
  <c r="Q135" i="1"/>
  <c r="I135" i="1"/>
  <c r="F135" i="1"/>
  <c r="T134" i="1"/>
  <c r="S134" i="1"/>
  <c r="R134" i="1"/>
  <c r="Q134" i="1"/>
  <c r="I134" i="1"/>
  <c r="F134" i="1"/>
  <c r="T133" i="1"/>
  <c r="S133" i="1"/>
  <c r="R133" i="1"/>
  <c r="Q133" i="1"/>
  <c r="I133" i="1"/>
  <c r="F133" i="1"/>
  <c r="T132" i="1"/>
  <c r="S132" i="1"/>
  <c r="R132" i="1"/>
  <c r="Q132" i="1"/>
  <c r="I132" i="1"/>
  <c r="F132" i="1"/>
  <c r="T131" i="1"/>
  <c r="S131" i="1"/>
  <c r="R131" i="1"/>
  <c r="Q131" i="1"/>
  <c r="I131" i="1"/>
  <c r="F131" i="1"/>
  <c r="T130" i="1"/>
  <c r="S130" i="1"/>
  <c r="R130" i="1"/>
  <c r="Q130" i="1"/>
  <c r="I130" i="1"/>
  <c r="F130" i="1"/>
  <c r="T129" i="1"/>
  <c r="S129" i="1"/>
  <c r="R129" i="1"/>
  <c r="Q129" i="1"/>
  <c r="I129" i="1"/>
  <c r="F129" i="1"/>
  <c r="T128" i="1"/>
  <c r="S128" i="1"/>
  <c r="R128" i="1"/>
  <c r="Q128" i="1"/>
  <c r="I128" i="1"/>
  <c r="F128" i="1"/>
  <c r="T127" i="1"/>
  <c r="S127" i="1"/>
  <c r="R127" i="1"/>
  <c r="Q127" i="1"/>
  <c r="I127" i="1"/>
  <c r="F127" i="1"/>
  <c r="T126" i="1"/>
  <c r="S126" i="1"/>
  <c r="R126" i="1"/>
  <c r="Q126" i="1"/>
  <c r="I126" i="1"/>
  <c r="F126" i="1"/>
  <c r="T125" i="1"/>
  <c r="S125" i="1"/>
  <c r="R125" i="1"/>
  <c r="Q125" i="1"/>
  <c r="I125" i="1"/>
  <c r="F125" i="1"/>
  <c r="T124" i="1"/>
  <c r="S124" i="1"/>
  <c r="R124" i="1"/>
  <c r="Q124" i="1"/>
  <c r="I124" i="1"/>
  <c r="F124" i="1"/>
  <c r="T123" i="1"/>
  <c r="S123" i="1"/>
  <c r="R123" i="1"/>
  <c r="Q123" i="1"/>
  <c r="I123" i="1"/>
  <c r="F123" i="1"/>
  <c r="T122" i="1"/>
  <c r="S122" i="1"/>
  <c r="R122" i="1"/>
  <c r="Q122" i="1"/>
  <c r="I122" i="1"/>
  <c r="F122" i="1"/>
  <c r="T121" i="1"/>
  <c r="S121" i="1"/>
  <c r="R121" i="1"/>
  <c r="Q121" i="1"/>
  <c r="I121" i="1"/>
  <c r="F121" i="1"/>
  <c r="T120" i="1"/>
  <c r="S120" i="1"/>
  <c r="R120" i="1"/>
  <c r="Q120" i="1"/>
  <c r="I120" i="1"/>
  <c r="F120" i="1"/>
  <c r="T119" i="1"/>
  <c r="S119" i="1"/>
  <c r="R119" i="1"/>
  <c r="Q119" i="1"/>
  <c r="I119" i="1"/>
  <c r="F119" i="1"/>
  <c r="T118" i="1"/>
  <c r="S118" i="1"/>
  <c r="R118" i="1"/>
  <c r="Q118" i="1"/>
  <c r="I118" i="1"/>
  <c r="F118" i="1"/>
  <c r="T117" i="1"/>
  <c r="S117" i="1"/>
  <c r="R117" i="1"/>
  <c r="Q117" i="1"/>
  <c r="I117" i="1"/>
  <c r="F117" i="1"/>
  <c r="T116" i="1"/>
  <c r="S116" i="1"/>
  <c r="R116" i="1"/>
  <c r="Q116" i="1"/>
  <c r="I116" i="1"/>
  <c r="F116" i="1"/>
  <c r="T115" i="1"/>
  <c r="S115" i="1"/>
  <c r="R115" i="1"/>
  <c r="Q115" i="1"/>
  <c r="I115" i="1"/>
  <c r="F115" i="1"/>
  <c r="T114" i="1"/>
  <c r="S114" i="1"/>
  <c r="R114" i="1"/>
  <c r="Q114" i="1"/>
  <c r="I114" i="1"/>
  <c r="F114" i="1"/>
  <c r="T113" i="1"/>
  <c r="S113" i="1"/>
  <c r="R113" i="1"/>
  <c r="Q113" i="1"/>
  <c r="I113" i="1"/>
  <c r="F113" i="1"/>
  <c r="T112" i="1"/>
  <c r="S112" i="1"/>
  <c r="R112" i="1"/>
  <c r="Q112" i="1"/>
  <c r="I112" i="1"/>
  <c r="F112" i="1"/>
  <c r="T111" i="1"/>
  <c r="S111" i="1"/>
  <c r="R111" i="1"/>
  <c r="Q111" i="1"/>
  <c r="I111" i="1"/>
  <c r="F111" i="1"/>
  <c r="T110" i="1"/>
  <c r="S110" i="1"/>
  <c r="R110" i="1"/>
  <c r="Q110" i="1"/>
  <c r="I110" i="1"/>
  <c r="F110" i="1"/>
  <c r="T109" i="1"/>
  <c r="S109" i="1"/>
  <c r="R109" i="1"/>
  <c r="Q109" i="1"/>
  <c r="I109" i="1"/>
  <c r="F109" i="1"/>
  <c r="T108" i="1"/>
  <c r="S108" i="1"/>
  <c r="R108" i="1"/>
  <c r="Q108" i="1"/>
  <c r="I108" i="1"/>
  <c r="F108" i="1"/>
  <c r="T107" i="1"/>
  <c r="S107" i="1"/>
  <c r="R107" i="1"/>
  <c r="Q107" i="1"/>
  <c r="I107" i="1"/>
  <c r="F107" i="1"/>
  <c r="T106" i="1"/>
  <c r="S106" i="1"/>
  <c r="R106" i="1"/>
  <c r="Q106" i="1"/>
  <c r="I106" i="1"/>
  <c r="F106" i="1"/>
  <c r="T105" i="1"/>
  <c r="S105" i="1"/>
  <c r="R105" i="1"/>
  <c r="Q105" i="1"/>
  <c r="I105" i="1"/>
  <c r="F105" i="1"/>
  <c r="T104" i="1"/>
  <c r="S104" i="1"/>
  <c r="R104" i="1"/>
  <c r="Q104" i="1"/>
  <c r="I104" i="1"/>
  <c r="F104" i="1"/>
  <c r="T103" i="1"/>
  <c r="S103" i="1"/>
  <c r="R103" i="1"/>
  <c r="Q103" i="1"/>
  <c r="I103" i="1"/>
  <c r="F103" i="1"/>
  <c r="T102" i="1"/>
  <c r="S102" i="1"/>
  <c r="R102" i="1"/>
  <c r="Q102" i="1"/>
  <c r="I102" i="1"/>
  <c r="F102" i="1"/>
  <c r="T101" i="1"/>
  <c r="S101" i="1"/>
  <c r="R101" i="1"/>
  <c r="Q101" i="1"/>
  <c r="I101" i="1"/>
  <c r="F101" i="1"/>
  <c r="T100" i="1"/>
  <c r="S100" i="1"/>
  <c r="R100" i="1"/>
  <c r="Q100" i="1"/>
  <c r="I100" i="1"/>
  <c r="F100" i="1"/>
  <c r="T99" i="1"/>
  <c r="S99" i="1"/>
  <c r="R99" i="1"/>
  <c r="Q99" i="1"/>
  <c r="I99" i="1"/>
  <c r="F99" i="1"/>
  <c r="T98" i="1"/>
  <c r="S98" i="1"/>
  <c r="R98" i="1"/>
  <c r="Q98" i="1"/>
  <c r="I98" i="1"/>
  <c r="F98" i="1"/>
  <c r="T97" i="1"/>
  <c r="S97" i="1"/>
  <c r="R97" i="1"/>
  <c r="Q97" i="1"/>
  <c r="I97" i="1"/>
  <c r="F97" i="1"/>
  <c r="T96" i="1"/>
  <c r="S96" i="1"/>
  <c r="R96" i="1"/>
  <c r="Q96" i="1"/>
  <c r="I96" i="1"/>
  <c r="F96" i="1"/>
  <c r="T95" i="1"/>
  <c r="S95" i="1"/>
  <c r="R95" i="1"/>
  <c r="Q95" i="1"/>
  <c r="I95" i="1"/>
  <c r="F95" i="1"/>
  <c r="T94" i="1"/>
  <c r="S94" i="1"/>
  <c r="R94" i="1"/>
  <c r="Q94" i="1"/>
  <c r="I94" i="1"/>
  <c r="F94" i="1"/>
  <c r="T93" i="1"/>
  <c r="S93" i="1"/>
  <c r="R93" i="1"/>
  <c r="Q93" i="1"/>
  <c r="I93" i="1"/>
  <c r="F93" i="1"/>
  <c r="T92" i="1"/>
  <c r="S92" i="1"/>
  <c r="R92" i="1"/>
  <c r="Q92" i="1"/>
  <c r="I92" i="1"/>
  <c r="F92" i="1"/>
  <c r="T91" i="1"/>
  <c r="S91" i="1"/>
  <c r="R91" i="1"/>
  <c r="Q91" i="1"/>
  <c r="I91" i="1"/>
  <c r="F91" i="1"/>
  <c r="T90" i="1"/>
  <c r="S90" i="1"/>
  <c r="R90" i="1"/>
  <c r="Q90" i="1"/>
  <c r="I90" i="1"/>
  <c r="F90" i="1"/>
  <c r="T89" i="1"/>
  <c r="S89" i="1"/>
  <c r="R89" i="1"/>
  <c r="Q89" i="1"/>
  <c r="I89" i="1"/>
  <c r="F89" i="1"/>
  <c r="T88" i="1"/>
  <c r="S88" i="1"/>
  <c r="R88" i="1"/>
  <c r="Q88" i="1"/>
  <c r="I88" i="1"/>
  <c r="F88" i="1"/>
  <c r="T87" i="1"/>
  <c r="S87" i="1"/>
  <c r="R87" i="1"/>
  <c r="Q87" i="1"/>
  <c r="I87" i="1"/>
  <c r="F87" i="1"/>
  <c r="T86" i="1"/>
  <c r="S86" i="1"/>
  <c r="R86" i="1"/>
  <c r="Q86" i="1"/>
  <c r="I86" i="1"/>
  <c r="F86" i="1"/>
  <c r="T85" i="1"/>
  <c r="S85" i="1"/>
  <c r="R85" i="1"/>
  <c r="Q85" i="1"/>
  <c r="I85" i="1"/>
  <c r="F85" i="1"/>
  <c r="T84" i="1"/>
  <c r="S84" i="1"/>
  <c r="R84" i="1"/>
  <c r="Q84" i="1"/>
  <c r="I84" i="1"/>
  <c r="F84" i="1"/>
  <c r="T83" i="1"/>
  <c r="S83" i="1"/>
  <c r="R83" i="1"/>
  <c r="Q83" i="1"/>
  <c r="I83" i="1"/>
  <c r="F83" i="1"/>
  <c r="T82" i="1"/>
  <c r="S82" i="1"/>
  <c r="R82" i="1"/>
  <c r="Q82" i="1"/>
  <c r="I82" i="1"/>
  <c r="F82" i="1"/>
  <c r="T81" i="1"/>
  <c r="S81" i="1"/>
  <c r="R81" i="1"/>
  <c r="Q81" i="1"/>
  <c r="I81" i="1"/>
  <c r="F81" i="1"/>
  <c r="T80" i="1"/>
  <c r="S80" i="1"/>
  <c r="R80" i="1"/>
  <c r="Q80" i="1"/>
  <c r="I80" i="1"/>
  <c r="F80" i="1"/>
  <c r="T79" i="1"/>
  <c r="S79" i="1"/>
  <c r="R79" i="1"/>
  <c r="Q79" i="1"/>
  <c r="I79" i="1"/>
  <c r="F79" i="1"/>
  <c r="T78" i="1"/>
  <c r="S78" i="1"/>
  <c r="R78" i="1"/>
  <c r="Q78" i="1"/>
  <c r="I78" i="1"/>
  <c r="F78" i="1"/>
  <c r="T77" i="1"/>
  <c r="S77" i="1"/>
  <c r="R77" i="1"/>
  <c r="Q77" i="1"/>
  <c r="I77" i="1"/>
  <c r="F77" i="1"/>
  <c r="T76" i="1"/>
  <c r="S76" i="1"/>
  <c r="R76" i="1"/>
  <c r="Q76" i="1"/>
  <c r="I76" i="1"/>
  <c r="F76" i="1"/>
  <c r="T75" i="1"/>
  <c r="S75" i="1"/>
  <c r="R75" i="1"/>
  <c r="Q75" i="1"/>
  <c r="I75" i="1"/>
  <c r="F75" i="1"/>
  <c r="T74" i="1"/>
  <c r="S74" i="1"/>
  <c r="R74" i="1"/>
  <c r="Q74" i="1"/>
  <c r="I74" i="1"/>
  <c r="F74" i="1"/>
  <c r="T73" i="1"/>
  <c r="S73" i="1"/>
  <c r="R73" i="1"/>
  <c r="Q73" i="1"/>
  <c r="I73" i="1"/>
  <c r="F73" i="1"/>
  <c r="T72" i="1"/>
  <c r="S72" i="1"/>
  <c r="R72" i="1"/>
  <c r="Q72" i="1"/>
  <c r="I72" i="1"/>
  <c r="F72" i="1"/>
  <c r="T71" i="1"/>
  <c r="S71" i="1"/>
  <c r="R71" i="1"/>
  <c r="Q71" i="1"/>
  <c r="I71" i="1"/>
  <c r="F71" i="1"/>
  <c r="T70" i="1"/>
  <c r="S70" i="1"/>
  <c r="R70" i="1"/>
  <c r="Q70" i="1"/>
  <c r="I70" i="1"/>
  <c r="F70" i="1"/>
  <c r="T69" i="1"/>
  <c r="S69" i="1"/>
  <c r="R69" i="1"/>
  <c r="Q69" i="1"/>
  <c r="I69" i="1"/>
  <c r="F69" i="1"/>
  <c r="T68" i="1"/>
  <c r="S68" i="1"/>
  <c r="R68" i="1"/>
  <c r="Q68" i="1"/>
  <c r="I68" i="1"/>
  <c r="F68" i="1"/>
  <c r="T67" i="1"/>
  <c r="S67" i="1"/>
  <c r="R67" i="1"/>
  <c r="Q67" i="1"/>
  <c r="I67" i="1"/>
  <c r="F67" i="1"/>
  <c r="T66" i="1"/>
  <c r="S66" i="1"/>
  <c r="R66" i="1"/>
  <c r="Q66" i="1"/>
  <c r="I66" i="1"/>
  <c r="F66" i="1"/>
  <c r="T65" i="1"/>
  <c r="S65" i="1"/>
  <c r="R65" i="1"/>
  <c r="Q65" i="1"/>
  <c r="I65" i="1"/>
  <c r="F65" i="1"/>
  <c r="T64" i="1"/>
  <c r="S64" i="1"/>
  <c r="R64" i="1"/>
  <c r="Q64" i="1"/>
  <c r="I64" i="1"/>
  <c r="F64" i="1"/>
  <c r="T63" i="1"/>
  <c r="S63" i="1"/>
  <c r="R63" i="1"/>
  <c r="Q63" i="1"/>
  <c r="I63" i="1"/>
  <c r="F63" i="1"/>
  <c r="T62" i="1"/>
  <c r="S62" i="1"/>
  <c r="R62" i="1"/>
  <c r="Q62" i="1"/>
  <c r="I62" i="1"/>
  <c r="F62" i="1"/>
  <c r="T61" i="1"/>
  <c r="S61" i="1"/>
  <c r="R61" i="1"/>
  <c r="Q61" i="1"/>
  <c r="I61" i="1"/>
  <c r="F61" i="1"/>
  <c r="T60" i="1"/>
  <c r="S60" i="1"/>
  <c r="R60" i="1"/>
  <c r="Q60" i="1"/>
  <c r="I60" i="1"/>
  <c r="F60" i="1"/>
  <c r="T59" i="1"/>
  <c r="S59" i="1"/>
  <c r="R59" i="1"/>
  <c r="Q59" i="1"/>
  <c r="I59" i="1"/>
  <c r="F59" i="1"/>
  <c r="T58" i="1"/>
  <c r="S58" i="1"/>
  <c r="R58" i="1"/>
  <c r="Q58" i="1"/>
  <c r="I58" i="1"/>
  <c r="F58" i="1"/>
  <c r="T57" i="1"/>
  <c r="S57" i="1"/>
  <c r="R57" i="1"/>
  <c r="Q57" i="1"/>
  <c r="I57" i="1"/>
  <c r="F57" i="1"/>
  <c r="T56" i="1"/>
  <c r="S56" i="1"/>
  <c r="R56" i="1"/>
  <c r="Q56" i="1"/>
  <c r="I56" i="1"/>
  <c r="F56" i="1"/>
  <c r="T55" i="1"/>
  <c r="S55" i="1"/>
  <c r="R55" i="1"/>
  <c r="Q55" i="1"/>
  <c r="I55" i="1"/>
  <c r="F55" i="1"/>
  <c r="T54" i="1"/>
  <c r="S54" i="1"/>
  <c r="R54" i="1"/>
  <c r="Q54" i="1"/>
  <c r="I54" i="1"/>
  <c r="F54" i="1"/>
  <c r="T53" i="1"/>
  <c r="S53" i="1"/>
  <c r="R53" i="1"/>
  <c r="Q53" i="1"/>
  <c r="I53" i="1"/>
  <c r="F53" i="1"/>
  <c r="T52" i="1"/>
  <c r="S52" i="1"/>
  <c r="R52" i="1"/>
  <c r="Q52" i="1"/>
  <c r="I52" i="1"/>
  <c r="F52" i="1"/>
  <c r="T51" i="1"/>
  <c r="S51" i="1"/>
  <c r="R51" i="1"/>
  <c r="Q51" i="1"/>
  <c r="I51" i="1"/>
  <c r="F51" i="1"/>
  <c r="T50" i="1"/>
  <c r="S50" i="1"/>
  <c r="R50" i="1"/>
  <c r="Q50" i="1"/>
  <c r="I50" i="1"/>
  <c r="F50" i="1"/>
  <c r="T49" i="1"/>
  <c r="S49" i="1"/>
  <c r="R49" i="1"/>
  <c r="Q49" i="1"/>
  <c r="I49" i="1"/>
  <c r="F49" i="1"/>
  <c r="T48" i="1"/>
  <c r="S48" i="1"/>
  <c r="R48" i="1"/>
  <c r="Q48" i="1"/>
  <c r="I48" i="1"/>
  <c r="F48" i="1"/>
  <c r="T47" i="1"/>
  <c r="S47" i="1"/>
  <c r="R47" i="1"/>
  <c r="Q47" i="1"/>
  <c r="I47" i="1"/>
  <c r="F47" i="1"/>
  <c r="T46" i="1"/>
  <c r="S46" i="1"/>
  <c r="R46" i="1"/>
  <c r="Q46" i="1"/>
  <c r="I46" i="1"/>
  <c r="F46" i="1"/>
  <c r="T45" i="1"/>
  <c r="S45" i="1"/>
  <c r="R45" i="1"/>
  <c r="Q45" i="1"/>
  <c r="I45" i="1"/>
  <c r="F45" i="1"/>
  <c r="T44" i="1"/>
  <c r="S44" i="1"/>
  <c r="R44" i="1"/>
  <c r="Q44" i="1"/>
  <c r="I44" i="1"/>
  <c r="F44" i="1"/>
  <c r="T43" i="1"/>
  <c r="S43" i="1"/>
  <c r="R43" i="1"/>
  <c r="Q43" i="1"/>
  <c r="I43" i="1"/>
  <c r="F43" i="1"/>
  <c r="T42" i="1"/>
  <c r="S42" i="1"/>
  <c r="R42" i="1"/>
  <c r="Q42" i="1"/>
  <c r="I42" i="1"/>
  <c r="F42" i="1"/>
  <c r="T41" i="1"/>
  <c r="S41" i="1"/>
  <c r="R41" i="1"/>
  <c r="Q41" i="1"/>
  <c r="I41" i="1"/>
  <c r="F41" i="1"/>
  <c r="T40" i="1"/>
  <c r="S40" i="1"/>
  <c r="R40" i="1"/>
  <c r="Q40" i="1"/>
  <c r="I40" i="1"/>
  <c r="F40" i="1"/>
  <c r="T39" i="1"/>
  <c r="S39" i="1"/>
  <c r="R39" i="1"/>
  <c r="Q39" i="1"/>
  <c r="I39" i="1"/>
  <c r="F39" i="1"/>
  <c r="T38" i="1"/>
  <c r="S38" i="1"/>
  <c r="R38" i="1"/>
  <c r="Q38" i="1"/>
  <c r="I38" i="1"/>
  <c r="F38" i="1"/>
  <c r="T37" i="1"/>
  <c r="S37" i="1"/>
  <c r="R37" i="1"/>
  <c r="Q37" i="1"/>
  <c r="I37" i="1"/>
  <c r="F37" i="1"/>
  <c r="T36" i="1"/>
  <c r="S36" i="1"/>
  <c r="R36" i="1"/>
  <c r="Q36" i="1"/>
  <c r="I36" i="1"/>
  <c r="F36" i="1"/>
  <c r="T35" i="1"/>
  <c r="S35" i="1"/>
  <c r="R35" i="1"/>
  <c r="Q35" i="1"/>
  <c r="I35" i="1"/>
  <c r="F35" i="1"/>
  <c r="T34" i="1"/>
  <c r="S34" i="1"/>
  <c r="R34" i="1"/>
  <c r="Q34" i="1"/>
  <c r="I34" i="1"/>
  <c r="F34" i="1"/>
  <c r="T33" i="1"/>
  <c r="S33" i="1"/>
  <c r="R33" i="1"/>
  <c r="Q33" i="1"/>
  <c r="I33" i="1"/>
  <c r="F33" i="1"/>
  <c r="T32" i="1"/>
  <c r="S32" i="1"/>
  <c r="R32" i="1"/>
  <c r="Q32" i="1"/>
  <c r="I32" i="1"/>
  <c r="F32" i="1"/>
  <c r="T31" i="1"/>
  <c r="S31" i="1"/>
  <c r="R31" i="1"/>
  <c r="Q31" i="1"/>
  <c r="I31" i="1"/>
  <c r="F31" i="1"/>
  <c r="T30" i="1"/>
  <c r="S30" i="1"/>
  <c r="R30" i="1"/>
  <c r="Q30" i="1"/>
  <c r="I30" i="1"/>
  <c r="F30" i="1"/>
  <c r="T29" i="1"/>
  <c r="S29" i="1"/>
  <c r="R29" i="1"/>
  <c r="Q29" i="1"/>
  <c r="I29" i="1"/>
  <c r="F29" i="1"/>
  <c r="T28" i="1"/>
  <c r="S28" i="1"/>
  <c r="R28" i="1"/>
  <c r="Q28" i="1"/>
  <c r="I28" i="1"/>
  <c r="F28" i="1"/>
  <c r="T27" i="1"/>
  <c r="S27" i="1"/>
  <c r="R27" i="1"/>
  <c r="Q27" i="1"/>
  <c r="I27" i="1"/>
  <c r="F27" i="1"/>
  <c r="T26" i="1"/>
  <c r="S26" i="1"/>
  <c r="R26" i="1"/>
  <c r="Q26" i="1"/>
  <c r="I26" i="1"/>
  <c r="F26" i="1"/>
  <c r="T25" i="1"/>
  <c r="S25" i="1"/>
  <c r="R25" i="1"/>
  <c r="Q25" i="1"/>
  <c r="I25" i="1"/>
  <c r="F25" i="1"/>
  <c r="T24" i="1"/>
  <c r="S24" i="1"/>
  <c r="R24" i="1"/>
  <c r="Q24" i="1"/>
  <c r="I24" i="1"/>
  <c r="F24" i="1"/>
  <c r="T23" i="1"/>
  <c r="S23" i="1"/>
  <c r="R23" i="1"/>
  <c r="Q23" i="1"/>
  <c r="I23" i="1"/>
  <c r="F23" i="1"/>
  <c r="T22" i="1"/>
  <c r="S22" i="1"/>
  <c r="R22" i="1"/>
  <c r="Q22" i="1"/>
  <c r="I22" i="1"/>
  <c r="F22" i="1"/>
  <c r="T21" i="1"/>
  <c r="S21" i="1"/>
  <c r="R21" i="1"/>
  <c r="Q21" i="1"/>
  <c r="I21" i="1"/>
  <c r="F21" i="1"/>
  <c r="T20" i="1"/>
  <c r="S20" i="1"/>
  <c r="R20" i="1"/>
  <c r="Q20" i="1"/>
  <c r="I20" i="1"/>
  <c r="F20" i="1"/>
  <c r="T19" i="1"/>
  <c r="S19" i="1"/>
  <c r="R19" i="1"/>
  <c r="Q19" i="1"/>
  <c r="I19" i="1"/>
  <c r="F19" i="1"/>
  <c r="T18" i="1"/>
  <c r="S18" i="1"/>
  <c r="R18" i="1"/>
  <c r="Q18" i="1"/>
  <c r="I18" i="1"/>
  <c r="F18" i="1"/>
  <c r="T17" i="1"/>
  <c r="S17" i="1"/>
  <c r="R17" i="1"/>
  <c r="Q17" i="1"/>
  <c r="I17" i="1"/>
  <c r="F17" i="1"/>
  <c r="T16" i="1"/>
  <c r="S16" i="1"/>
  <c r="R16" i="1"/>
  <c r="Q16" i="1"/>
  <c r="I16" i="1"/>
  <c r="F16" i="1"/>
  <c r="T15" i="1"/>
  <c r="S15" i="1"/>
  <c r="R15" i="1"/>
  <c r="Q15" i="1"/>
  <c r="I15" i="1"/>
  <c r="F15" i="1"/>
  <c r="T14" i="1"/>
  <c r="S14" i="1"/>
  <c r="R14" i="1"/>
  <c r="Q14" i="1"/>
  <c r="I14" i="1"/>
  <c r="F14" i="1"/>
  <c r="T13" i="1"/>
  <c r="S13" i="1"/>
  <c r="R13" i="1"/>
  <c r="Q13" i="1"/>
  <c r="I13" i="1"/>
  <c r="F13" i="1"/>
  <c r="T12" i="1"/>
  <c r="S12" i="1"/>
  <c r="R12" i="1"/>
  <c r="Q12" i="1"/>
  <c r="I12" i="1"/>
  <c r="F12" i="1"/>
  <c r="T11" i="1"/>
  <c r="S11" i="1"/>
  <c r="R11" i="1"/>
  <c r="Q11" i="1"/>
  <c r="I11" i="1"/>
  <c r="F11" i="1"/>
  <c r="T10" i="1"/>
  <c r="S10" i="1"/>
  <c r="R10" i="1"/>
  <c r="Q10" i="1"/>
  <c r="I10" i="1"/>
  <c r="F10" i="1"/>
  <c r="T9" i="1"/>
  <c r="S9" i="1"/>
  <c r="R9" i="1"/>
  <c r="Q9" i="1"/>
  <c r="I9" i="1"/>
  <c r="F9" i="1"/>
  <c r="T8" i="1"/>
  <c r="S8" i="1"/>
  <c r="R8" i="1"/>
  <c r="Q8" i="1"/>
  <c r="I8" i="1"/>
  <c r="F8" i="1"/>
  <c r="T7" i="1"/>
  <c r="S7" i="1"/>
  <c r="R7" i="1"/>
  <c r="Q7" i="1"/>
  <c r="I7" i="1"/>
  <c r="F7" i="1"/>
  <c r="T6" i="1"/>
  <c r="S6" i="1"/>
  <c r="R6" i="1"/>
  <c r="Q6" i="1"/>
  <c r="I6" i="1"/>
  <c r="F6" i="1"/>
  <c r="T5" i="1"/>
  <c r="S5" i="1"/>
  <c r="R5" i="1"/>
  <c r="Q5" i="1"/>
  <c r="I5" i="1"/>
  <c r="F5" i="1"/>
  <c r="T4" i="1"/>
  <c r="S4" i="1"/>
  <c r="R4" i="1"/>
  <c r="Q4" i="1"/>
  <c r="I4" i="1"/>
  <c r="F4" i="1"/>
  <c r="T3" i="1"/>
  <c r="S3" i="1"/>
  <c r="R3" i="1"/>
  <c r="Q3" i="1"/>
  <c r="I3" i="1"/>
  <c r="F3" i="1"/>
  <c r="T2" i="1"/>
  <c r="S2" i="1"/>
  <c r="R2" i="1"/>
  <c r="Q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<sst xmlns="http://schemas.openxmlformats.org/spreadsheetml/2006/main" count="7068" uniqueCount="2114">
  <si>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</si>
  <si>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</si>
  <si>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</si>
  <si>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</si>
  <si>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</si>
  <si>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</si>
  <si>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</si>
  <si>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</si>
  <si>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</si>
  <si>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</si>
  <si>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</si>
  <si>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</si>
  <si>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</si>
  <si>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</si>
  <si>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</si>
  <si>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</si>
  <si>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</si>
  <si>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</si>
  <si>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</si>
  <si>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</si>
  <si>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</si>
  <si>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</si>
  <si>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</si>
  <si>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</si>
  <si>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</si>
  <si>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</si>
  <si>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</si>
  <si>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</si>
  <si>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</si>
  <si>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</si>
  <si>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</si>
  <si>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</si>
  <si>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</si>
  <si>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</si>
  <si>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</si>
  <si>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</si>
  <si>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</si>
  <si>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</si>
  <si>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</si>
  <si>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</si>
  <si>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</si>
  <si>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</si>
  <si>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</si>
  <si>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</si>
  <si>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</si>
  <si>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</si>
  <si>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</si>
  <si>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</si>
  <si>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</si>
  <si>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</si>
  <si>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</si>
  <si>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</si>
  <si>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</si>
  <si>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</si>
  <si>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</si>
  <si>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</si>
  <si>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</si>
  <si>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</si>
  <si>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</si>
  <si>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</si>
  <si>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</si>
  <si>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</si>
  <si>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</si>
  <si>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</si>
  <si>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</si>
  <si>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</si>
  <si>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</si>
  <si>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</si>
  <si>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</si>
  <si>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</si>
  <si>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</si>
  <si>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</si>
  <si>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</si>
  <si>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</si>
  <si>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</si>
  <si>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</si>
  <si>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</si>
  <si>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</si>
  <si>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</si>
  <si>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</si>
  <si>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</si>
  <si>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</si>
  <si>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</si>
  <si>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</si>
  <si>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</si>
  <si>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</si>
  <si>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</si>
  <si>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</si>
  <si>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</si>
  <si>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</si>
  <si>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</si>
  <si>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</si>
  <si>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</si>
  <si>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</si>
  <si>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</si>
  <si>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</si>
  <si>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</si>
  <si>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</si>
  <si>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</si>
  <si>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</si>
  <si>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</si>
  <si>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</si>
  <si>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</si>
  <si>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</si>
  <si>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</si>
  <si>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</si>
  <si>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</si>
  <si>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</si>
  <si>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</si>
  <si>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</si>
  <si>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</si>
  <si>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</si>
  <si>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</si>
  <si>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</si>
  <si>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</si>
  <si>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</si>
  <si>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</si>
  <si>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</si>
  <si>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</si>
  <si>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</si>
  <si>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</si>
  <si>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</si>
  <si>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</si>
  <si>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</si>
  <si>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</si>
  <si>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</si>
  <si>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</si>
  <si>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</si>
  <si>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</si>
  <si>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</si>
  <si>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</si>
  <si>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</si>
  <si>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</si>
  <si>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</si>
  <si>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</si>
  <si>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</si>
  <si>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</si>
  <si>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</si>
  <si>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</si>
  <si>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</si>
  <si>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</si>
  <si>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</si>
  <si>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</si>
  <si>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</si>
  <si>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</si>
  <si>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</si>
  <si>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</si>
  <si>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</si>
  <si>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</si>
  <si>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</si>
  <si>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</si>
  <si>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</si>
  <si>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</si>
  <si>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</si>
  <si>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</si>
  <si>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</si>
  <si>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</si>
  <si>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</si>
  <si>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</si>
  <si>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</si>
  <si>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</si>
  <si>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</si>
  <si>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</si>
  <si>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</si>
  <si>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</si>
  <si>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</si>
  <si>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</si>
  <si>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</si>
  <si>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</si>
  <si>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</si>
  <si>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</si>
  <si>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</si>
  <si>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</si>
  <si>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</si>
  <si>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</si>
  <si>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</si>
  <si>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</si>
  <si>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</si>
  <si>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</si>
  <si>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</si>
  <si>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</si>
  <si>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</si>
  <si>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</si>
  <si>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</si>
  <si>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</si>
  <si>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</si>
  <si>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</si>
  <si>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</si>
  <si>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</si>
  <si>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</si>
  <si>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</si>
  <si>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</si>
  <si>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</si>
  <si>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</si>
  <si>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</si>
  <si>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</si>
  <si>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</si>
  <si>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</si>
  <si>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</si>
  <si>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</si>
  <si>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</si>
  <si>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</si>
  <si>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</si>
  <si>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</si>
  <si>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</si>
  <si>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</si>
  <si>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</si>
  <si>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</si>
  <si>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</si>
  <si>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</si>
  <si>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</si>
  <si>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</si>
  <si>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</si>
  <si>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</si>
  <si>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</si>
  <si>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</si>
  <si>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</si>
  <si>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</si>
  <si>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</si>
  <si>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</si>
  <si>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</si>
  <si>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</si>
  <si>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</si>
  <si>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</si>
  <si>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</si>
  <si>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</si>
  <si>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</si>
  <si>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</si>
  <si>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</si>
  <si>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</si>
  <si>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</si>
  <si>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</si>
  <si>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</si>
  <si>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</si>
  <si>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</si>
  <si>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</si>
  <si>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</si>
  <si>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</si>
  <si>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</si>
  <si>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</si>
  <si>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</si>
  <si>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</si>
  <si>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</si>
  <si>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</si>
  <si>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</si>
  <si>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</si>
  <si>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</si>
  <si>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</si>
  <si>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</si>
  <si>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</si>
  <si>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</si>
  <si>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</si>
  <si>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</si>
  <si>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</si>
  <si>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</si>
  <si>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</si>
  <si>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</si>
  <si>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</si>
  <si>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</si>
  <si>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</si>
  <si>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</si>
  <si>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</si>
  <si>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</si>
  <si>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</si>
  <si>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</si>
  <si>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</si>
  <si>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</si>
  <si>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</si>
  <si>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</si>
  <si>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</si>
  <si>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</si>
  <si>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</si>
  <si>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</si>
  <si>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</si>
  <si>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</si>
  <si>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</si>
  <si>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</si>
  <si>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</si>
  <si>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</si>
  <si>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</si>
  <si>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</si>
  <si>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</si>
  <si>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</si>
  <si>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</si>
  <si>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</si>
  <si>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</si>
  <si>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</si>
  <si>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</si>
  <si>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</si>
  <si>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</si>
  <si>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</si>
  <si>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</si>
  <si>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</si>
  <si>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</si>
  <si>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</si>
  <si>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</si>
  <si>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</si>
  <si>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</si>
  <si>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</si>
  <si>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</si>
  <si>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</si>
  <si>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</si>
  <si>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</si>
  <si>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</si>
  <si>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</si>
  <si>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</si>
  <si>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</si>
  <si>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</si>
  <si>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</si>
  <si>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</si>
  <si>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</si>
  <si>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</si>
  <si>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</si>
  <si>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</si>
  <si>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</si>
  <si>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</si>
  <si>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</si>
  <si>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</si>
  <si>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</si>
  <si>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</si>
  <si>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</si>
  <si>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</si>
  <si>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</si>
  <si>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</si>
  <si>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</si>
  <si>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</si>
  <si>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</si>
  <si>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</si>
  <si>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</si>
  <si>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</si>
  <si>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</si>
  <si>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</si>
  <si>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</si>
  <si>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</si>
  <si>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</si>
  <si>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</si>
  <si>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</si>
  <si>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</si>
  <si>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</si>
  <si>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</si>
  <si>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</si>
  <si>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</si>
  <si>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</si>
  <si>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</si>
  <si>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</si>
  <si>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</si>
  <si>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</si>
  <si>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</si>
  <si>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</si>
  <si>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</si>
  <si>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</si>
  <si>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</si>
  <si>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</si>
  <si>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</si>
  <si>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</si>
  <si>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</si>
  <si>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</si>
  <si>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</si>
  <si>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</si>
  <si>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</si>
  <si>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</si>
  <si>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</si>
  <si>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</si>
  <si>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</si>
  <si>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</si>
  <si>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</si>
  <si>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</si>
  <si>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</si>
  <si>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</si>
  <si>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</si>
  <si>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</si>
  <si>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</si>
  <si>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</si>
  <si>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</si>
  <si>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</si>
  <si>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</si>
  <si>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</si>
  <si>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</si>
  <si>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</si>
  <si>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</si>
  <si>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</si>
  <si>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</si>
  <si>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</si>
  <si>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</si>
  <si>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</si>
  <si>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</si>
  <si>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</si>
  <si>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</si>
  <si>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</si>
  <si>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</si>
  <si>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</si>
  <si>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</si>
  <si>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</si>
  <si>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</si>
  <si>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</si>
  <si>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</si>
  <si>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</si>
  <si>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</si>
  <si>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</si>
  <si>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</si>
  <si>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</si>
  <si>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</si>
  <si>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</si>
  <si>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</si>
  <si>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</si>
  <si>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</si>
  <si>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</si>
  <si>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</si>
  <si>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</si>
  <si>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</si>
  <si>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</si>
  <si>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</si>
  <si>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</si>
  <si>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</si>
  <si>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</si>
  <si>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</si>
  <si>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</si>
  <si>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</si>
  <si>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</si>
  <si>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</si>
  <si>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</si>
  <si>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</si>
  <si>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</si>
  <si>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</si>
  <si>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</si>
  <si>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</si>
  <si>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</si>
  <si>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</si>
  <si>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</si>
  <si>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</si>
  <si>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</si>
  <si>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</si>
  <si>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</si>
  <si>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</si>
  <si>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</si>
  <si>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</si>
  <si>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</si>
  <si>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</si>
  <si>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</si>
  <si>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</si>
  <si>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</si>
  <si>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</si>
  <si>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</si>
  <si>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</si>
  <si>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</si>
  <si>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</si>
  <si>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</si>
  <si>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</si>
  <si>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</si>
  <si>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</si>
  <si>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</si>
  <si>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</si>
  <si>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</si>
  <si>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</si>
  <si>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</si>
  <si>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</si>
  <si>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</si>
  <si>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</si>
  <si>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</si>
  <si>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</si>
  <si>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</si>
  <si>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</si>
  <si>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</si>
  <si>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</si>
  <si>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</si>
  <si>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</si>
  <si>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</si>
  <si>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</si>
  <si>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</si>
  <si>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</si>
  <si>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</si>
  <si>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</si>
  <si>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</si>
  <si>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</si>
  <si>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</si>
  <si>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</si>
  <si>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</si>
  <si>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</si>
  <si>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</si>
  <si>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</si>
  <si>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</si>
  <si>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</si>
  <si>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</si>
  <si>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</si>
  <si>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</si>
  <si>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</si>
  <si>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</si>
  <si>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</si>
  <si>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</si>
  <si>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</si>
  <si>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</si>
  <si>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</si>
  <si>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</si>
  <si>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</si>
  <si>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</si>
  <si>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</si>
  <si>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</si>
  <si>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</si>
  <si>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</si>
  <si>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</si>
  <si>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</si>
  <si>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</si>
  <si>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</si>
  <si>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</si>
  <si>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</si>
  <si>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</si>
  <si>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</si>
  <si>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</si>
  <si>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</si>
  <si>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</si>
  <si>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</si>
  <si>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</si>
  <si>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</si>
  <si>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</si>
  <si>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</si>
  <si>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</si>
  <si>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</si>
  <si>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</si>
  <si>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</si>
  <si>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</si>
  <si>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</si>
  <si>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</si>
  <si>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</si>
  <si>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</si>
  <si>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</si>
  <si>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</si>
  <si>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</si>
  <si>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</si>
  <si>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</si>
  <si>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</si>
  <si>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</si>
  <si>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</si>
  <si>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</si>
  <si>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</si>
  <si>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</si>
  <si>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</si>
  <si>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</si>
  <si>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</si>
  <si>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</si>
  <si>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</si>
  <si>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</si>
  <si>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</si>
  <si>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</si>
  <si>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</si>
  <si>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</si>
  <si>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</si>
  <si>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</si>
  <si>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</si>
  <si>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</si>
  <si>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</si>
  <si>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</si>
  <si>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</si>
  <si>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</si>
  <si>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</si>
  <si>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</si>
  <si>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</si>
  <si>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</si>
  <si>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</si>
  <si>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</si>
  <si>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</si>
  <si>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</si>
  <si>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</si>
  <si>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</si>
  <si>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</si>
  <si>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</si>
  <si>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</si>
  <si>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</si>
  <si>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</si>
  <si>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</si>
  <si>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</si>
  <si>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</si>
  <si>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</si>
  <si>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</si>
  <si>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</si>
  <si>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</si>
  <si>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</si>
  <si>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</si>
  <si>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</si>
  <si>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</si>
  <si>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</si>
  <si>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</si>
  <si>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</si>
  <si>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</si>
  <si>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</si>
  <si>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</si>
  <si>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</si>
  <si>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</si>
  <si>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</si>
  <si>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</si>
  <si>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</si>
  <si>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</si>
  <si>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</si>
  <si>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</si>
  <si>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</si>
  <si>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</si>
  <si>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</si>
  <si>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</si>
  <si>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</si>
  <si>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</si>
  <si>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</si>
  <si>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</si>
  <si>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</si>
  <si>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</si>
  <si>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</si>
  <si>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</si>
  <si>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</si>
  <si>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</si>
  <si>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</si>
  <si>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</si>
  <si>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</si>
  <si>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</si>
  <si>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</si>
  <si>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</si>
  <si>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</si>
  <si>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</si>
  <si>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</si>
  <si>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</si>
  <si>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</si>
  <si>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</si>
  <si>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</si>
  <si>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</si>
  <si>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</si>
  <si>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</si>
  <si>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</si>
  <si>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</si>
  <si>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</si>
  <si>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</si>
  <si>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</si>
  <si>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</si>
  <si>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</si>
  <si>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</si>
  <si>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</si>
  <si>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</si>
  <si>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</si>
  <si>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</si>
  <si>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</si>
  <si>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</si>
  <si>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</si>
  <si>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</si>
  <si>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</si>
  <si>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</si>
  <si>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</si>
  <si>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</si>
  <si>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</si>
  <si>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</si>
  <si>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</si>
  <si>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</si>
  <si>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</si>
  <si>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</si>
  <si>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</si>
  <si>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</si>
  <si>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</si>
  <si>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</si>
  <si>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</si>
  <si>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</si>
  <si>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</si>
  <si>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</si>
  <si>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</si>
  <si>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</si>
  <si>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</si>
  <si>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</si>
  <si>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</si>
  <si>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</si>
  <si>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</si>
  <si>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</si>
  <si>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</si>
  <si>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</si>
  <si>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</si>
  <si>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</si>
  <si>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</si>
  <si>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</si>
  <si>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</si>
  <si>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</si>
  <si>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</si>
  <si>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</si>
  <si>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</si>
  <si>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</si>
  <si>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</si>
  <si>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</si>
  <si>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</si>
  <si>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</si>
  <si>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</si>
  <si>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</si>
  <si>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</si>
  <si>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</si>
  <si>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</si>
  <si>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</si>
  <si>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</si>
  <si>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</si>
  <si>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</si>
  <si>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</si>
  <si>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</si>
  <si>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</si>
  <si>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</si>
  <si>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</si>
  <si>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</si>
  <si>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</si>
  <si>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</si>
  <si>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</si>
  <si>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</si>
  <si>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</si>
  <si>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</si>
  <si>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</si>
  <si>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</si>
  <si>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</si>
  <si>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</si>
  <si>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</si>
  <si>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</si>
  <si>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</si>
  <si>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</si>
  <si>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</si>
  <si>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</si>
  <si>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</si>
  <si>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</si>
  <si>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</si>
  <si>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</si>
  <si>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</si>
  <si>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</si>
  <si>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</si>
  <si>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</si>
  <si>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</si>
  <si>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</si>
  <si>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</si>
  <si>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</si>
  <si>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</si>
  <si>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</si>
  <si>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</si>
  <si>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</si>
  <si>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</si>
  <si>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</si>
  <si>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</si>
  <si>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</si>
  <si>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</si>
  <si>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</si>
  <si>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</si>
  <si>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</si>
  <si>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</si>
  <si>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</si>
  <si>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</si>
  <si>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</si>
  <si>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</si>
  <si>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</si>
  <si>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</si>
  <si>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</si>
  <si>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</si>
  <si>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</si>
  <si>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</si>
  <si>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</si>
  <si>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</si>
  <si>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</si>
  <si>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</si>
  <si>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</si>
  <si>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</si>
  <si>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</si>
  <si>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</si>
  <si>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</si>
  <si>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</si>
  <si>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</si>
  <si>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</si>
  <si>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</si>
  <si>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</si>
  <si>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</si>
  <si>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</si>
  <si>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</si>
  <si>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</si>
  <si>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</si>
  <si>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</si>
  <si>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</si>
  <si>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</si>
  <si>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</si>
  <si>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</si>
  <si>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</si>
  <si>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</si>
  <si>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</si>
  <si>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</si>
  <si>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</si>
  <si>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</si>
  <si>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</si>
  <si>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</si>
  <si>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</si>
  <si>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</si>
  <si>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</si>
  <si>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</si>
  <si>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</si>
  <si>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</si>
  <si>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</si>
  <si>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</si>
  <si>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</si>
  <si>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</si>
  <si>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</si>
  <si>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</si>
  <si>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</si>
  <si>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</si>
  <si>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</si>
  <si>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</si>
  <si>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</si>
  <si>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</si>
  <si>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</si>
  <si>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</si>
  <si>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</si>
  <si>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</si>
  <si>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</si>
  <si>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</si>
  <si>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</si>
  <si>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</si>
  <si>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</si>
  <si>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</si>
  <si>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</si>
  <si>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</si>
  <si>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</si>
  <si>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</si>
  <si>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</si>
  <si>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</si>
  <si>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</si>
  <si>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</si>
  <si>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</si>
  <si>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</si>
  <si>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</si>
  <si>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</si>
  <si>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</si>
  <si>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</si>
  <si>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</si>
  <si>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</si>
  <si>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</si>
  <si>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</si>
  <si>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</si>
  <si>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</si>
  <si>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</si>
  <si>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</si>
  <si>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</si>
  <si>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</si>
  <si>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</si>
  <si>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</si>
  <si>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</si>
  <si>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</si>
  <si>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</si>
  <si>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</si>
  <si>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</si>
  <si>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</si>
  <si>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</si>
  <si>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</si>
  <si>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</si>
  <si>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</si>
  <si>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</si>
  <si>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</si>
  <si>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</si>
  <si>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</si>
  <si>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</si>
  <si>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</si>
  <si>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</si>
  <si>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</si>
  <si>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</si>
  <si>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</si>
  <si>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</si>
  <si>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</si>
  <si>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</si>
  <si>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</si>
  <si>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</si>
  <si>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</si>
  <si>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</si>
  <si>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</si>
  <si>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</si>
  <si>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</si>
  <si>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</si>
  <si>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</si>
  <si>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</si>
  <si>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</si>
  <si>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</si>
  <si>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</si>
  <si>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</si>
  <si>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</si>
  <si>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</si>
  <si>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</si>
  <si>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</si>
  <si>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</si>
  <si>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</si>
  <si>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</si>
  <si>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</si>
  <si>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</si>
  <si>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</si>
  <si>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</si>
  <si>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</si>
  <si>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</si>
  <si>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</si>
  <si>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</si>
  <si>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</si>
  <si>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</si>
  <si>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</si>
  <si>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</si>
  <si>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</si>
  <si>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</si>
  <si>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</si>
  <si>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</si>
  <si>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</si>
  <si>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</si>
  <si>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</si>
  <si>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</si>
  <si>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</si>
  <si>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</si>
  <si>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</si>
  <si>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</si>
  <si>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</si>
  <si>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</si>
  <si>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</si>
  <si>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</si>
  <si>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</si>
  <si>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</si>
  <si>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</si>
  <si>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</si>
  <si>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</si>
  <si>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</si>
  <si>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</si>
  <si>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</si>
  <si>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</si>
  <si>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</si>
  <si>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</si>
  <si>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</si>
  <si>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</si>
  <si>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</si>
  <si>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</si>
  <si>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</si>
  <si>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</si>
  <si>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</si>
  <si>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</si>
  <si>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</si>
  <si>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</si>
  <si>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</si>
  <si>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</si>
  <si>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</si>
  <si>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</si>
  <si>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</si>
  <si>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</si>
  <si>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</si>
  <si>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</si>
  <si>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</si>
  <si>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</si>
  <si>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</si>
  <si>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</si>
  <si>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</si>
  <si>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</si>
  <si>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</si>
  <si>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</si>
  <si>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</si>
  <si>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</si>
  <si>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</si>
  <si>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</si>
  <si>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</si>
  <si>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</si>
  <si>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</si>
  <si>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</si>
  <si>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</si>
  <si>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</si>
  <si>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</si>
  <si>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</si>
  <si>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</si>
  <si>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</si>
  <si>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</si>
  <si>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</si>
  <si>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</si>
  <si>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</si>
  <si>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</si>
  <si>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</si>
  <si>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</si>
  <si>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</si>
  <si>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</si>
  <si>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</si>
  <si>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</si>
  <si>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</si>
  <si>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</si>
  <si>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</si>
  <si>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</si>
  <si>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</si>
  <si>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</si>
  <si>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</si>
  <si>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</si>
  <si>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</si>
  <si>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</si>
  <si>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</si>
  <si>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</si>
  <si>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</si>
  <si>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</si>
  <si>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</si>
  <si>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</si>
  <si>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</si>
  <si>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</si>
  <si>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</si>
  <si>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</si>
  <si>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</si>
  <si>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</si>
  <si>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</si>
  <si>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</si>
  <si>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</si>
  <si>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</si>
  <si>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</si>
  <si>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</si>
  <si>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</si>
  <si>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</si>
  <si>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</si>
  <si>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</si>
  <si>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</si>
  <si>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</si>
  <si>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</si>
  <si>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</si>
  <si>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</si>
  <si>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</si>
  <si>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</si>
  <si>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</si>
  <si>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</si>
  <si>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</si>
  <si>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</si>
  <si>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</si>
  <si>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</si>
  <si>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</si>
  <si>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</si>
  <si>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</si>
  <si>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</si>
  <si>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</si>
  <si>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</si>
  <si>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</si>
  <si>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</si>
  <si>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</si>
  <si>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</si>
  <si>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</si>
  <si>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</si>
  <si>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</si>
  <si>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</si>
  <si>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</si>
  <si>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</si>
  <si>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</si>
  <si>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</si>
  <si>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</si>
  <si>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</si>
  <si>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</si>
  <si>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</si>
  <si>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</si>
  <si>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</si>
  <si>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</si>
  <si>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</si>
  <si>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</si>
  <si>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</si>
  <si>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</si>
  <si>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</si>
  <si>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</si>
  <si>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</si>
  <si>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</si>
  <si>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</si>
  <si>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</si>
  <si>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</si>
  <si>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</si>
  <si>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</si>
  <si>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</si>
  <si>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</si>
  <si>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</si>
  <si>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</si>
  <si>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</si>
  <si>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</si>
  <si>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</si>
  <si>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</si>
  <si>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</si>
  <si>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</si>
  <si>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</si>
  <si>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</si>
  <si>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</si>
  <si>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</si>
  <si>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</si>
  <si>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</si>
  <si>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</si>
  <si>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</si>
  <si>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</si>
  <si>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</si>
  <si>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</si>
  <si>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</si>
  <si>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</si>
  <si>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</si>
  <si>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</si>
  <si>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</si>
  <si>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</si>
  <si>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</si>
  <si>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</si>
  <si>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</si>
  <si>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</si>
  <si>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</si>
  <si>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</si>
  <si>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</si>
  <si>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</si>
  <si>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</si>
  <si>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</si>
  <si>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</si>
  <si>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</si>
  <si>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</si>
  <si>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</si>
  <si>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</si>
  <si>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</si>
  <si>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</si>
  <si>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</si>
  <si>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</si>
  <si>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</si>
  <si>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</si>
  <si>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</si>
  <si>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</si>
  <si>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</si>
  <si>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</si>
  <si>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</si>
  <si>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</si>
  <si>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</si>
  <si>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</si>
  <si>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</si>
  <si>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</si>
  <si>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</si>
  <si>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</si>
  <si>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</si>
  <si>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</si>
  <si>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</si>
  <si>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</si>
  <si>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</si>
  <si>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</si>
  <si>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</si>
  <si>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</si>
  <si>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</si>
  <si>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</si>
  <si>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</si>
  <si>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</si>
  <si>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</si>
  <si>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</si>
  <si>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</si>
  <si>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</si>
  <si>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</si>
  <si>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</si>
  <si>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</si>
  <si>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</si>
  <si>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</si>
  <si>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</si>
  <si>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</si>
  <si>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</si>
  <si>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</si>
  <si>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</si>
  <si>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</si>
  <si>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</si>
  <si>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</si>
  <si>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</si>
  <si>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</si>
  <si>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</si>
  <si>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</si>
  <si>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</si>
  <si>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</si>
  <si>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</si>
  <si>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</si>
  <si>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</si>
  <si>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</si>
  <si>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</si>
  <si>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</si>
  <si>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</si>
  <si>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</si>
  <si>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</si>
  <si>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</si>
  <si>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</si>
  <si>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</si>
  <si>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</si>
  <si>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</si>
  <si>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</si>
  <si>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</si>
  <si>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</si>
  <si>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</si>
  <si>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</si>
  <si>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</si>
  <si>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</si>
  <si>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</si>
  <si>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</si>
  <si>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</si>
  <si>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</si>
  <si>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</si>
  <si>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</si>
  <si>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</si>
  <si>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</si>
  <si>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</si>
  <si>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</si>
  <si>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</si>
  <si>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</si>
  <si>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</si>
  <si>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</si>
  <si>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</si>
  <si>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</si>
  <si>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</si>
  <si>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</si>
  <si>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</si>
  <si>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</si>
  <si>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</si>
  <si>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</si>
  <si>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</si>
  <si>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</si>
  <si>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</si>
  <si>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</si>
  <si>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</si>
  <si>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</si>
  <si>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</si>
  <si>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</si>
  <si>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</si>
  <si>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</si>
  <si>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</si>
  <si>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</si>
  <si>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</si>
  <si>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</si>
  <si>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</si>
  <si>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</si>
  <si>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</si>
  <si>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</si>
  <si>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</si>
  <si>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</si>
  <si>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</si>
  <si>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</si>
  <si>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</si>
  <si>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</si>
  <si>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</si>
  <si>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</si>
  <si>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</si>
  <si>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</si>
  <si>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</si>
  <si>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</si>
  <si>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</si>
  <si>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</si>
  <si>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</si>
  <si>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</si>
  <si>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</si>
  <si>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</si>
  <si>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</si>
  <si>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</si>
  <si>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</si>
  <si>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</si>
  <si>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</si>
  <si>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</si>
  <si>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</si>
  <si>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</si>
  <si>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</si>
  <si>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</si>
  <si>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</si>
  <si>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</si>
  <si>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</si>
  <si>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</si>
  <si>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</si>
  <si>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</si>
  <si>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</si>
  <si>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</si>
  <si>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</si>
  <si>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</si>
  <si>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</si>
  <si>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</si>
  <si>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</si>
  <si>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</si>
  <si>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</si>
  <si>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</si>
  <si>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</si>
  <si>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</si>
  <si>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</si>
  <si>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</si>
  <si>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</si>
  <si>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</si>
  <si>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</si>
  <si>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</si>
  <si>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</si>
  <si>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</si>
  <si>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</si>
  <si>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</si>
  <si>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</si>
  <si>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</si>
  <si>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</si>
  <si>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</si>
  <si>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</si>
  <si>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</si>
  <si>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</si>
  <si>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</si>
  <si>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</si>
  <si>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</si>
  <si>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</si>
  <si>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</si>
  <si>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</si>
  <si>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</si>
  <si>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</si>
  <si>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</si>
  <si>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</si>
  <si>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</si>
  <si>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</si>
  <si>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</si>
  <si>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</si>
  <si>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</si>
  <si>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</si>
  <si>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</si>
  <si>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</si>
  <si>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</si>
  <si>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</si>
  <si>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</si>
  <si>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</si>
  <si>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</si>
  <si>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</si>
  <si>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</si>
  <si>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</si>
  <si>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</si>
  <si>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</si>
  <si>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</si>
  <si>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</si>
  <si>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</si>
  <si>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</si>
  <si>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</si>
  <si>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</si>
  <si>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</si>
  <si>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</si>
  <si>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</si>
  <si>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</si>
  <si>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</si>
  <si>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</si>
  <si>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</si>
  <si>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</si>
  <si>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</si>
  <si>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</si>
  <si>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</si>
  <si>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</si>
  <si>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</si>
  <si>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</si>
  <si>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</si>
  <si>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</si>
  <si>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</si>
  <si>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</si>
  <si>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</si>
  <si>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</si>
  <si>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</si>
  <si>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</si>
  <si>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</si>
  <si>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</si>
  <si>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</si>
  <si>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</si>
  <si>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</si>
  <si>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</si>
  <si>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</si>
  <si>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</si>
  <si>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</si>
  <si>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</si>
  <si>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</si>
  <si>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</si>
  <si>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</si>
  <si>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</si>
  <si>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</si>
  <si>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</si>
  <si>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</si>
  <si>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</si>
  <si>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</si>
  <si>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</si>
  <si>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</si>
  <si>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</si>
  <si>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</si>
  <si>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</si>
  <si>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</si>
  <si>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</si>
  <si>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</si>
  <si>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</si>
  <si>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</si>
  <si>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</si>
  <si>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</si>
  <si>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</si>
  <si>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</si>
  <si>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</si>
  <si>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</si>
  <si>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</si>
  <si>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</si>
  <si>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</si>
  <si>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</si>
  <si>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</si>
  <si>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</si>
  <si>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</si>
  <si>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</si>
  <si>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</si>
  <si>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</si>
  <si>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</si>
  <si>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</si>
  <si>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</si>
  <si>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</si>
  <si>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</si>
  <si>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</si>
  <si>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</si>
  <si>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</si>
  <si>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</si>
  <si>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</si>
  <si>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</si>
  <si>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</si>
  <si>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</si>
  <si>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</si>
  <si>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</si>
  <si>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</si>
  <si>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</si>
  <si>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</si>
  <si>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</si>
  <si>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</si>
  <si>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</si>
  <si>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</si>
  <si>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</si>
  <si>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</si>
  <si>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</si>
  <si>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</si>
  <si>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</si>
  <si>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</si>
  <si>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</si>
  <si>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</si>
  <si>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</si>
  <si>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</si>
  <si>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</si>
  <si>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</si>
  <si>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</si>
  <si>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</si>
  <si>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</si>
  <si>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</si>
  <si>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</si>
  <si>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</si>
  <si>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</si>
  <si>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</si>
  <si>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</si>
  <si>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</si>
  <si>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</si>
  <si>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</si>
  <si>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</si>
  <si>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</si>
  <si>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</si>
  <si>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</si>
  <si>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</si>
  <si>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</si>
  <si>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</si>
  <si>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</si>
  <si>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</si>
  <si>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</si>
  <si>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</si>
  <si>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</si>
  <si>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</si>
  <si>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</si>
  <si>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</si>
  <si>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</si>
  <si>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</si>
  <si>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</si>
  <si>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</si>
  <si>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</si>
  <si>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</si>
  <si>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</si>
  <si>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</si>
  <si>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</si>
  <si>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</si>
  <si>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</si>
  <si>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</si>
  <si>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</si>
  <si>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</si>
  <si>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</si>
  <si>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</si>
  <si>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</si>
  <si>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</si>
  <si>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</si>
  <si>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</si>
  <si>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</si>
  <si>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</si>
  <si>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</si>
  <si>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</si>
  <si>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</si>
  <si>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</si>
  <si>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</si>
  <si>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</si>
  <si>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</si>
  <si>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</si>
  <si>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</si>
  <si>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</si>
  <si>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</si>
  <si>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</si>
  <si>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</si>
  <si>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</si>
  <si>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</si>
  <si>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</si>
  <si>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</si>
  <si>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</si>
  <si>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</si>
  <si>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</si>
  <si>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</si>
  <si>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</si>
  <si>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</si>
  <si>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</si>
  <si>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</si>
  <si>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</si>
  <si>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</si>
  <si>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</si>
  <si>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</si>
  <si>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</si>
  <si>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</si>
  <si>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</si>
  <si>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</si>
  <si>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</si>
  <si>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</si>
  <si>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</si>
  <si>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</si>
  <si>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</si>
  <si>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</si>
  <si>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</si>
  <si>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</si>
  <si>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</si>
  <si>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</si>
  <si>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</si>
  <si>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</si>
  <si>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</si>
  <si>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</si>
  <si>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</si>
  <si>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</si>
  <si>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</si>
  <si>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</si>
  <si>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</si>
  <si>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</si>
  <si>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</si>
  <si>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</si>
  <si>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</si>
  <si>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</si>
  <si>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</si>
  <si>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</si>
  <si>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</si>
  <si>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</si>
  <si>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</si>
  <si>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</si>
  <si>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</si>
  <si>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</si>
  <si>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</si>
  <si>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</si>
  <si>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</si>
  <si>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</si>
  <si>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</si>
  <si>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</si>
  <si>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</si>
  <si>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</si>
  <si>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</si>
  <si>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</si>
  <si>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</si>
  <si>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</si>
  <si>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</si>
  <si>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</si>
  <si>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</si>
  <si>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</si>
  <si>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</si>
  <si>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</si>
  <si>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</si>
  <si>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</si>
  <si>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</si>
  <si>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</si>
  <si>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</si>
  <si>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</si>
  <si>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</si>
  <si>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</si>
  <si>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</si>
  <si>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</si>
  <si>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</si>
  <si>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</si>
  <si>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</si>
  <si>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</si>
  <si>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</si>
  <si>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</si>
  <si>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</si>
  <si>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</si>
  <si>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</si>
  <si>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</si>
  <si>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</si>
  <si>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</si>
  <si>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</si>
  <si>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</si>
  <si>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</si>
  <si>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</si>
  <si>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</si>
  <si>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</si>
  <si>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</si>
  <si>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</si>
  <si>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</si>
  <si>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</si>
  <si>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</si>
  <si>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</si>
  <si>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</si>
  <si>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</si>
  <si>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</si>
  <si>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</si>
  <si>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</si>
  <si>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</si>
  <si>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</si>
  <si>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</si>
  <si>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</si>
  <si>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</si>
  <si>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</si>
  <si>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</si>
  <si>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</si>
  <si>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</si>
  <si>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</si>
  <si>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</si>
  <si>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</si>
  <si>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</si>
  <si>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</si>
  <si>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</si>
  <si>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</si>
  <si>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</si>
  <si>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</si>
  <si>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</si>
  <si>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</si>
  <si>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</si>
  <si>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</si>
  <si>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</si>
  <si>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</si>
  <si>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</si>
  <si>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</si>
  <si>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</si>
  <si>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</si>
  <si>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</si>
  <si>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</si>
  <si>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</si>
  <si>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</si>
  <si>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</si>
  <si>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</si>
  <si>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</si>
  <si>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</si>
  <si>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</si>
  <si>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</si>
  <si>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</si>
  <si>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</si>
  <si>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</si>
  <si>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</si>
  <si>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</si>
  <si>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</si>
  <si>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</si>
  <si>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</si>
  <si>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</si>
  <si>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</si>
  <si>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</si>
  <si>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</si>
  <si>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</si>
  <si>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</si>
  <si>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</si>
  <si>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</si>
  <si>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</si>
  <si>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</si>
  <si>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</si>
  <si>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</si>
  <si>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</si>
  <si>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</si>
  <si>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</si>
  <si>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</si>
  <si>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</si>
  <si>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</si>
  <si>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</si>
  <si>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</si>
  <si>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</si>
  <si>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</si>
  <si>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</si>
  <si>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</si>
  <si>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</si>
  <si>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</si>
  <si>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</si>
  <si>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</si>
  <si>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</si>
  <si>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</si>
  <si>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</si>
  <si>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</si>
  <si>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</si>
  <si>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</si>
  <si>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</si>
  <si>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</si>
  <si>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</si>
  <si>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</si>
  <si>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</si>
  <si>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</si>
  <si>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</si>
  <si>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</si>
  <si>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</si>
  <si>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</si>
  <si>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</si>
  <si>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</si>
  <si>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</si>
  <si>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</si>
  <si>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</si>
  <si>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</si>
  <si>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</si>
  <si>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</si>
  <si>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</si>
  <si>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</si>
  <si>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</si>
  <si>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</si>
  <si>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</si>
  <si>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</si>
  <si>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</si>
  <si>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</si>
  <si>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</si>
  <si>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</si>
  <si>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</si>
  <si>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</si>
  <si>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</si>
  <si>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</si>
  <si>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</si>
  <si>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</si>
  <si>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</si>
  <si>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</si>
  <si>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</si>
  <si>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</si>
  <si>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</si>
  <si>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</si>
  <si>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</si>
  <si>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</si>
  <si>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</si>
  <si>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</si>
  <si>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</si>
  <si>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</si>
  <si>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</si>
  <si>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</si>
  <si>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</si>
  <si>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</si>
  <si>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</si>
  <si>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</si>
  <si>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</si>
  <si>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</si>
  <si>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</si>
  <si>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</si>
  <si>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</si>
  <si>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</si>
  <si>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</si>
  <si>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</si>
  <si>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</si>
  <si>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</si>
  <si>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</si>
  <si>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</si>
  <si>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</si>
  <si>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</si>
  <si>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</si>
  <si>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</si>
  <si>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</si>
  <si>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</si>
  <si>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</si>
  <si>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</si>
  <si>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</si>
  <si>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</si>
  <si>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</si>
  <si>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</si>
  <si>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</si>
  <si>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</si>
  <si>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</si>
  <si>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</si>
  <si>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</si>
  <si>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</si>
  <si>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</si>
  <si>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</si>
  <si>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</si>
  <si>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</si>
  <si>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</si>
  <si>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</si>
  <si>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</si>
  <si>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</si>
  <si>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</si>
  <si>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</si>
  <si>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</si>
  <si>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</si>
  <si>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</si>
  <si>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</si>
  <si>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</si>
  <si>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</si>
  <si>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</si>
  <si>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</si>
  <si>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</si>
  <si>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</si>
  <si>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</si>
  <si>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</si>
  <si>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</si>
  <si>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</si>
  <si>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</si>
  <si>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</si>
  <si>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</si>
  <si>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</si>
  <si>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</si>
  <si>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</si>
  <si>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</si>
  <si>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</si>
  <si>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</si>
  <si>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</si>
  <si>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</si>
  <si>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</si>
  <si>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</si>
  <si>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</si>
  <si>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</si>
  <si>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</si>
  <si>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</si>
  <si>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</si>
  <si>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</si>
  <si>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</si>
  <si>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</si>
  <si>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</si>
  <si>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</si>
  <si>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</si>
  <si>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</si>
  <si>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</si>
  <si>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</si>
  <si>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</si>
  <si>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</si>
  <si>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</si>
  <si>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</si>
  <si>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</si>
  <si>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</si>
  <si>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</si>
  <si>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</si>
  <si>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</si>
  <si>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</si>
  <si>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</si>
  <si>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</si>
  <si>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</si>
  <si>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</si>
  <si>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</si>
  <si>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</si>
  <si>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</si>
  <si>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</si>
  <si>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</si>
  <si>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</si>
  <si>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</si>
  <si>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</si>
  <si>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</si>
  <si>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</si>
  <si>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</si>
  <si>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</si>
  <si>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</si>
  <si>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</si>
  <si>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</si>
  <si>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</si>
  <si>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</si>
  <si>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</si>
  <si>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</si>
  <si>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</si>
  <si>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</si>
  <si>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</si>
  <si>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</si>
  <si>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</si>
  <si>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</si>
  <si>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</si>
  <si>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</si>
  <si>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</si>
  <si>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</si>
  <si>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</si>
  <si>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</si>
  <si>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</si>
  <si>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</si>
  <si>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</si>
  <si>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</si>
  <si>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</si>
  <si>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</si>
  <si>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</si>
  <si>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</si>
  <si>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</si>
  <si>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</si>
  <si>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</si>
  <si>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</si>
  <si>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</si>
  <si>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</si>
  <si>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</si>
  <si>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</si>
  <si>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</si>
  <si>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</si>
  <si>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</si>
  <si>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</si>
  <si>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</si>
  <si>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</si>
  <si>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</si>
  <si>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</si>
  <si>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</si>
  <si>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</si>
  <si>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</si>
  <si>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</si>
  <si>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</si>
  <si>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</si>
  <si>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</si>
  <si>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</si>
  <si>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</si>
  <si>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</si>
  <si>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</si>
  <si>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</si>
  <si>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</si>
  <si>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</si>
  <si>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</si>
  <si>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</si>
  <si>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</si>
  <si>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</si>
  <si>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</si>
  <si>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</si>
  <si>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</si>
  <si>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</si>
  <si>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</si>
  <si>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</si>
  <si>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</si>
  <si>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</si>
  <si>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</si>
  <si>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</si>
  <si>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</si>
  <si>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</si>
  <si>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</si>
  <si>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</si>
  <si>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</si>
  <si>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</si>
  <si>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</si>
  <si>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</si>
  <si>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</si>
  <si>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</si>
  <si>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</si>
  <si>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</si>
  <si>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</si>
  <si>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</si>
  <si>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</si>
  <si>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</si>
  <si>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</si>
  <si>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</si>
  <si>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</si>
  <si>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</si>
  <si>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</si>
  <si>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</si>
  <si>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</si>
  <si>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</si>
  <si>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</si>
  <si>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</si>
  <si>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</si>
  <si>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</si>
  <si>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</si>
  <si>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</si>
  <si>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</si>
  <si>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</si>
  <si>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</si>
  <si>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</si>
  <si>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</si>
  <si>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</si>
  <si>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</si>
  <si>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</si>
  <si>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</si>
  <si>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</si>
  <si>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</si>
  <si>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</si>
  <si>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</si>
  <si>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</si>
  <si>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</si>
  <si>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</si>
  <si>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</si>
  <si>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</si>
  <si>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</si>
  <si>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</si>
  <si>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</si>
  <si>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</si>
  <si>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</si>
  <si>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</si>
  <si>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</si>
  <si>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</si>
  <si>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</si>
  <si>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</si>
  <si>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</si>
  <si>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</si>
  <si>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</si>
  <si>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</si>
  <si>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</si>
  <si>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</si>
  <si>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</si>
  <si>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</si>
  <si>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</si>
  <si>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</si>
  <si>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</si>
  <si>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</si>
  <si>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</si>
  <si>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</si>
  <si>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</si>
  <si>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</si>
  <si>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</si>
  <si>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</si>
  <si>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</si>
  <si>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</si>
  <si>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</si>
  <si>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</si>
  <si>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</si>
  <si>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</si>
  <si>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</si>
  <si>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</si>
  <si>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</si>
  <si>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</si>
  <si>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</si>
  <si>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</si>
  <si>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</si>
  <si>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</si>
  <si>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</si>
  <si>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</si>
  <si>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</si>
  <si>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</si>
  <si>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</si>
  <si>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</si>
  <si>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</si>
  <si>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</si>
  <si>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</si>
  <si>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</si>
  <si>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</si>
  <si>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</si>
  <si>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</si>
  <si>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</si>
  <si>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</si>
  <si>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</si>
  <si>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</si>
  <si>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</si>
  <si>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</si>
  <si>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</si>
  <si>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</si>
  <si>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</si>
  <si>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</si>
  <si>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</si>
  <si>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</si>
  <si>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</si>
  <si>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</si>
  <si>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</si>
  <si>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</si>
  <si>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</si>
  <si>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</si>
  <si>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</si>
  <si>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</si>
  <si>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</si>
  <si>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</si>
  <si>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</si>
  <si>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</si>
  <si>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</si>
  <si>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</si>
  <si>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</si>
  <si>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</si>
  <si>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</si>
  <si>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</si>
  <si>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</si>
  <si>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</si>
  <si>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</si>
  <si>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</si>
  <si>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</si>
  <si>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</si>
  <si>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</si>
  <si>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</si>
  <si>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</si>
  <si>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</si>
  <si>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</si>
  <si>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</si>
  <si>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</si>
  <si>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</si>
  <si>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 Category</t>
  </si>
  <si>
    <t>Date Created Conversion</t>
  </si>
  <si>
    <t>Date Ended Conversion</t>
  </si>
  <si>
    <t>(All)</t>
  </si>
  <si>
    <t>Count of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</si>
  <si>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</si>
  <si>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</si>
  <si>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</si>
  <si>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</si>
  <si>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</si>
  <si>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</si>
  <si>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</si>
  <si>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</si>
  <si>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</si>
  <si>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</si>
  <si>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</si>
  <si>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</si>
  <si>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</si>
  <si>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</si>
  <si>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</si>
  <si>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</si>
  <si>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</si>
  <si>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</si>
  <si>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</si>
  <si>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</si>
  <si>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</si>
  <si>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</si>
  <si>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</si>
  <si>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</si>
  <si>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</si>
  <si>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</si>
  <si>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</si>
  <si>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</si>
  <si>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</si>
  <si>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</si>
  <si>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</si>
  <si>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</si>
  <si>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</si>
  <si>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</si>
  <si>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</si>
  <si>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</si>
  <si>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</si>
  <si>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</si>
  <si>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</si>
  <si>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</si>
  <si>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</si>
  <si>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</si>
  <si>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</si>
  <si>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</si>
  <si>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</si>
  <si>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</si>
  <si>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</si>
  <si>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</si>
  <si>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</si>
  <si>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</si>
  <si>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</si>
  <si>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</si>
  <si>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</si>
  <si>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</si>
  <si>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</si>
  <si>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</si>
  <si>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</si>
  <si>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</si>
  <si>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</si>
  <si>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</si>
  <si>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</si>
  <si>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</si>
  <si>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</si>
  <si>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</si>
  <si>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</si>
  <si>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</si>
  <si>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</si>
  <si>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</si>
  <si>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</si>
  <si>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</si>
  <si>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</si>
  <si>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</si>
  <si>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</si>
  <si>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30000 to 34999</t>
  </si>
  <si>
    <t>Greater than or eqal to 50000</t>
  </si>
  <si>
    <t xml:space="preserve">total project </t>
  </si>
  <si>
    <t xml:space="preserve">Percentage 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</si>
</sst>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34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FDA1A1"/>
        </patternFill>
      </fill>
    </dxf>
    <dxf>
      <font>
        <color auto="1"/>
      </font>
      <fill>
        <patternFill>
          <bgColor rgb="FFA1D88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814485279177626E-2"/>
          <c:y val="3.3654417254955202E-2"/>
          <c:w val="0.84336440463260032"/>
          <c:h val="0.90787104602226443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6609-BB49-AF29-5CDA1A036950}"/>
            </c:ext>
          </c:extLst>
        </c:ser>
        <c:ser>
          <c:idx val="1"/>
          <c:order val="1"/>
          <c:tx>
            <c:v>failed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6609-BB49-AF29-5CDA1A036950}"/>
            </c:ext>
          </c:extLst>
        </c:ser>
        <c:ser>
          <c:idx val="2"/>
          <c:order val="2"/>
          <c:tx>
            <c:v>live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609-BB49-AF29-5CDA1A03695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6609-BB49-AF29-5CDA1A03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B2B-9E4E-8A54-6669A20340F4}"/>
            </c:ext>
          </c:extLst>
        </c:ser>
        <c:ser>
          <c:idx val="1"/>
          <c:order val="1"/>
          <c:tx>
            <c:v>failed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B2B-9E4E-8A54-6669A20340F4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B2B-9E4E-8A54-6669A20340F4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2B2B-9E4E-8A54-6669A203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CA-3D4C-99EA-269F48F02699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CA-3D4C-99EA-269F48F02699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A-3D4C-99EA-269F48F026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A-3D4C-99EA-269F48F026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A-3D4C-99EA-269F48F02699}"/>
              </c:ext>
            </c:extLst>
          </c:dPt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FCA-3D4C-99EA-269F48F0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3116985386869633"/>
          <c:y val="2.5187696406350916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81377774187853E-2"/>
          <c:y val="8.3284620429110875E-2"/>
          <c:w val="0.95005186949218212"/>
          <c:h val="0.78273439023224656"/>
        </c:manualLayout>
      </c:layout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8-9145-838F-FE8999588753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8-9145-838F-FE8999588753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8-9145-838F-FE899958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65759"/>
        <c:axId val="911055279"/>
      </c:lineChart>
      <c:catAx>
        <c:axId val="8844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55279"/>
        <c:crosses val="autoZero"/>
        <c:auto val="1"/>
        <c:lblAlgn val="ctr"/>
        <c:lblOffset val="100"/>
        <c:noMultiLvlLbl val="0"/>
      </c:catAx>
      <c:valAx>
        <c:axId val="9110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2</xdr:row>
      <xdr:rowOff>10160</xdr:rowOff>
    </xdr:from>
    <xdr:to>
      <xdr:col>19</xdr:col>
      <xdr:colOff>228600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F10BF-39D4-C64E-9D1E-889551AE6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612146</xdr:colOff>
      <xdr:row>3</xdr:row>
      <xdr:rowOff>17780</xdr:rowOff>
    </xdr:from>
    <xdr:to>
      <xdr:col>17</xdr:col>
      <xdr:colOff>622300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46871-83F6-B244-9A05-F3E785727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4</xdr:row>
      <xdr:rowOff>66040</xdr:rowOff>
    </xdr:from>
    <xdr:to>
      <xdr:col>16</xdr:col>
      <xdr:colOff>584200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83C4-E707-2742-8EED-568921D03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1118810</xdr:colOff>
      <xdr:row>16</xdr:row>
      <xdr:rowOff>60476</xdr:rowOff>
    </xdr:from>
    <xdr:to>
      <xdr:col>10</xdr:col>
      <xdr:colOff>710595</xdr:colOff>
      <xdr:row>42</xdr:row>
      <xdr:rowOff>151190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9C85CC-1338-B769-DEFC-D50BD3AC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darain/Downloads/CrowdfundingBook_Carlile.xlsx" TargetMode="External"/><Relationship Id="rId1" Type="http://schemas.openxmlformats.org/officeDocument/2006/relationships/externalLinkPath" Target="/Users/chandarain/Downloads/CrowdfundingBook_Carl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/>
      <sheetData sheetId="1" refreshError="1"/>
      <sheetData sheetId="2" refreshError="1"/>
      <sheetData sheetId="3" refreshError="1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darain/Downloads/CrowdfundingBook_Carli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darain/Downloads/CrowdfundingBook_Carli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3BD349C9-AF69-7A49-BC2F-ABA4084346D9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DC6DCBD9-51E3-2145-80BB-E2AD03952BED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01130-0428-DF4B-B3EE-EDAD15D4B27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A1AB0-1156-D24F-B8B7-4626C5273E6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85DBB-EC50-D948-95FD-5C031DF200D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K1" workbookViewId="0">
      <selection activeCell="P2" sqref="P2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0.5" customWidth="1"/>
    <col min="8" max="8" width="20.6640625" customWidth="1"/>
    <col min="9" max="9" width="21" customWidth="1"/>
    <col min="12" max="12" width="17" customWidth="1"/>
    <col min="14" max="14" width="21.5" customWidth="1"/>
    <col min="15" max="15" width="19.83203125" customWidth="1"/>
    <col min="16" max="16" width="28" bestFit="1" customWidth="1"/>
    <col min="17" max="17" width="20.6640625" customWidth="1"/>
    <col min="18" max="18" width="23.6640625" customWidth="1"/>
    <col min="19" max="19" width="20.5" customWidth="1"/>
    <col min="20" max="20" width="2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4">
        <f>(((L2/60)/60/24)+DATE(1970,1,1))</f>
        <v>42336.25</v>
      </c>
      <c r="T2" s="4">
        <f>(((M2/60)/60/24)+DATE(1970,1,1))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LEFT(P3,SEARCH("/",P3)-1)</f>
        <v>music</v>
      </c>
      <c r="R3" t="str">
        <f t="shared" ref="R3:R66" si="1">RIGHT(P3,LEN(P3)-SEARCH("/",P3))</f>
        <v>rock</v>
      </c>
      <c r="S3" s="4">
        <f t="shared" ref="S3:T66" si="2">(((L3/60)/60/24)+DATE(1970,1,1))</f>
        <v>41870.208333333336</v>
      </c>
      <c r="T3" s="4">
        <f t="shared" si="2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3">ROUND(((E4/D4)*100),0)</f>
        <v>131</v>
      </c>
      <c r="G4" t="s">
        <v>20</v>
      </c>
      <c r="H4">
        <v>1425</v>
      </c>
      <c r="I4">
        <f t="shared" ref="I4:I67" si="4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4">
        <f t="shared" si="2"/>
        <v>41595.25</v>
      </c>
      <c r="T4" s="4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4">
        <f t="shared" si="2"/>
        <v>43688.208333333328</v>
      </c>
      <c r="T5" s="4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4">
        <f t="shared" si="2"/>
        <v>43485.25</v>
      </c>
      <c r="T6" s="4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4">
        <f t="shared" si="2"/>
        <v>41149.208333333336</v>
      </c>
      <c r="T7" s="4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4">
        <f t="shared" si="2"/>
        <v>42991.208333333328</v>
      </c>
      <c r="T8" s="4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4">
        <f t="shared" si="2"/>
        <v>42229.208333333328</v>
      </c>
      <c r="T9" s="4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4">
        <f t="shared" si="2"/>
        <v>40399.208333333336</v>
      </c>
      <c r="T10" s="4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4">
        <f t="shared" si="2"/>
        <v>41536.208333333336</v>
      </c>
      <c r="T11" s="4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4">
        <f t="shared" si="2"/>
        <v>40404.208333333336</v>
      </c>
      <c r="T12" s="4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4">
        <f t="shared" si="2"/>
        <v>40442.208333333336</v>
      </c>
      <c r="T13" s="4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4">
        <f t="shared" si="2"/>
        <v>43760.208333333328</v>
      </c>
      <c r="T14" s="4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4">
        <f t="shared" si="2"/>
        <v>42532.208333333328</v>
      </c>
      <c r="T15" s="4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4">
        <f t="shared" si="2"/>
        <v>40974.25</v>
      </c>
      <c r="T16" s="4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4">
        <f t="shared" si="2"/>
        <v>43809.25</v>
      </c>
      <c r="T17" s="4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4">
        <f t="shared" si="2"/>
        <v>41661.25</v>
      </c>
      <c r="T18" s="4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4">
        <f t="shared" si="2"/>
        <v>40555.25</v>
      </c>
      <c r="T19" s="4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4">
        <f t="shared" si="2"/>
        <v>43351.208333333328</v>
      </c>
      <c r="T20" s="4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4">
        <f t="shared" si="2"/>
        <v>43528.25</v>
      </c>
      <c r="T21" s="4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4">
        <f t="shared" si="2"/>
        <v>41848.208333333336</v>
      </c>
      <c r="T22" s="4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4">
        <f t="shared" si="2"/>
        <v>40770.208333333336</v>
      </c>
      <c r="T23" s="4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4">
        <f t="shared" si="2"/>
        <v>43193.208333333328</v>
      </c>
      <c r="T24" s="4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4">
        <f t="shared" si="2"/>
        <v>43510.25</v>
      </c>
      <c r="T25" s="4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4">
        <f t="shared" si="2"/>
        <v>41811.208333333336</v>
      </c>
      <c r="T26" s="4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4">
        <f t="shared" si="2"/>
        <v>40681.208333333336</v>
      </c>
      <c r="T27" s="4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4">
        <f t="shared" si="2"/>
        <v>43312.208333333328</v>
      </c>
      <c r="T28" s="4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4">
        <f t="shared" si="2"/>
        <v>42280.208333333328</v>
      </c>
      <c r="T29" s="4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4">
        <f t="shared" si="2"/>
        <v>40218.25</v>
      </c>
      <c r="T30" s="4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4">
        <f t="shared" si="2"/>
        <v>43301.208333333328</v>
      </c>
      <c r="T31" s="4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4">
        <f t="shared" si="2"/>
        <v>43609.208333333328</v>
      </c>
      <c r="T32" s="4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4">
        <f t="shared" si="2"/>
        <v>42374.25</v>
      </c>
      <c r="T33" s="4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4">
        <f t="shared" si="2"/>
        <v>43110.25</v>
      </c>
      <c r="T34" s="4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4">
        <f t="shared" si="2"/>
        <v>41917.208333333336</v>
      </c>
      <c r="T35" s="4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4">
        <f t="shared" si="2"/>
        <v>42817.208333333328</v>
      </c>
      <c r="T36" s="4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4">
        <f t="shared" si="2"/>
        <v>43484.25</v>
      </c>
      <c r="T37" s="4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4">
        <f t="shared" si="2"/>
        <v>40600.25</v>
      </c>
      <c r="T38" s="4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4">
        <f t="shared" si="2"/>
        <v>43744.208333333328</v>
      </c>
      <c r="T39" s="4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4">
        <f t="shared" si="2"/>
        <v>40469.208333333336</v>
      </c>
      <c r="T40" s="4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4">
        <f t="shared" si="2"/>
        <v>41330.25</v>
      </c>
      <c r="T41" s="4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4">
        <f t="shared" si="2"/>
        <v>40334.208333333336</v>
      </c>
      <c r="T42" s="4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4">
        <f t="shared" si="2"/>
        <v>41156.208333333336</v>
      </c>
      <c r="T43" s="4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4">
        <f t="shared" si="2"/>
        <v>40728.208333333336</v>
      </c>
      <c r="T44" s="4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4">
        <f t="shared" si="2"/>
        <v>41844.208333333336</v>
      </c>
      <c r="T45" s="4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4">
        <f t="shared" si="2"/>
        <v>43541.208333333328</v>
      </c>
      <c r="T46" s="4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4">
        <f t="shared" si="2"/>
        <v>42676.208333333328</v>
      </c>
      <c r="T47" s="4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4">
        <f t="shared" si="2"/>
        <v>40367.208333333336</v>
      </c>
      <c r="T48" s="4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4">
        <f t="shared" si="2"/>
        <v>41727.208333333336</v>
      </c>
      <c r="T49" s="4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4">
        <f t="shared" si="2"/>
        <v>42180.208333333328</v>
      </c>
      <c r="T50" s="4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4">
        <f t="shared" si="2"/>
        <v>43758.208333333328</v>
      </c>
      <c r="T51" s="4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4">
        <f t="shared" si="2"/>
        <v>41487.208333333336</v>
      </c>
      <c r="T52" s="4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4">
        <f t="shared" si="2"/>
        <v>40995.208333333336</v>
      </c>
      <c r="T53" s="4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4">
        <f t="shared" si="2"/>
        <v>40436.208333333336</v>
      </c>
      <c r="T54" s="4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4">
        <f t="shared" si="2"/>
        <v>41779.208333333336</v>
      </c>
      <c r="T55" s="4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4">
        <f t="shared" si="2"/>
        <v>43170.25</v>
      </c>
      <c r="T56" s="4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4">
        <f t="shared" si="2"/>
        <v>43311.208333333328</v>
      </c>
      <c r="T57" s="4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4">
        <f t="shared" si="2"/>
        <v>42014.25</v>
      </c>
      <c r="T58" s="4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4">
        <f t="shared" si="2"/>
        <v>42979.208333333328</v>
      </c>
      <c r="T59" s="4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4">
        <f t="shared" si="2"/>
        <v>42268.208333333328</v>
      </c>
      <c r="T60" s="4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4">
        <f t="shared" si="2"/>
        <v>42898.208333333328</v>
      </c>
      <c r="T61" s="4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4">
        <f t="shared" si="2"/>
        <v>41107.208333333336</v>
      </c>
      <c r="T62" s="4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4">
        <f t="shared" si="2"/>
        <v>40595.25</v>
      </c>
      <c r="T63" s="4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4">
        <f t="shared" si="2"/>
        <v>42160.208333333328</v>
      </c>
      <c r="T64" s="4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4">
        <f t="shared" si="2"/>
        <v>42853.208333333328</v>
      </c>
      <c r="T65" s="4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  <c r="S66" s="4">
        <f t="shared" si="2"/>
        <v>43283.208333333328</v>
      </c>
      <c r="T66" s="4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  <c r="S67" s="4">
        <f t="shared" ref="S67:T130" si="7">(((L67/60)/60/24)+DATE(1970,1,1))</f>
        <v>40570.25</v>
      </c>
      <c r="T67" s="4">
        <f t="shared" si="7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8">ROUND(((E68/D68)*100),0)</f>
        <v>45</v>
      </c>
      <c r="G68" t="s">
        <v>14</v>
      </c>
      <c r="H68">
        <v>12</v>
      </c>
      <c r="I68">
        <f t="shared" ref="I68:I131" si="9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  <c r="S68" s="4">
        <f t="shared" si="7"/>
        <v>42102.208333333328</v>
      </c>
      <c r="T68" s="4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8"/>
        <v>162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  <c r="S69" s="4">
        <f t="shared" si="7"/>
        <v>40203.25</v>
      </c>
      <c r="T69" s="4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8"/>
        <v>255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  <c r="S70" s="4">
        <f t="shared" si="7"/>
        <v>42943.208333333328</v>
      </c>
      <c r="T70" s="4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8"/>
        <v>24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  <c r="S71" s="4">
        <f t="shared" si="7"/>
        <v>40531.25</v>
      </c>
      <c r="T71" s="4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8"/>
        <v>124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  <c r="S72" s="4">
        <f t="shared" si="7"/>
        <v>40484.208333333336</v>
      </c>
      <c r="T72" s="4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  <c r="S73" s="4">
        <f t="shared" si="7"/>
        <v>43799.25</v>
      </c>
      <c r="T73" s="4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  <c r="S74" s="4">
        <f t="shared" si="7"/>
        <v>42186.208333333328</v>
      </c>
      <c r="T74" s="4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  <c r="S75" s="4">
        <f t="shared" si="7"/>
        <v>42701.25</v>
      </c>
      <c r="T75" s="4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  <c r="S76" s="4">
        <f t="shared" si="7"/>
        <v>42456.208333333328</v>
      </c>
      <c r="T76" s="4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  <c r="S77" s="4">
        <f t="shared" si="7"/>
        <v>43296.208333333328</v>
      </c>
      <c r="T77" s="4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  <c r="S78" s="4">
        <f t="shared" si="7"/>
        <v>42027.25</v>
      </c>
      <c r="T78" s="4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  <c r="S79" s="4">
        <f t="shared" si="7"/>
        <v>40448.208333333336</v>
      </c>
      <c r="T79" s="4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  <c r="S80" s="4">
        <f t="shared" si="7"/>
        <v>43206.208333333328</v>
      </c>
      <c r="T80" s="4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  <c r="S81" s="4">
        <f t="shared" si="7"/>
        <v>43267.208333333328</v>
      </c>
      <c r="T81" s="4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  <c r="S82" s="4">
        <f t="shared" si="7"/>
        <v>42976.208333333328</v>
      </c>
      <c r="T82" s="4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  <c r="S83" s="4">
        <f t="shared" si="7"/>
        <v>43062.25</v>
      </c>
      <c r="T83" s="4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  <c r="S84" s="4">
        <f t="shared" si="7"/>
        <v>43482.25</v>
      </c>
      <c r="T84" s="4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  <c r="S85" s="4">
        <f t="shared" si="7"/>
        <v>42579.208333333328</v>
      </c>
      <c r="T85" s="4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  <c r="S86" s="4">
        <f t="shared" si="7"/>
        <v>41118.208333333336</v>
      </c>
      <c r="T86" s="4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  <c r="S87" s="4">
        <f t="shared" si="7"/>
        <v>40797.208333333336</v>
      </c>
      <c r="T87" s="4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  <c r="S88" s="4">
        <f t="shared" si="7"/>
        <v>42128.208333333328</v>
      </c>
      <c r="T88" s="4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  <c r="S89" s="4">
        <f t="shared" si="7"/>
        <v>40610.25</v>
      </c>
      <c r="T89" s="4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  <c r="S90" s="4">
        <f t="shared" si="7"/>
        <v>42110.208333333328</v>
      </c>
      <c r="T90" s="4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  <c r="S91" s="4">
        <f t="shared" si="7"/>
        <v>40283.208333333336</v>
      </c>
      <c r="T91" s="4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  <c r="S92" s="4">
        <f t="shared" si="7"/>
        <v>42425.25</v>
      </c>
      <c r="T92" s="4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  <c r="S93" s="4">
        <f t="shared" si="7"/>
        <v>42588.208333333328</v>
      </c>
      <c r="T93" s="4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  <c r="S94" s="4">
        <f t="shared" si="7"/>
        <v>40352.208333333336</v>
      </c>
      <c r="T94" s="4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  <c r="S95" s="4">
        <f t="shared" si="7"/>
        <v>41202.208333333336</v>
      </c>
      <c r="T95" s="4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  <c r="S96" s="4">
        <f t="shared" si="7"/>
        <v>43562.208333333328</v>
      </c>
      <c r="T96" s="4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  <c r="S97" s="4">
        <f t="shared" si="7"/>
        <v>43752.208333333328</v>
      </c>
      <c r="T97" s="4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  <c r="S98" s="4">
        <f t="shared" si="7"/>
        <v>40612.25</v>
      </c>
      <c r="T98" s="4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  <c r="S99" s="4">
        <f t="shared" si="7"/>
        <v>42180.208333333328</v>
      </c>
      <c r="T99" s="4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  <c r="S100" s="4">
        <f t="shared" si="7"/>
        <v>42212.208333333328</v>
      </c>
      <c r="T100" s="4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  <c r="S101" s="4">
        <f t="shared" si="7"/>
        <v>41968.25</v>
      </c>
      <c r="T101" s="4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  <c r="S102" s="4">
        <f t="shared" si="7"/>
        <v>40835.208333333336</v>
      </c>
      <c r="T102" s="4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  <c r="S103" s="4">
        <f t="shared" si="7"/>
        <v>42056.25</v>
      </c>
      <c r="T103" s="4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  <c r="S104" s="4">
        <f t="shared" si="7"/>
        <v>43234.208333333328</v>
      </c>
      <c r="T104" s="4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  <c r="S105" s="4">
        <f t="shared" si="7"/>
        <v>40475.208333333336</v>
      </c>
      <c r="T105" s="4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  <c r="S106" s="4">
        <f t="shared" si="7"/>
        <v>42878.208333333328</v>
      </c>
      <c r="T106" s="4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  <c r="S107" s="4">
        <f t="shared" si="7"/>
        <v>41366.208333333336</v>
      </c>
      <c r="T107" s="4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  <c r="S108" s="4">
        <f t="shared" si="7"/>
        <v>43716.208333333328</v>
      </c>
      <c r="T108" s="4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  <c r="S109" s="4">
        <f t="shared" si="7"/>
        <v>43213.208333333328</v>
      </c>
      <c r="T109" s="4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  <c r="S110" s="4">
        <f t="shared" si="7"/>
        <v>41005.208333333336</v>
      </c>
      <c r="T110" s="4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  <c r="S111" s="4">
        <f t="shared" si="7"/>
        <v>41651.25</v>
      </c>
      <c r="T111" s="4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  <c r="S112" s="4">
        <f t="shared" si="7"/>
        <v>43354.208333333328</v>
      </c>
      <c r="T112" s="4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  <c r="S113" s="4">
        <f t="shared" si="7"/>
        <v>41174.208333333336</v>
      </c>
      <c r="T113" s="4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  <c r="S114" s="4">
        <f t="shared" si="7"/>
        <v>41875.208333333336</v>
      </c>
      <c r="T114" s="4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  <c r="S115" s="4">
        <f t="shared" si="7"/>
        <v>42990.208333333328</v>
      </c>
      <c r="T115" s="4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  <c r="S116" s="4">
        <f t="shared" si="7"/>
        <v>43564.208333333328</v>
      </c>
      <c r="T116" s="4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  <c r="S117" s="4">
        <f t="shared" si="7"/>
        <v>43056.25</v>
      </c>
      <c r="T117" s="4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  <c r="S118" s="4">
        <f t="shared" si="7"/>
        <v>42265.208333333328</v>
      </c>
      <c r="T118" s="4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  <c r="S119" s="4">
        <f t="shared" si="7"/>
        <v>40808.208333333336</v>
      </c>
      <c r="T119" s="4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  <c r="S120" s="4">
        <f t="shared" si="7"/>
        <v>41665.25</v>
      </c>
      <c r="T120" s="4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  <c r="S121" s="4">
        <f t="shared" si="7"/>
        <v>41806.208333333336</v>
      </c>
      <c r="T121" s="4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  <c r="S122" s="4">
        <f t="shared" si="7"/>
        <v>42111.208333333328</v>
      </c>
      <c r="T122" s="4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  <c r="S123" s="4">
        <f t="shared" si="7"/>
        <v>41917.208333333336</v>
      </c>
      <c r="T123" s="4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  <c r="S124" s="4">
        <f t="shared" si="7"/>
        <v>41970.25</v>
      </c>
      <c r="T124" s="4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  <c r="S125" s="4">
        <f t="shared" si="7"/>
        <v>42332.25</v>
      </c>
      <c r="T125" s="4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  <c r="S126" s="4">
        <f t="shared" si="7"/>
        <v>43598.208333333328</v>
      </c>
      <c r="T126" s="4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  <c r="S127" s="4">
        <f t="shared" si="7"/>
        <v>43362.208333333328</v>
      </c>
      <c r="T127" s="4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  <c r="S128" s="4">
        <f t="shared" si="7"/>
        <v>42596.208333333328</v>
      </c>
      <c r="T128" s="4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  <c r="S129" s="4">
        <f t="shared" si="7"/>
        <v>40310.208333333336</v>
      </c>
      <c r="T129" s="4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  <c r="S130" s="4">
        <f t="shared" si="7"/>
        <v>40417.208333333336</v>
      </c>
      <c r="T130" s="4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v>55</v>
      </c>
      <c r="I131">
        <f t="shared" si="9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RIGHT(P131,LEN(P131)-SEARCH("/",P131))</f>
        <v>food trucks</v>
      </c>
      <c r="S131" s="4">
        <f t="shared" ref="S131:T194" si="12">(((L131/60)/60/24)+DATE(1970,1,1))</f>
        <v>42038.25</v>
      </c>
      <c r="T131" s="4">
        <f t="shared" si="12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3">ROUND(((E132/D132)*100),0)</f>
        <v>155</v>
      </c>
      <c r="G132" t="s">
        <v>20</v>
      </c>
      <c r="H132">
        <v>533</v>
      </c>
      <c r="I132">
        <f t="shared" ref="I132:I195" si="14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  <c r="S132" s="4">
        <f t="shared" si="12"/>
        <v>40842.208333333336</v>
      </c>
      <c r="T132" s="4">
        <f t="shared" si="12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  <c r="S133" s="4">
        <f t="shared" si="12"/>
        <v>41607.25</v>
      </c>
      <c r="T133" s="4">
        <f t="shared" si="12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  <c r="S134" s="4">
        <f t="shared" si="12"/>
        <v>43112.25</v>
      </c>
      <c r="T134" s="4">
        <f t="shared" si="12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  <c r="S135" s="4">
        <f t="shared" si="12"/>
        <v>40767.208333333336</v>
      </c>
      <c r="T135" s="4">
        <f t="shared" si="12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  <c r="S136" s="4">
        <f t="shared" si="12"/>
        <v>40713.208333333336</v>
      </c>
      <c r="T136" s="4">
        <f t="shared" si="12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  <c r="S137" s="4">
        <f t="shared" si="12"/>
        <v>41340.25</v>
      </c>
      <c r="T137" s="4">
        <f t="shared" si="12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  <c r="S138" s="4">
        <f t="shared" si="12"/>
        <v>41797.208333333336</v>
      </c>
      <c r="T138" s="4">
        <f t="shared" si="12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  <c r="S139" s="4">
        <f t="shared" si="12"/>
        <v>40457.208333333336</v>
      </c>
      <c r="T139" s="4">
        <f t="shared" si="12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  <c r="S140" s="4">
        <f t="shared" si="12"/>
        <v>41180.208333333336</v>
      </c>
      <c r="T140" s="4">
        <f t="shared" si="12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  <c r="S141" s="4">
        <f t="shared" si="12"/>
        <v>42115.208333333328</v>
      </c>
      <c r="T141" s="4">
        <f t="shared" si="12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  <c r="S142" s="4">
        <f t="shared" si="12"/>
        <v>43156.25</v>
      </c>
      <c r="T142" s="4">
        <f t="shared" si="12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  <c r="S143" s="4">
        <f t="shared" si="12"/>
        <v>42167.208333333328</v>
      </c>
      <c r="T143" s="4">
        <f t="shared" si="12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  <c r="S144" s="4">
        <f t="shared" si="12"/>
        <v>41005.208333333336</v>
      </c>
      <c r="T144" s="4">
        <f t="shared" si="12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  <c r="S145" s="4">
        <f t="shared" si="12"/>
        <v>40357.208333333336</v>
      </c>
      <c r="T145" s="4">
        <f t="shared" si="12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  <c r="S146" s="4">
        <f t="shared" si="12"/>
        <v>43633.208333333328</v>
      </c>
      <c r="T146" s="4">
        <f t="shared" si="12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  <c r="S147" s="4">
        <f t="shared" si="12"/>
        <v>41889.208333333336</v>
      </c>
      <c r="T147" s="4">
        <f t="shared" si="12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  <c r="S148" s="4">
        <f t="shared" si="12"/>
        <v>40855.25</v>
      </c>
      <c r="T148" s="4">
        <f t="shared" si="12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  <c r="S149" s="4">
        <f t="shared" si="12"/>
        <v>42534.208333333328</v>
      </c>
      <c r="T149" s="4">
        <f t="shared" si="12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  <c r="S150" s="4">
        <f t="shared" si="12"/>
        <v>42941.208333333328</v>
      </c>
      <c r="T150" s="4">
        <f t="shared" si="12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  <c r="S151" s="4">
        <f t="shared" si="12"/>
        <v>41275.25</v>
      </c>
      <c r="T151" s="4">
        <f t="shared" si="12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  <c r="S152" s="4">
        <f t="shared" si="12"/>
        <v>43450.25</v>
      </c>
      <c r="T152" s="4">
        <f t="shared" si="12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  <c r="S153" s="4">
        <f t="shared" si="12"/>
        <v>41799.208333333336</v>
      </c>
      <c r="T153" s="4">
        <f t="shared" si="12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  <c r="S154" s="4">
        <f t="shared" si="12"/>
        <v>42783.25</v>
      </c>
      <c r="T154" s="4">
        <f t="shared" si="12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  <c r="S155" s="4">
        <f t="shared" si="12"/>
        <v>41201.208333333336</v>
      </c>
      <c r="T155" s="4">
        <f t="shared" si="12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  <c r="S156" s="4">
        <f t="shared" si="12"/>
        <v>42502.208333333328</v>
      </c>
      <c r="T156" s="4">
        <f t="shared" si="12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  <c r="S157" s="4">
        <f t="shared" si="12"/>
        <v>40262.208333333336</v>
      </c>
      <c r="T157" s="4">
        <f t="shared" si="12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  <c r="S158" s="4">
        <f t="shared" si="12"/>
        <v>43743.208333333328</v>
      </c>
      <c r="T158" s="4">
        <f t="shared" si="12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  <c r="S159" s="4">
        <f t="shared" si="12"/>
        <v>41638.25</v>
      </c>
      <c r="T159" s="4">
        <f t="shared" si="12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  <c r="S160" s="4">
        <f t="shared" si="12"/>
        <v>42346.25</v>
      </c>
      <c r="T160" s="4">
        <f t="shared" si="12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  <c r="S161" s="4">
        <f t="shared" si="12"/>
        <v>43551.208333333328</v>
      </c>
      <c r="T161" s="4">
        <f t="shared" si="12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  <c r="S162" s="4">
        <f t="shared" si="12"/>
        <v>43582.208333333328</v>
      </c>
      <c r="T162" s="4">
        <f t="shared" si="12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  <c r="S163" s="4">
        <f t="shared" si="12"/>
        <v>42270.208333333328</v>
      </c>
      <c r="T163" s="4">
        <f t="shared" si="12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  <c r="S164" s="4">
        <f t="shared" si="12"/>
        <v>43442.25</v>
      </c>
      <c r="T164" s="4">
        <f t="shared" si="12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  <c r="S165" s="4">
        <f t="shared" si="12"/>
        <v>43028.208333333328</v>
      </c>
      <c r="T165" s="4">
        <f t="shared" si="12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  <c r="S166" s="4">
        <f t="shared" si="12"/>
        <v>43016.208333333328</v>
      </c>
      <c r="T166" s="4">
        <f t="shared" si="12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  <c r="S167" s="4">
        <f t="shared" si="12"/>
        <v>42948.208333333328</v>
      </c>
      <c r="T167" s="4">
        <f t="shared" si="12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  <c r="S168" s="4">
        <f t="shared" si="12"/>
        <v>40534.25</v>
      </c>
      <c r="T168" s="4">
        <f t="shared" si="12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  <c r="S169" s="4">
        <f t="shared" si="12"/>
        <v>41435.208333333336</v>
      </c>
      <c r="T169" s="4">
        <f t="shared" si="12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  <c r="S170" s="4">
        <f t="shared" si="12"/>
        <v>43518.25</v>
      </c>
      <c r="T170" s="4">
        <f t="shared" si="12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  <c r="S171" s="4">
        <f t="shared" si="12"/>
        <v>41077.208333333336</v>
      </c>
      <c r="T171" s="4">
        <f t="shared" si="12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  <c r="S172" s="4">
        <f t="shared" si="12"/>
        <v>42950.208333333328</v>
      </c>
      <c r="T172" s="4">
        <f t="shared" si="12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  <c r="S173" s="4">
        <f t="shared" si="12"/>
        <v>41718.208333333336</v>
      </c>
      <c r="T173" s="4">
        <f t="shared" si="12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  <c r="S174" s="4">
        <f t="shared" si="12"/>
        <v>41839.208333333336</v>
      </c>
      <c r="T174" s="4">
        <f t="shared" si="12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  <c r="S175" s="4">
        <f t="shared" si="12"/>
        <v>41412.208333333336</v>
      </c>
      <c r="T175" s="4">
        <f t="shared" si="12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  <c r="S176" s="4">
        <f t="shared" si="12"/>
        <v>42282.208333333328</v>
      </c>
      <c r="T176" s="4">
        <f t="shared" si="12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  <c r="S177" s="4">
        <f t="shared" si="12"/>
        <v>42613.208333333328</v>
      </c>
      <c r="T177" s="4">
        <f t="shared" si="12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  <c r="S178" s="4">
        <f t="shared" si="12"/>
        <v>42616.208333333328</v>
      </c>
      <c r="T178" s="4">
        <f t="shared" si="12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  <c r="S179" s="4">
        <f t="shared" si="12"/>
        <v>40497.25</v>
      </c>
      <c r="T179" s="4">
        <f t="shared" si="12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  <c r="S180" s="4">
        <f t="shared" si="12"/>
        <v>42999.208333333328</v>
      </c>
      <c r="T180" s="4">
        <f t="shared" si="12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  <c r="S181" s="4">
        <f t="shared" si="12"/>
        <v>41350.208333333336</v>
      </c>
      <c r="T181" s="4">
        <f t="shared" si="12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  <c r="S182" s="4">
        <f t="shared" si="12"/>
        <v>40259.208333333336</v>
      </c>
      <c r="T182" s="4">
        <f t="shared" si="12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  <c r="S183" s="4">
        <f t="shared" si="12"/>
        <v>43012.208333333328</v>
      </c>
      <c r="T183" s="4">
        <f t="shared" si="12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  <c r="S184" s="4">
        <f t="shared" si="12"/>
        <v>43631.208333333328</v>
      </c>
      <c r="T184" s="4">
        <f t="shared" si="12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  <c r="S185" s="4">
        <f t="shared" si="12"/>
        <v>40430.208333333336</v>
      </c>
      <c r="T185" s="4">
        <f t="shared" si="12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  <c r="S186" s="4">
        <f t="shared" si="12"/>
        <v>43588.208333333328</v>
      </c>
      <c r="T186" s="4">
        <f t="shared" si="12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  <c r="S187" s="4">
        <f t="shared" si="12"/>
        <v>43233.208333333328</v>
      </c>
      <c r="T187" s="4">
        <f t="shared" si="12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  <c r="S188" s="4">
        <f t="shared" si="12"/>
        <v>41782.208333333336</v>
      </c>
      <c r="T188" s="4">
        <f t="shared" si="12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  <c r="S189" s="4">
        <f t="shared" si="12"/>
        <v>41328.25</v>
      </c>
      <c r="T189" s="4">
        <f t="shared" si="12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  <c r="S190" s="4">
        <f t="shared" si="12"/>
        <v>41975.25</v>
      </c>
      <c r="T190" s="4">
        <f t="shared" si="12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  <c r="S191" s="4">
        <f t="shared" si="12"/>
        <v>42433.25</v>
      </c>
      <c r="T191" s="4">
        <f t="shared" si="12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  <c r="S192" s="4">
        <f t="shared" si="12"/>
        <v>41429.208333333336</v>
      </c>
      <c r="T192" s="4">
        <f t="shared" si="12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  <c r="S193" s="4">
        <f t="shared" si="12"/>
        <v>43536.208333333328</v>
      </c>
      <c r="T193" s="4">
        <f t="shared" si="12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3"/>
        <v>20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  <c r="S194" s="4">
        <f t="shared" si="12"/>
        <v>41817.208333333336</v>
      </c>
      <c r="T194" s="4">
        <f t="shared" si="12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3"/>
        <v>46</v>
      </c>
      <c r="G195" t="s">
        <v>14</v>
      </c>
      <c r="H195">
        <v>65</v>
      </c>
      <c r="I195">
        <f t="shared" si="14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5">LEFT(P195,SEARCH("/",P195)-1)</f>
        <v>music</v>
      </c>
      <c r="R195" t="str">
        <f t="shared" ref="R195:R258" si="16">RIGHT(P195,LEN(P195)-SEARCH("/",P195))</f>
        <v>indie rock</v>
      </c>
      <c r="S195" s="4">
        <f t="shared" ref="S195:T258" si="17">(((L195/60)/60/24)+DATE(1970,1,1))</f>
        <v>43198.208333333328</v>
      </c>
      <c r="T195" s="4">
        <f t="shared" si="17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8">ROUND(((E196/D196)*100),0)</f>
        <v>123</v>
      </c>
      <c r="G196" t="s">
        <v>20</v>
      </c>
      <c r="H196">
        <v>126</v>
      </c>
      <c r="I196">
        <f t="shared" ref="I196:I259" si="19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5"/>
        <v>music</v>
      </c>
      <c r="R196" t="str">
        <f t="shared" si="16"/>
        <v>metal</v>
      </c>
      <c r="S196" s="4">
        <f t="shared" si="17"/>
        <v>42261.208333333328</v>
      </c>
      <c r="T196" s="4">
        <f t="shared" si="17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5"/>
        <v>music</v>
      </c>
      <c r="R197" t="str">
        <f t="shared" si="16"/>
        <v>electric music</v>
      </c>
      <c r="S197" s="4">
        <f t="shared" si="17"/>
        <v>43310.208333333328</v>
      </c>
      <c r="T197" s="4">
        <f t="shared" si="17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5"/>
        <v>technology</v>
      </c>
      <c r="R198" t="str">
        <f t="shared" si="16"/>
        <v>wearables</v>
      </c>
      <c r="S198" s="4">
        <f t="shared" si="17"/>
        <v>42616.208333333328</v>
      </c>
      <c r="T198" s="4">
        <f t="shared" si="17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5"/>
        <v>film &amp; video</v>
      </c>
      <c r="R199" t="str">
        <f t="shared" si="16"/>
        <v>drama</v>
      </c>
      <c r="S199" s="4">
        <f t="shared" si="17"/>
        <v>42909.208333333328</v>
      </c>
      <c r="T199" s="4">
        <f t="shared" si="17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5"/>
        <v>music</v>
      </c>
      <c r="R200" t="str">
        <f t="shared" si="16"/>
        <v>electric music</v>
      </c>
      <c r="S200" s="4">
        <f t="shared" si="17"/>
        <v>40396.208333333336</v>
      </c>
      <c r="T200" s="4">
        <f t="shared" si="17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5"/>
        <v>music</v>
      </c>
      <c r="R201" t="str">
        <f t="shared" si="16"/>
        <v>rock</v>
      </c>
      <c r="S201" s="4">
        <f t="shared" si="17"/>
        <v>42192.208333333328</v>
      </c>
      <c r="T201" s="4">
        <f t="shared" si="17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5"/>
        <v>theater</v>
      </c>
      <c r="R202" t="str">
        <f t="shared" si="16"/>
        <v>plays</v>
      </c>
      <c r="S202" s="4">
        <f t="shared" si="17"/>
        <v>40262.208333333336</v>
      </c>
      <c r="T202" s="4">
        <f t="shared" si="17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5"/>
        <v>technology</v>
      </c>
      <c r="R203" t="str">
        <f t="shared" si="16"/>
        <v>web</v>
      </c>
      <c r="S203" s="4">
        <f t="shared" si="17"/>
        <v>41845.208333333336</v>
      </c>
      <c r="T203" s="4">
        <f t="shared" si="17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5"/>
        <v>food</v>
      </c>
      <c r="R204" t="str">
        <f t="shared" si="16"/>
        <v>food trucks</v>
      </c>
      <c r="S204" s="4">
        <f t="shared" si="17"/>
        <v>40818.208333333336</v>
      </c>
      <c r="T204" s="4">
        <f t="shared" si="17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5"/>
        <v>theater</v>
      </c>
      <c r="R205" t="str">
        <f t="shared" si="16"/>
        <v>plays</v>
      </c>
      <c r="S205" s="4">
        <f t="shared" si="17"/>
        <v>42752.25</v>
      </c>
      <c r="T205" s="4">
        <f t="shared" si="17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5"/>
        <v>music</v>
      </c>
      <c r="R206" t="str">
        <f t="shared" si="16"/>
        <v>jazz</v>
      </c>
      <c r="S206" s="4">
        <f t="shared" si="17"/>
        <v>40636.208333333336</v>
      </c>
      <c r="T206" s="4">
        <f t="shared" si="17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5"/>
        <v>theater</v>
      </c>
      <c r="R207" t="str">
        <f t="shared" si="16"/>
        <v>plays</v>
      </c>
      <c r="S207" s="4">
        <f t="shared" si="17"/>
        <v>43390.208333333328</v>
      </c>
      <c r="T207" s="4">
        <f t="shared" si="17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5"/>
        <v>publishing</v>
      </c>
      <c r="R208" t="str">
        <f t="shared" si="16"/>
        <v>fiction</v>
      </c>
      <c r="S208" s="4">
        <f t="shared" si="17"/>
        <v>40236.25</v>
      </c>
      <c r="T208" s="4">
        <f t="shared" si="17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5"/>
        <v>music</v>
      </c>
      <c r="R209" t="str">
        <f t="shared" si="16"/>
        <v>rock</v>
      </c>
      <c r="S209" s="4">
        <f t="shared" si="17"/>
        <v>43340.208333333328</v>
      </c>
      <c r="T209" s="4">
        <f t="shared" si="17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5"/>
        <v>film &amp; video</v>
      </c>
      <c r="R210" t="str">
        <f t="shared" si="16"/>
        <v>documentary</v>
      </c>
      <c r="S210" s="4">
        <f t="shared" si="17"/>
        <v>43048.25</v>
      </c>
      <c r="T210" s="4">
        <f t="shared" si="17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5"/>
        <v>film &amp; video</v>
      </c>
      <c r="R211" t="str">
        <f t="shared" si="16"/>
        <v>documentary</v>
      </c>
      <c r="S211" s="4">
        <f t="shared" si="17"/>
        <v>42496.208333333328</v>
      </c>
      <c r="T211" s="4">
        <f t="shared" si="17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5"/>
        <v>film &amp; video</v>
      </c>
      <c r="R212" t="str">
        <f t="shared" si="16"/>
        <v>science fiction</v>
      </c>
      <c r="S212" s="4">
        <f t="shared" si="17"/>
        <v>42797.25</v>
      </c>
      <c r="T212" s="4">
        <f t="shared" si="17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5"/>
        <v>theater</v>
      </c>
      <c r="R213" t="str">
        <f t="shared" si="16"/>
        <v>plays</v>
      </c>
      <c r="S213" s="4">
        <f t="shared" si="17"/>
        <v>41513.208333333336</v>
      </c>
      <c r="T213" s="4">
        <f t="shared" si="17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5"/>
        <v>theater</v>
      </c>
      <c r="R214" t="str">
        <f t="shared" si="16"/>
        <v>plays</v>
      </c>
      <c r="S214" s="4">
        <f t="shared" si="17"/>
        <v>43814.25</v>
      </c>
      <c r="T214" s="4">
        <f t="shared" si="17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5"/>
        <v>music</v>
      </c>
      <c r="R215" t="str">
        <f t="shared" si="16"/>
        <v>indie rock</v>
      </c>
      <c r="S215" s="4">
        <f t="shared" si="17"/>
        <v>40488.208333333336</v>
      </c>
      <c r="T215" s="4">
        <f t="shared" si="17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5"/>
        <v>music</v>
      </c>
      <c r="R216" t="str">
        <f t="shared" si="16"/>
        <v>rock</v>
      </c>
      <c r="S216" s="4">
        <f t="shared" si="17"/>
        <v>40409.208333333336</v>
      </c>
      <c r="T216" s="4">
        <f t="shared" si="17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5"/>
        <v>theater</v>
      </c>
      <c r="R217" t="str">
        <f t="shared" si="16"/>
        <v>plays</v>
      </c>
      <c r="S217" s="4">
        <f t="shared" si="17"/>
        <v>43509.25</v>
      </c>
      <c r="T217" s="4">
        <f t="shared" si="17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5"/>
        <v>theater</v>
      </c>
      <c r="R218" t="str">
        <f t="shared" si="16"/>
        <v>plays</v>
      </c>
      <c r="S218" s="4">
        <f t="shared" si="17"/>
        <v>40869.25</v>
      </c>
      <c r="T218" s="4">
        <f t="shared" si="17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5"/>
        <v>film &amp; video</v>
      </c>
      <c r="R219" t="str">
        <f t="shared" si="16"/>
        <v>science fiction</v>
      </c>
      <c r="S219" s="4">
        <f t="shared" si="17"/>
        <v>43583.208333333328</v>
      </c>
      <c r="T219" s="4">
        <f t="shared" si="17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5"/>
        <v>film &amp; video</v>
      </c>
      <c r="R220" t="str">
        <f t="shared" si="16"/>
        <v>shorts</v>
      </c>
      <c r="S220" s="4">
        <f t="shared" si="17"/>
        <v>40858.25</v>
      </c>
      <c r="T220" s="4">
        <f t="shared" si="17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5"/>
        <v>film &amp; video</v>
      </c>
      <c r="R221" t="str">
        <f t="shared" si="16"/>
        <v>animation</v>
      </c>
      <c r="S221" s="4">
        <f t="shared" si="17"/>
        <v>41137.208333333336</v>
      </c>
      <c r="T221" s="4">
        <f t="shared" si="17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5"/>
        <v>theater</v>
      </c>
      <c r="R222" t="str">
        <f t="shared" si="16"/>
        <v>plays</v>
      </c>
      <c r="S222" s="4">
        <f t="shared" si="17"/>
        <v>40725.208333333336</v>
      </c>
      <c r="T222" s="4">
        <f t="shared" si="17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5"/>
        <v>food</v>
      </c>
      <c r="R223" t="str">
        <f t="shared" si="16"/>
        <v>food trucks</v>
      </c>
      <c r="S223" s="4">
        <f t="shared" si="17"/>
        <v>41081.208333333336</v>
      </c>
      <c r="T223" s="4">
        <f t="shared" si="17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5"/>
        <v>photography</v>
      </c>
      <c r="R224" t="str">
        <f t="shared" si="16"/>
        <v>photography books</v>
      </c>
      <c r="S224" s="4">
        <f t="shared" si="17"/>
        <v>41914.208333333336</v>
      </c>
      <c r="T224" s="4">
        <f t="shared" si="17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5"/>
        <v>theater</v>
      </c>
      <c r="R225" t="str">
        <f t="shared" si="16"/>
        <v>plays</v>
      </c>
      <c r="S225" s="4">
        <f t="shared" si="17"/>
        <v>42445.208333333328</v>
      </c>
      <c r="T225" s="4">
        <f t="shared" si="17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5"/>
        <v>film &amp; video</v>
      </c>
      <c r="R226" t="str">
        <f t="shared" si="16"/>
        <v>science fiction</v>
      </c>
      <c r="S226" s="4">
        <f t="shared" si="17"/>
        <v>41906.208333333336</v>
      </c>
      <c r="T226" s="4">
        <f t="shared" si="17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5"/>
        <v>music</v>
      </c>
      <c r="R227" t="str">
        <f t="shared" si="16"/>
        <v>rock</v>
      </c>
      <c r="S227" s="4">
        <f t="shared" si="17"/>
        <v>41762.208333333336</v>
      </c>
      <c r="T227" s="4">
        <f t="shared" si="17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5"/>
        <v>photography</v>
      </c>
      <c r="R228" t="str">
        <f t="shared" si="16"/>
        <v>photography books</v>
      </c>
      <c r="S228" s="4">
        <f t="shared" si="17"/>
        <v>40276.208333333336</v>
      </c>
      <c r="T228" s="4">
        <f t="shared" si="17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5"/>
        <v>games</v>
      </c>
      <c r="R229" t="str">
        <f t="shared" si="16"/>
        <v>mobile games</v>
      </c>
      <c r="S229" s="4">
        <f t="shared" si="17"/>
        <v>42139.208333333328</v>
      </c>
      <c r="T229" s="4">
        <f t="shared" si="17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5"/>
        <v>film &amp; video</v>
      </c>
      <c r="R230" t="str">
        <f t="shared" si="16"/>
        <v>animation</v>
      </c>
      <c r="S230" s="4">
        <f t="shared" si="17"/>
        <v>42613.208333333328</v>
      </c>
      <c r="T230" s="4">
        <f t="shared" si="17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5"/>
        <v>games</v>
      </c>
      <c r="R231" t="str">
        <f t="shared" si="16"/>
        <v>mobile games</v>
      </c>
      <c r="S231" s="4">
        <f t="shared" si="17"/>
        <v>42887.208333333328</v>
      </c>
      <c r="T231" s="4">
        <f t="shared" si="17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5"/>
        <v>games</v>
      </c>
      <c r="R232" t="str">
        <f t="shared" si="16"/>
        <v>video games</v>
      </c>
      <c r="S232" s="4">
        <f t="shared" si="17"/>
        <v>43805.25</v>
      </c>
      <c r="T232" s="4">
        <f t="shared" si="17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5"/>
        <v>theater</v>
      </c>
      <c r="R233" t="str">
        <f t="shared" si="16"/>
        <v>plays</v>
      </c>
      <c r="S233" s="4">
        <f t="shared" si="17"/>
        <v>41415.208333333336</v>
      </c>
      <c r="T233" s="4">
        <f t="shared" si="17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5"/>
        <v>theater</v>
      </c>
      <c r="R234" t="str">
        <f t="shared" si="16"/>
        <v>plays</v>
      </c>
      <c r="S234" s="4">
        <f t="shared" si="17"/>
        <v>42576.208333333328</v>
      </c>
      <c r="T234" s="4">
        <f t="shared" si="17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5"/>
        <v>film &amp; video</v>
      </c>
      <c r="R235" t="str">
        <f t="shared" si="16"/>
        <v>animation</v>
      </c>
      <c r="S235" s="4">
        <f t="shared" si="17"/>
        <v>40706.208333333336</v>
      </c>
      <c r="T235" s="4">
        <f t="shared" si="17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5"/>
        <v>games</v>
      </c>
      <c r="R236" t="str">
        <f t="shared" si="16"/>
        <v>video games</v>
      </c>
      <c r="S236" s="4">
        <f t="shared" si="17"/>
        <v>42969.208333333328</v>
      </c>
      <c r="T236" s="4">
        <f t="shared" si="17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5"/>
        <v>film &amp; video</v>
      </c>
      <c r="R237" t="str">
        <f t="shared" si="16"/>
        <v>animation</v>
      </c>
      <c r="S237" s="4">
        <f t="shared" si="17"/>
        <v>42779.25</v>
      </c>
      <c r="T237" s="4">
        <f t="shared" si="17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5"/>
        <v>music</v>
      </c>
      <c r="R238" t="str">
        <f t="shared" si="16"/>
        <v>rock</v>
      </c>
      <c r="S238" s="4">
        <f t="shared" si="17"/>
        <v>43641.208333333328</v>
      </c>
      <c r="T238" s="4">
        <f t="shared" si="17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5"/>
        <v>film &amp; video</v>
      </c>
      <c r="R239" t="str">
        <f t="shared" si="16"/>
        <v>animation</v>
      </c>
      <c r="S239" s="4">
        <f t="shared" si="17"/>
        <v>41754.208333333336</v>
      </c>
      <c r="T239" s="4">
        <f t="shared" si="17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5"/>
        <v>theater</v>
      </c>
      <c r="R240" t="str">
        <f t="shared" si="16"/>
        <v>plays</v>
      </c>
      <c r="S240" s="4">
        <f t="shared" si="17"/>
        <v>43083.25</v>
      </c>
      <c r="T240" s="4">
        <f t="shared" si="17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5"/>
        <v>technology</v>
      </c>
      <c r="R241" t="str">
        <f t="shared" si="16"/>
        <v>wearables</v>
      </c>
      <c r="S241" s="4">
        <f t="shared" si="17"/>
        <v>42245.208333333328</v>
      </c>
      <c r="T241" s="4">
        <f t="shared" si="17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5"/>
        <v>theater</v>
      </c>
      <c r="R242" t="str">
        <f t="shared" si="16"/>
        <v>plays</v>
      </c>
      <c r="S242" s="4">
        <f t="shared" si="17"/>
        <v>40396.208333333336</v>
      </c>
      <c r="T242" s="4">
        <f t="shared" si="17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5"/>
        <v>publishing</v>
      </c>
      <c r="R243" t="str">
        <f t="shared" si="16"/>
        <v>nonfiction</v>
      </c>
      <c r="S243" s="4">
        <f t="shared" si="17"/>
        <v>41742.208333333336</v>
      </c>
      <c r="T243" s="4">
        <f t="shared" si="17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5"/>
        <v>music</v>
      </c>
      <c r="R244" t="str">
        <f t="shared" si="16"/>
        <v>rock</v>
      </c>
      <c r="S244" s="4">
        <f t="shared" si="17"/>
        <v>42865.208333333328</v>
      </c>
      <c r="T244" s="4">
        <f t="shared" si="17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5"/>
        <v>theater</v>
      </c>
      <c r="R245" t="str">
        <f t="shared" si="16"/>
        <v>plays</v>
      </c>
      <c r="S245" s="4">
        <f t="shared" si="17"/>
        <v>43163.25</v>
      </c>
      <c r="T245" s="4">
        <f t="shared" si="17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5"/>
        <v>theater</v>
      </c>
      <c r="R246" t="str">
        <f t="shared" si="16"/>
        <v>plays</v>
      </c>
      <c r="S246" s="4">
        <f t="shared" si="17"/>
        <v>41834.208333333336</v>
      </c>
      <c r="T246" s="4">
        <f t="shared" si="17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5"/>
        <v>theater</v>
      </c>
      <c r="R247" t="str">
        <f t="shared" si="16"/>
        <v>plays</v>
      </c>
      <c r="S247" s="4">
        <f t="shared" si="17"/>
        <v>41736.208333333336</v>
      </c>
      <c r="T247" s="4">
        <f t="shared" si="17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5"/>
        <v>technology</v>
      </c>
      <c r="R248" t="str">
        <f t="shared" si="16"/>
        <v>web</v>
      </c>
      <c r="S248" s="4">
        <f t="shared" si="17"/>
        <v>41491.208333333336</v>
      </c>
      <c r="T248" s="4">
        <f t="shared" si="17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5"/>
        <v>publishing</v>
      </c>
      <c r="R249" t="str">
        <f t="shared" si="16"/>
        <v>fiction</v>
      </c>
      <c r="S249" s="4">
        <f t="shared" si="17"/>
        <v>42726.25</v>
      </c>
      <c r="T249" s="4">
        <f t="shared" si="17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5"/>
        <v>games</v>
      </c>
      <c r="R250" t="str">
        <f t="shared" si="16"/>
        <v>mobile games</v>
      </c>
      <c r="S250" s="4">
        <f t="shared" si="17"/>
        <v>42004.25</v>
      </c>
      <c r="T250" s="4">
        <f t="shared" si="17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5"/>
        <v>publishing</v>
      </c>
      <c r="R251" t="str">
        <f t="shared" si="16"/>
        <v>translations</v>
      </c>
      <c r="S251" s="4">
        <f t="shared" si="17"/>
        <v>42006.25</v>
      </c>
      <c r="T251" s="4">
        <f t="shared" si="17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5"/>
        <v>music</v>
      </c>
      <c r="R252" t="str">
        <f t="shared" si="16"/>
        <v>rock</v>
      </c>
      <c r="S252" s="4">
        <f t="shared" si="17"/>
        <v>40203.25</v>
      </c>
      <c r="T252" s="4">
        <f t="shared" si="17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5"/>
        <v>theater</v>
      </c>
      <c r="R253" t="str">
        <f t="shared" si="16"/>
        <v>plays</v>
      </c>
      <c r="S253" s="4">
        <f t="shared" si="17"/>
        <v>41252.25</v>
      </c>
      <c r="T253" s="4">
        <f t="shared" si="17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5"/>
        <v>theater</v>
      </c>
      <c r="R254" t="str">
        <f t="shared" si="16"/>
        <v>plays</v>
      </c>
      <c r="S254" s="4">
        <f t="shared" si="17"/>
        <v>41572.208333333336</v>
      </c>
      <c r="T254" s="4">
        <f t="shared" si="17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5"/>
        <v>film &amp; video</v>
      </c>
      <c r="R255" t="str">
        <f t="shared" si="16"/>
        <v>drama</v>
      </c>
      <c r="S255" s="4">
        <f t="shared" si="17"/>
        <v>40641.208333333336</v>
      </c>
      <c r="T255" s="4">
        <f t="shared" si="17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5"/>
        <v>publishing</v>
      </c>
      <c r="R256" t="str">
        <f t="shared" si="16"/>
        <v>nonfiction</v>
      </c>
      <c r="S256" s="4">
        <f t="shared" si="17"/>
        <v>42787.25</v>
      </c>
      <c r="T256" s="4">
        <f t="shared" si="17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5"/>
        <v>music</v>
      </c>
      <c r="R257" t="str">
        <f t="shared" si="16"/>
        <v>rock</v>
      </c>
      <c r="S257" s="4">
        <f t="shared" si="17"/>
        <v>40590.25</v>
      </c>
      <c r="T257" s="4">
        <f t="shared" si="17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5"/>
        <v>music</v>
      </c>
      <c r="R258" t="str">
        <f t="shared" si="16"/>
        <v>rock</v>
      </c>
      <c r="S258" s="4">
        <f t="shared" si="17"/>
        <v>42393.25</v>
      </c>
      <c r="T258" s="4">
        <f t="shared" si="17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8"/>
        <v>146</v>
      </c>
      <c r="G259" t="s">
        <v>20</v>
      </c>
      <c r="H259">
        <v>92</v>
      </c>
      <c r="I259">
        <f t="shared" si="19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0">LEFT(P259,SEARCH("/",P259)-1)</f>
        <v>theater</v>
      </c>
      <c r="R259" t="str">
        <f t="shared" ref="R259:R322" si="21">RIGHT(P259,LEN(P259)-SEARCH("/",P259))</f>
        <v>plays</v>
      </c>
      <c r="S259" s="4">
        <f t="shared" ref="S259:T322" si="22">(((L259/60)/60/24)+DATE(1970,1,1))</f>
        <v>41338.25</v>
      </c>
      <c r="T259" s="4">
        <f t="shared" si="22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3">ROUND(((E260/D260)*100),0)</f>
        <v>268</v>
      </c>
      <c r="G260" t="s">
        <v>20</v>
      </c>
      <c r="H260">
        <v>186</v>
      </c>
      <c r="I260">
        <f t="shared" ref="I260:I323" si="24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0"/>
        <v>theater</v>
      </c>
      <c r="R260" t="str">
        <f t="shared" si="21"/>
        <v>plays</v>
      </c>
      <c r="S260" s="4">
        <f t="shared" si="22"/>
        <v>42712.25</v>
      </c>
      <c r="T260" s="4">
        <f t="shared" si="22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3"/>
        <v>598</v>
      </c>
      <c r="G261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0"/>
        <v>photography</v>
      </c>
      <c r="R261" t="str">
        <f t="shared" si="21"/>
        <v>photography books</v>
      </c>
      <c r="S261" s="4">
        <f t="shared" si="22"/>
        <v>41251.25</v>
      </c>
      <c r="T261" s="4">
        <f t="shared" si="22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3"/>
        <v>158</v>
      </c>
      <c r="G262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0"/>
        <v>music</v>
      </c>
      <c r="R262" t="str">
        <f t="shared" si="21"/>
        <v>rock</v>
      </c>
      <c r="S262" s="4">
        <f t="shared" si="22"/>
        <v>41180.208333333336</v>
      </c>
      <c r="T262" s="4">
        <f t="shared" si="22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3"/>
        <v>31</v>
      </c>
      <c r="G263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0"/>
        <v>music</v>
      </c>
      <c r="R263" t="str">
        <f t="shared" si="21"/>
        <v>rock</v>
      </c>
      <c r="S263" s="4">
        <f t="shared" si="22"/>
        <v>40415.208333333336</v>
      </c>
      <c r="T263" s="4">
        <f t="shared" si="22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3"/>
        <v>313</v>
      </c>
      <c r="G264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0"/>
        <v>music</v>
      </c>
      <c r="R264" t="str">
        <f t="shared" si="21"/>
        <v>indie rock</v>
      </c>
      <c r="S264" s="4">
        <f t="shared" si="22"/>
        <v>40638.208333333336</v>
      </c>
      <c r="T264" s="4">
        <f t="shared" si="22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3"/>
        <v>371</v>
      </c>
      <c r="G26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0"/>
        <v>photography</v>
      </c>
      <c r="R265" t="str">
        <f t="shared" si="21"/>
        <v>photography books</v>
      </c>
      <c r="S265" s="4">
        <f t="shared" si="22"/>
        <v>40187.25</v>
      </c>
      <c r="T265" s="4">
        <f t="shared" si="22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3"/>
        <v>363</v>
      </c>
      <c r="G266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0"/>
        <v>theater</v>
      </c>
      <c r="R266" t="str">
        <f t="shared" si="21"/>
        <v>plays</v>
      </c>
      <c r="S266" s="4">
        <f t="shared" si="22"/>
        <v>41317.25</v>
      </c>
      <c r="T266" s="4">
        <f t="shared" si="22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3"/>
        <v>123</v>
      </c>
      <c r="G267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0"/>
        <v>theater</v>
      </c>
      <c r="R267" t="str">
        <f t="shared" si="21"/>
        <v>plays</v>
      </c>
      <c r="S267" s="4">
        <f t="shared" si="22"/>
        <v>42372.25</v>
      </c>
      <c r="T267" s="4">
        <f t="shared" si="22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3"/>
        <v>77</v>
      </c>
      <c r="G268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0"/>
        <v>music</v>
      </c>
      <c r="R268" t="str">
        <f t="shared" si="21"/>
        <v>jazz</v>
      </c>
      <c r="S268" s="4">
        <f t="shared" si="22"/>
        <v>41950.25</v>
      </c>
      <c r="T268" s="4">
        <f t="shared" si="22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3"/>
        <v>234</v>
      </c>
      <c r="G269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0"/>
        <v>theater</v>
      </c>
      <c r="R269" t="str">
        <f t="shared" si="21"/>
        <v>plays</v>
      </c>
      <c r="S269" s="4">
        <f t="shared" si="22"/>
        <v>41206.208333333336</v>
      </c>
      <c r="T269" s="4">
        <f t="shared" si="22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3"/>
        <v>181</v>
      </c>
      <c r="G270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0"/>
        <v>film &amp; video</v>
      </c>
      <c r="R270" t="str">
        <f t="shared" si="21"/>
        <v>documentary</v>
      </c>
      <c r="S270" s="4">
        <f t="shared" si="22"/>
        <v>41186.208333333336</v>
      </c>
      <c r="T270" s="4">
        <f t="shared" si="22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3"/>
        <v>253</v>
      </c>
      <c r="G271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0"/>
        <v>film &amp; video</v>
      </c>
      <c r="R271" t="str">
        <f t="shared" si="21"/>
        <v>television</v>
      </c>
      <c r="S271" s="4">
        <f t="shared" si="22"/>
        <v>43496.25</v>
      </c>
      <c r="T271" s="4">
        <f t="shared" si="22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3"/>
        <v>27</v>
      </c>
      <c r="G272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0"/>
        <v>games</v>
      </c>
      <c r="R272" t="str">
        <f t="shared" si="21"/>
        <v>video games</v>
      </c>
      <c r="S272" s="4">
        <f t="shared" si="22"/>
        <v>40514.25</v>
      </c>
      <c r="T272" s="4">
        <f t="shared" si="22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3"/>
        <v>1</v>
      </c>
      <c r="G273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0"/>
        <v>photography</v>
      </c>
      <c r="R273" t="str">
        <f t="shared" si="21"/>
        <v>photography books</v>
      </c>
      <c r="S273" s="4">
        <f t="shared" si="22"/>
        <v>42345.25</v>
      </c>
      <c r="T273" s="4">
        <f t="shared" si="22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3"/>
        <v>304</v>
      </c>
      <c r="G274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0"/>
        <v>theater</v>
      </c>
      <c r="R274" t="str">
        <f t="shared" si="21"/>
        <v>plays</v>
      </c>
      <c r="S274" s="4">
        <f t="shared" si="22"/>
        <v>43656.208333333328</v>
      </c>
      <c r="T274" s="4">
        <f t="shared" si="22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3"/>
        <v>137</v>
      </c>
      <c r="G27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0"/>
        <v>theater</v>
      </c>
      <c r="R275" t="str">
        <f t="shared" si="21"/>
        <v>plays</v>
      </c>
      <c r="S275" s="4">
        <f t="shared" si="22"/>
        <v>42995.208333333328</v>
      </c>
      <c r="T275" s="4">
        <f t="shared" si="22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3"/>
        <v>32</v>
      </c>
      <c r="G276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0"/>
        <v>theater</v>
      </c>
      <c r="R276" t="str">
        <f t="shared" si="21"/>
        <v>plays</v>
      </c>
      <c r="S276" s="4">
        <f t="shared" si="22"/>
        <v>43045.25</v>
      </c>
      <c r="T276" s="4">
        <f t="shared" si="22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3"/>
        <v>242</v>
      </c>
      <c r="G277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0"/>
        <v>publishing</v>
      </c>
      <c r="R277" t="str">
        <f t="shared" si="21"/>
        <v>translations</v>
      </c>
      <c r="S277" s="4">
        <f t="shared" si="22"/>
        <v>43561.208333333328</v>
      </c>
      <c r="T277" s="4">
        <f t="shared" si="22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3"/>
        <v>97</v>
      </c>
      <c r="G278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0"/>
        <v>games</v>
      </c>
      <c r="R278" t="str">
        <f t="shared" si="21"/>
        <v>video games</v>
      </c>
      <c r="S278" s="4">
        <f t="shared" si="22"/>
        <v>41018.208333333336</v>
      </c>
      <c r="T278" s="4">
        <f t="shared" si="22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3"/>
        <v>1066</v>
      </c>
      <c r="G279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0"/>
        <v>theater</v>
      </c>
      <c r="R279" t="str">
        <f t="shared" si="21"/>
        <v>plays</v>
      </c>
      <c r="S279" s="4">
        <f t="shared" si="22"/>
        <v>40378.208333333336</v>
      </c>
      <c r="T279" s="4">
        <f t="shared" si="22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3"/>
        <v>326</v>
      </c>
      <c r="G280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0"/>
        <v>technology</v>
      </c>
      <c r="R280" t="str">
        <f t="shared" si="21"/>
        <v>web</v>
      </c>
      <c r="S280" s="4">
        <f t="shared" si="22"/>
        <v>41239.25</v>
      </c>
      <c r="T280" s="4">
        <f t="shared" si="22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3"/>
        <v>171</v>
      </c>
      <c r="G281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0"/>
        <v>theater</v>
      </c>
      <c r="R281" t="str">
        <f t="shared" si="21"/>
        <v>plays</v>
      </c>
      <c r="S281" s="4">
        <f t="shared" si="22"/>
        <v>43346.208333333328</v>
      </c>
      <c r="T281" s="4">
        <f t="shared" si="22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3"/>
        <v>581</v>
      </c>
      <c r="G282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0"/>
        <v>film &amp; video</v>
      </c>
      <c r="R282" t="str">
        <f t="shared" si="21"/>
        <v>animation</v>
      </c>
      <c r="S282" s="4">
        <f t="shared" si="22"/>
        <v>43060.25</v>
      </c>
      <c r="T282" s="4">
        <f t="shared" si="22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3"/>
        <v>92</v>
      </c>
      <c r="G283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0"/>
        <v>theater</v>
      </c>
      <c r="R283" t="str">
        <f t="shared" si="21"/>
        <v>plays</v>
      </c>
      <c r="S283" s="4">
        <f t="shared" si="22"/>
        <v>40979.25</v>
      </c>
      <c r="T283" s="4">
        <f t="shared" si="22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3"/>
        <v>108</v>
      </c>
      <c r="G284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0"/>
        <v>film &amp; video</v>
      </c>
      <c r="R284" t="str">
        <f t="shared" si="21"/>
        <v>television</v>
      </c>
      <c r="S284" s="4">
        <f t="shared" si="22"/>
        <v>42701.25</v>
      </c>
      <c r="T284" s="4">
        <f t="shared" si="22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3"/>
        <v>19</v>
      </c>
      <c r="G28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0"/>
        <v>music</v>
      </c>
      <c r="R285" t="str">
        <f t="shared" si="21"/>
        <v>rock</v>
      </c>
      <c r="S285" s="4">
        <f t="shared" si="22"/>
        <v>42520.208333333328</v>
      </c>
      <c r="T285" s="4">
        <f t="shared" si="22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3"/>
        <v>83</v>
      </c>
      <c r="G286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0"/>
        <v>technology</v>
      </c>
      <c r="R286" t="str">
        <f t="shared" si="21"/>
        <v>web</v>
      </c>
      <c r="S286" s="4">
        <f t="shared" si="22"/>
        <v>41030.208333333336</v>
      </c>
      <c r="T286" s="4">
        <f t="shared" si="22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3"/>
        <v>706</v>
      </c>
      <c r="G287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0"/>
        <v>theater</v>
      </c>
      <c r="R287" t="str">
        <f t="shared" si="21"/>
        <v>plays</v>
      </c>
      <c r="S287" s="4">
        <f t="shared" si="22"/>
        <v>42623.208333333328</v>
      </c>
      <c r="T287" s="4">
        <f t="shared" si="22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3"/>
        <v>17</v>
      </c>
      <c r="G288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0"/>
        <v>theater</v>
      </c>
      <c r="R288" t="str">
        <f t="shared" si="21"/>
        <v>plays</v>
      </c>
      <c r="S288" s="4">
        <f t="shared" si="22"/>
        <v>42697.25</v>
      </c>
      <c r="T288" s="4">
        <f t="shared" si="22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3"/>
        <v>210</v>
      </c>
      <c r="G289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0"/>
        <v>music</v>
      </c>
      <c r="R289" t="str">
        <f t="shared" si="21"/>
        <v>electric music</v>
      </c>
      <c r="S289" s="4">
        <f t="shared" si="22"/>
        <v>42122.208333333328</v>
      </c>
      <c r="T289" s="4">
        <f t="shared" si="22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3"/>
        <v>98</v>
      </c>
      <c r="G290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0"/>
        <v>music</v>
      </c>
      <c r="R290" t="str">
        <f t="shared" si="21"/>
        <v>metal</v>
      </c>
      <c r="S290" s="4">
        <f t="shared" si="22"/>
        <v>40982.208333333336</v>
      </c>
      <c r="T290" s="4">
        <f t="shared" si="22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3"/>
        <v>1684</v>
      </c>
      <c r="G291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0"/>
        <v>theater</v>
      </c>
      <c r="R291" t="str">
        <f t="shared" si="21"/>
        <v>plays</v>
      </c>
      <c r="S291" s="4">
        <f t="shared" si="22"/>
        <v>42219.208333333328</v>
      </c>
      <c r="T291" s="4">
        <f t="shared" si="22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3"/>
        <v>54</v>
      </c>
      <c r="G292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0"/>
        <v>film &amp; video</v>
      </c>
      <c r="R292" t="str">
        <f t="shared" si="21"/>
        <v>documentary</v>
      </c>
      <c r="S292" s="4">
        <f t="shared" si="22"/>
        <v>41404.208333333336</v>
      </c>
      <c r="T292" s="4">
        <f t="shared" si="22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3"/>
        <v>457</v>
      </c>
      <c r="G293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0"/>
        <v>technology</v>
      </c>
      <c r="R293" t="str">
        <f t="shared" si="21"/>
        <v>web</v>
      </c>
      <c r="S293" s="4">
        <f t="shared" si="22"/>
        <v>40831.208333333336</v>
      </c>
      <c r="T293" s="4">
        <f t="shared" si="22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3"/>
        <v>10</v>
      </c>
      <c r="G294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0"/>
        <v>food</v>
      </c>
      <c r="R294" t="str">
        <f t="shared" si="21"/>
        <v>food trucks</v>
      </c>
      <c r="S294" s="4">
        <f t="shared" si="22"/>
        <v>40984.208333333336</v>
      </c>
      <c r="T294" s="4">
        <f t="shared" si="22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3"/>
        <v>16</v>
      </c>
      <c r="G29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0"/>
        <v>theater</v>
      </c>
      <c r="R295" t="str">
        <f t="shared" si="21"/>
        <v>plays</v>
      </c>
      <c r="S295" s="4">
        <f t="shared" si="22"/>
        <v>40456.208333333336</v>
      </c>
      <c r="T295" s="4">
        <f t="shared" si="22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3"/>
        <v>1340</v>
      </c>
      <c r="G296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0"/>
        <v>theater</v>
      </c>
      <c r="R296" t="str">
        <f t="shared" si="21"/>
        <v>plays</v>
      </c>
      <c r="S296" s="4">
        <f t="shared" si="22"/>
        <v>43399.208333333328</v>
      </c>
      <c r="T296" s="4">
        <f t="shared" si="22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3"/>
        <v>36</v>
      </c>
      <c r="G297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0"/>
        <v>theater</v>
      </c>
      <c r="R297" t="str">
        <f t="shared" si="21"/>
        <v>plays</v>
      </c>
      <c r="S297" s="4">
        <f t="shared" si="22"/>
        <v>41562.208333333336</v>
      </c>
      <c r="T297" s="4">
        <f t="shared" si="22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3"/>
        <v>55</v>
      </c>
      <c r="G298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0"/>
        <v>theater</v>
      </c>
      <c r="R298" t="str">
        <f t="shared" si="21"/>
        <v>plays</v>
      </c>
      <c r="S298" s="4">
        <f t="shared" si="22"/>
        <v>43493.25</v>
      </c>
      <c r="T298" s="4">
        <f t="shared" si="22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3"/>
        <v>94</v>
      </c>
      <c r="G299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0"/>
        <v>theater</v>
      </c>
      <c r="R299" t="str">
        <f t="shared" si="21"/>
        <v>plays</v>
      </c>
      <c r="S299" s="4">
        <f t="shared" si="22"/>
        <v>41653.25</v>
      </c>
      <c r="T299" s="4">
        <f t="shared" si="22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3"/>
        <v>144</v>
      </c>
      <c r="G300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0"/>
        <v>music</v>
      </c>
      <c r="R300" t="str">
        <f t="shared" si="21"/>
        <v>rock</v>
      </c>
      <c r="S300" s="4">
        <f t="shared" si="22"/>
        <v>42426.25</v>
      </c>
      <c r="T300" s="4">
        <f t="shared" si="22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3"/>
        <v>51</v>
      </c>
      <c r="G301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0"/>
        <v>food</v>
      </c>
      <c r="R301" t="str">
        <f t="shared" si="21"/>
        <v>food trucks</v>
      </c>
      <c r="S301" s="4">
        <f t="shared" si="22"/>
        <v>42432.25</v>
      </c>
      <c r="T301" s="4">
        <f t="shared" si="22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3"/>
        <v>5</v>
      </c>
      <c r="G302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0"/>
        <v>publishing</v>
      </c>
      <c r="R302" t="str">
        <f t="shared" si="21"/>
        <v>nonfiction</v>
      </c>
      <c r="S302" s="4">
        <f t="shared" si="22"/>
        <v>42977.208333333328</v>
      </c>
      <c r="T302" s="4">
        <f t="shared" si="22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3"/>
        <v>1345</v>
      </c>
      <c r="G303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0"/>
        <v>film &amp; video</v>
      </c>
      <c r="R303" t="str">
        <f t="shared" si="21"/>
        <v>documentary</v>
      </c>
      <c r="S303" s="4">
        <f t="shared" si="22"/>
        <v>42061.25</v>
      </c>
      <c r="T303" s="4">
        <f t="shared" si="22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3"/>
        <v>32</v>
      </c>
      <c r="G304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0"/>
        <v>theater</v>
      </c>
      <c r="R304" t="str">
        <f t="shared" si="21"/>
        <v>plays</v>
      </c>
      <c r="S304" s="4">
        <f t="shared" si="22"/>
        <v>43345.208333333328</v>
      </c>
      <c r="T304" s="4">
        <f t="shared" si="22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3"/>
        <v>83</v>
      </c>
      <c r="G30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0"/>
        <v>music</v>
      </c>
      <c r="R305" t="str">
        <f t="shared" si="21"/>
        <v>indie rock</v>
      </c>
      <c r="S305" s="4">
        <f t="shared" si="22"/>
        <v>42376.25</v>
      </c>
      <c r="T305" s="4">
        <f t="shared" si="22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3"/>
        <v>546</v>
      </c>
      <c r="G306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0"/>
        <v>film &amp; video</v>
      </c>
      <c r="R306" t="str">
        <f t="shared" si="21"/>
        <v>documentary</v>
      </c>
      <c r="S306" s="4">
        <f t="shared" si="22"/>
        <v>42589.208333333328</v>
      </c>
      <c r="T306" s="4">
        <f t="shared" si="22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3"/>
        <v>286</v>
      </c>
      <c r="G307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0"/>
        <v>theater</v>
      </c>
      <c r="R307" t="str">
        <f t="shared" si="21"/>
        <v>plays</v>
      </c>
      <c r="S307" s="4">
        <f t="shared" si="22"/>
        <v>42448.208333333328</v>
      </c>
      <c r="T307" s="4">
        <f t="shared" si="22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3"/>
        <v>8</v>
      </c>
      <c r="G308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0"/>
        <v>theater</v>
      </c>
      <c r="R308" t="str">
        <f t="shared" si="21"/>
        <v>plays</v>
      </c>
      <c r="S308" s="4">
        <f t="shared" si="22"/>
        <v>42930.208333333328</v>
      </c>
      <c r="T308" s="4">
        <f t="shared" si="22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3"/>
        <v>132</v>
      </c>
      <c r="G309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0"/>
        <v>publishing</v>
      </c>
      <c r="R309" t="str">
        <f t="shared" si="21"/>
        <v>fiction</v>
      </c>
      <c r="S309" s="4">
        <f t="shared" si="22"/>
        <v>41066.208333333336</v>
      </c>
      <c r="T309" s="4">
        <f t="shared" si="22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3"/>
        <v>74</v>
      </c>
      <c r="G310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0"/>
        <v>theater</v>
      </c>
      <c r="R310" t="str">
        <f t="shared" si="21"/>
        <v>plays</v>
      </c>
      <c r="S310" s="4">
        <f t="shared" si="22"/>
        <v>40651.208333333336</v>
      </c>
      <c r="T310" s="4">
        <f t="shared" si="22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3"/>
        <v>75</v>
      </c>
      <c r="G311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0"/>
        <v>music</v>
      </c>
      <c r="R311" t="str">
        <f t="shared" si="21"/>
        <v>indie rock</v>
      </c>
      <c r="S311" s="4">
        <f t="shared" si="22"/>
        <v>40807.208333333336</v>
      </c>
      <c r="T311" s="4">
        <f t="shared" si="22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3"/>
        <v>20</v>
      </c>
      <c r="G312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0"/>
        <v>games</v>
      </c>
      <c r="R312" t="str">
        <f t="shared" si="21"/>
        <v>video games</v>
      </c>
      <c r="S312" s="4">
        <f t="shared" si="22"/>
        <v>40277.208333333336</v>
      </c>
      <c r="T312" s="4">
        <f t="shared" si="22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3"/>
        <v>203</v>
      </c>
      <c r="G313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0"/>
        <v>theater</v>
      </c>
      <c r="R313" t="str">
        <f t="shared" si="21"/>
        <v>plays</v>
      </c>
      <c r="S313" s="4">
        <f t="shared" si="22"/>
        <v>40590.25</v>
      </c>
      <c r="T313" s="4">
        <f t="shared" si="22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3"/>
        <v>310</v>
      </c>
      <c r="G314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0"/>
        <v>theater</v>
      </c>
      <c r="R314" t="str">
        <f t="shared" si="21"/>
        <v>plays</v>
      </c>
      <c r="S314" s="4">
        <f t="shared" si="22"/>
        <v>41572.208333333336</v>
      </c>
      <c r="T314" s="4">
        <f t="shared" si="22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3"/>
        <v>395</v>
      </c>
      <c r="G31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0"/>
        <v>music</v>
      </c>
      <c r="R315" t="str">
        <f t="shared" si="21"/>
        <v>rock</v>
      </c>
      <c r="S315" s="4">
        <f t="shared" si="22"/>
        <v>40966.25</v>
      </c>
      <c r="T315" s="4">
        <f t="shared" si="22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3"/>
        <v>295</v>
      </c>
      <c r="G316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0"/>
        <v>film &amp; video</v>
      </c>
      <c r="R316" t="str">
        <f t="shared" si="21"/>
        <v>documentary</v>
      </c>
      <c r="S316" s="4">
        <f t="shared" si="22"/>
        <v>43536.208333333328</v>
      </c>
      <c r="T316" s="4">
        <f t="shared" si="22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3"/>
        <v>34</v>
      </c>
      <c r="G317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0"/>
        <v>theater</v>
      </c>
      <c r="R317" t="str">
        <f t="shared" si="21"/>
        <v>plays</v>
      </c>
      <c r="S317" s="4">
        <f t="shared" si="22"/>
        <v>41783.208333333336</v>
      </c>
      <c r="T317" s="4">
        <f t="shared" si="22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3"/>
        <v>67</v>
      </c>
      <c r="G318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0"/>
        <v>food</v>
      </c>
      <c r="R318" t="str">
        <f t="shared" si="21"/>
        <v>food trucks</v>
      </c>
      <c r="S318" s="4">
        <f t="shared" si="22"/>
        <v>43788.25</v>
      </c>
      <c r="T318" s="4">
        <f t="shared" si="22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3"/>
        <v>19</v>
      </c>
      <c r="G319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0"/>
        <v>theater</v>
      </c>
      <c r="R319" t="str">
        <f t="shared" si="21"/>
        <v>plays</v>
      </c>
      <c r="S319" s="4">
        <f t="shared" si="22"/>
        <v>42869.208333333328</v>
      </c>
      <c r="T319" s="4">
        <f t="shared" si="22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3"/>
        <v>16</v>
      </c>
      <c r="G320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0"/>
        <v>music</v>
      </c>
      <c r="R320" t="str">
        <f t="shared" si="21"/>
        <v>rock</v>
      </c>
      <c r="S320" s="4">
        <f t="shared" si="22"/>
        <v>41684.25</v>
      </c>
      <c r="T320" s="4">
        <f t="shared" si="22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3"/>
        <v>39</v>
      </c>
      <c r="G321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0"/>
        <v>technology</v>
      </c>
      <c r="R321" t="str">
        <f t="shared" si="21"/>
        <v>web</v>
      </c>
      <c r="S321" s="4">
        <f t="shared" si="22"/>
        <v>40402.208333333336</v>
      </c>
      <c r="T321" s="4">
        <f t="shared" si="22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3"/>
        <v>10</v>
      </c>
      <c r="G322" t="s">
        <v>14</v>
      </c>
      <c r="H322">
        <v>80</v>
      </c>
      <c r="I322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0"/>
        <v>publishing</v>
      </c>
      <c r="R322" t="str">
        <f t="shared" si="21"/>
        <v>fiction</v>
      </c>
      <c r="S322" s="4">
        <f t="shared" si="22"/>
        <v>40673.208333333336</v>
      </c>
      <c r="T322" s="4">
        <f t="shared" si="22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3"/>
        <v>94</v>
      </c>
      <c r="G323" t="s">
        <v>14</v>
      </c>
      <c r="H323">
        <v>2468</v>
      </c>
      <c r="I323">
        <f t="shared" si="24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5">LEFT(P323,SEARCH("/",P323)-1)</f>
        <v>film &amp; video</v>
      </c>
      <c r="R323" t="str">
        <f t="shared" ref="R323:R386" si="26">RIGHT(P323,LEN(P323)-SEARCH("/",P323))</f>
        <v>shorts</v>
      </c>
      <c r="S323" s="4">
        <f t="shared" ref="S323:T386" si="27">(((L323/60)/60/24)+DATE(1970,1,1))</f>
        <v>40634.208333333336</v>
      </c>
      <c r="T323" s="4">
        <f t="shared" si="27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8">ROUND(((E324/D324)*100),0)</f>
        <v>167</v>
      </c>
      <c r="G324" t="s">
        <v>20</v>
      </c>
      <c r="H324">
        <v>5168</v>
      </c>
      <c r="I324">
        <f t="shared" ref="I324:I387" si="29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5"/>
        <v>theater</v>
      </c>
      <c r="R324" t="str">
        <f t="shared" si="26"/>
        <v>plays</v>
      </c>
      <c r="S324" s="4">
        <f t="shared" si="27"/>
        <v>40507.25</v>
      </c>
      <c r="T324" s="4">
        <f t="shared" si="27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8"/>
        <v>24</v>
      </c>
      <c r="G325" t="s">
        <v>14</v>
      </c>
      <c r="H325">
        <v>26</v>
      </c>
      <c r="I325">
        <f t="shared" si="29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5"/>
        <v>film &amp; video</v>
      </c>
      <c r="R325" t="str">
        <f t="shared" si="26"/>
        <v>documentary</v>
      </c>
      <c r="S325" s="4">
        <f t="shared" si="27"/>
        <v>41725.208333333336</v>
      </c>
      <c r="T325" s="4">
        <f t="shared" si="27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8"/>
        <v>164</v>
      </c>
      <c r="G326" t="s">
        <v>20</v>
      </c>
      <c r="H326">
        <v>307</v>
      </c>
      <c r="I326">
        <f t="shared" si="29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5"/>
        <v>theater</v>
      </c>
      <c r="R326" t="str">
        <f t="shared" si="26"/>
        <v>plays</v>
      </c>
      <c r="S326" s="4">
        <f t="shared" si="27"/>
        <v>42176.208333333328</v>
      </c>
      <c r="T326" s="4">
        <f t="shared" si="27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8"/>
        <v>91</v>
      </c>
      <c r="G327" t="s">
        <v>14</v>
      </c>
      <c r="H327">
        <v>73</v>
      </c>
      <c r="I327">
        <f t="shared" si="29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5"/>
        <v>theater</v>
      </c>
      <c r="R327" t="str">
        <f t="shared" si="26"/>
        <v>plays</v>
      </c>
      <c r="S327" s="4">
        <f t="shared" si="27"/>
        <v>43267.208333333328</v>
      </c>
      <c r="T327" s="4">
        <f t="shared" si="27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8"/>
        <v>46</v>
      </c>
      <c r="G328" t="s">
        <v>14</v>
      </c>
      <c r="H328">
        <v>128</v>
      </c>
      <c r="I328">
        <f t="shared" si="29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5"/>
        <v>film &amp; video</v>
      </c>
      <c r="R328" t="str">
        <f t="shared" si="26"/>
        <v>animation</v>
      </c>
      <c r="S328" s="4">
        <f t="shared" si="27"/>
        <v>42364.25</v>
      </c>
      <c r="T328" s="4">
        <f t="shared" si="27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8"/>
        <v>39</v>
      </c>
      <c r="G329" t="s">
        <v>14</v>
      </c>
      <c r="H329">
        <v>33</v>
      </c>
      <c r="I329">
        <f t="shared" si="29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5"/>
        <v>theater</v>
      </c>
      <c r="R329" t="str">
        <f t="shared" si="26"/>
        <v>plays</v>
      </c>
      <c r="S329" s="4">
        <f t="shared" si="27"/>
        <v>43705.208333333328</v>
      </c>
      <c r="T329" s="4">
        <f t="shared" si="27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8"/>
        <v>134</v>
      </c>
      <c r="G330" t="s">
        <v>20</v>
      </c>
      <c r="H330">
        <v>2441</v>
      </c>
      <c r="I330">
        <f t="shared" si="29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5"/>
        <v>music</v>
      </c>
      <c r="R330" t="str">
        <f t="shared" si="26"/>
        <v>rock</v>
      </c>
      <c r="S330" s="4">
        <f t="shared" si="27"/>
        <v>43434.25</v>
      </c>
      <c r="T330" s="4">
        <f t="shared" si="27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8"/>
        <v>23</v>
      </c>
      <c r="G331" t="s">
        <v>47</v>
      </c>
      <c r="H331">
        <v>211</v>
      </c>
      <c r="I331">
        <f t="shared" si="29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5"/>
        <v>games</v>
      </c>
      <c r="R331" t="str">
        <f t="shared" si="26"/>
        <v>video games</v>
      </c>
      <c r="S331" s="4">
        <f t="shared" si="27"/>
        <v>42716.25</v>
      </c>
      <c r="T331" s="4">
        <f t="shared" si="27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8"/>
        <v>185</v>
      </c>
      <c r="G332" t="s">
        <v>20</v>
      </c>
      <c r="H332">
        <v>1385</v>
      </c>
      <c r="I332">
        <f t="shared" si="29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5"/>
        <v>film &amp; video</v>
      </c>
      <c r="R332" t="str">
        <f t="shared" si="26"/>
        <v>documentary</v>
      </c>
      <c r="S332" s="4">
        <f t="shared" si="27"/>
        <v>43077.25</v>
      </c>
      <c r="T332" s="4">
        <f t="shared" si="27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8"/>
        <v>444</v>
      </c>
      <c r="G333" t="s">
        <v>20</v>
      </c>
      <c r="H333">
        <v>190</v>
      </c>
      <c r="I333">
        <f t="shared" si="29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5"/>
        <v>food</v>
      </c>
      <c r="R333" t="str">
        <f t="shared" si="26"/>
        <v>food trucks</v>
      </c>
      <c r="S333" s="4">
        <f t="shared" si="27"/>
        <v>40896.25</v>
      </c>
      <c r="T333" s="4">
        <f t="shared" si="27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8"/>
        <v>200</v>
      </c>
      <c r="G334" t="s">
        <v>20</v>
      </c>
      <c r="H334">
        <v>470</v>
      </c>
      <c r="I334">
        <f t="shared" si="29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5"/>
        <v>technology</v>
      </c>
      <c r="R334" t="str">
        <f t="shared" si="26"/>
        <v>wearables</v>
      </c>
      <c r="S334" s="4">
        <f t="shared" si="27"/>
        <v>41361.208333333336</v>
      </c>
      <c r="T334" s="4">
        <f t="shared" si="27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8"/>
        <v>124</v>
      </c>
      <c r="G335" t="s">
        <v>20</v>
      </c>
      <c r="H335">
        <v>253</v>
      </c>
      <c r="I335">
        <f t="shared" si="29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5"/>
        <v>theater</v>
      </c>
      <c r="R335" t="str">
        <f t="shared" si="26"/>
        <v>plays</v>
      </c>
      <c r="S335" s="4">
        <f t="shared" si="27"/>
        <v>43424.25</v>
      </c>
      <c r="T335" s="4">
        <f t="shared" si="27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8"/>
        <v>187</v>
      </c>
      <c r="G336" t="s">
        <v>20</v>
      </c>
      <c r="H336">
        <v>1113</v>
      </c>
      <c r="I336">
        <f t="shared" si="29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5"/>
        <v>music</v>
      </c>
      <c r="R336" t="str">
        <f t="shared" si="26"/>
        <v>rock</v>
      </c>
      <c r="S336" s="4">
        <f t="shared" si="27"/>
        <v>43110.25</v>
      </c>
      <c r="T336" s="4">
        <f t="shared" si="27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8"/>
        <v>114</v>
      </c>
      <c r="G337" t="s">
        <v>20</v>
      </c>
      <c r="H337">
        <v>2283</v>
      </c>
      <c r="I337">
        <f t="shared" si="29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5"/>
        <v>music</v>
      </c>
      <c r="R337" t="str">
        <f t="shared" si="26"/>
        <v>rock</v>
      </c>
      <c r="S337" s="4">
        <f t="shared" si="27"/>
        <v>43784.25</v>
      </c>
      <c r="T337" s="4">
        <f t="shared" si="27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8"/>
        <v>97</v>
      </c>
      <c r="G338" t="s">
        <v>14</v>
      </c>
      <c r="H338">
        <v>1072</v>
      </c>
      <c r="I338">
        <f t="shared" si="29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5"/>
        <v>music</v>
      </c>
      <c r="R338" t="str">
        <f t="shared" si="26"/>
        <v>rock</v>
      </c>
      <c r="S338" s="4">
        <f t="shared" si="27"/>
        <v>40527.25</v>
      </c>
      <c r="T338" s="4">
        <f t="shared" si="27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8"/>
        <v>123</v>
      </c>
      <c r="G339" t="s">
        <v>20</v>
      </c>
      <c r="H339">
        <v>1095</v>
      </c>
      <c r="I339">
        <f t="shared" si="29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5"/>
        <v>theater</v>
      </c>
      <c r="R339" t="str">
        <f t="shared" si="26"/>
        <v>plays</v>
      </c>
      <c r="S339" s="4">
        <f t="shared" si="27"/>
        <v>43780.25</v>
      </c>
      <c r="T339" s="4">
        <f t="shared" si="27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8"/>
        <v>179</v>
      </c>
      <c r="G340" t="s">
        <v>20</v>
      </c>
      <c r="H340">
        <v>1690</v>
      </c>
      <c r="I340">
        <f t="shared" si="29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5"/>
        <v>theater</v>
      </c>
      <c r="R340" t="str">
        <f t="shared" si="26"/>
        <v>plays</v>
      </c>
      <c r="S340" s="4">
        <f t="shared" si="27"/>
        <v>40821.208333333336</v>
      </c>
      <c r="T340" s="4">
        <f t="shared" si="27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8"/>
        <v>80</v>
      </c>
      <c r="G341" t="s">
        <v>74</v>
      </c>
      <c r="H341">
        <v>1297</v>
      </c>
      <c r="I341">
        <f t="shared" si="29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5"/>
        <v>theater</v>
      </c>
      <c r="R341" t="str">
        <f t="shared" si="26"/>
        <v>plays</v>
      </c>
      <c r="S341" s="4">
        <f t="shared" si="27"/>
        <v>42949.208333333328</v>
      </c>
      <c r="T341" s="4">
        <f t="shared" si="27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8"/>
        <v>94</v>
      </c>
      <c r="G342" t="s">
        <v>14</v>
      </c>
      <c r="H342">
        <v>393</v>
      </c>
      <c r="I342">
        <f t="shared" si="29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5"/>
        <v>photography</v>
      </c>
      <c r="R342" t="str">
        <f t="shared" si="26"/>
        <v>photography books</v>
      </c>
      <c r="S342" s="4">
        <f t="shared" si="27"/>
        <v>40889.25</v>
      </c>
      <c r="T342" s="4">
        <f t="shared" si="27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8"/>
        <v>85</v>
      </c>
      <c r="G343" t="s">
        <v>14</v>
      </c>
      <c r="H343">
        <v>1257</v>
      </c>
      <c r="I343">
        <f t="shared" si="29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5"/>
        <v>music</v>
      </c>
      <c r="R343" t="str">
        <f t="shared" si="26"/>
        <v>indie rock</v>
      </c>
      <c r="S343" s="4">
        <f t="shared" si="27"/>
        <v>42244.208333333328</v>
      </c>
      <c r="T343" s="4">
        <f t="shared" si="27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8"/>
        <v>67</v>
      </c>
      <c r="G344" t="s">
        <v>14</v>
      </c>
      <c r="H344">
        <v>328</v>
      </c>
      <c r="I344">
        <f t="shared" si="29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5"/>
        <v>theater</v>
      </c>
      <c r="R344" t="str">
        <f t="shared" si="26"/>
        <v>plays</v>
      </c>
      <c r="S344" s="4">
        <f t="shared" si="27"/>
        <v>41475.208333333336</v>
      </c>
      <c r="T344" s="4">
        <f t="shared" si="27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8"/>
        <v>54</v>
      </c>
      <c r="G345" t="s">
        <v>14</v>
      </c>
      <c r="H345">
        <v>147</v>
      </c>
      <c r="I345">
        <f t="shared" si="29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5"/>
        <v>theater</v>
      </c>
      <c r="R345" t="str">
        <f t="shared" si="26"/>
        <v>plays</v>
      </c>
      <c r="S345" s="4">
        <f t="shared" si="27"/>
        <v>41597.25</v>
      </c>
      <c r="T345" s="4">
        <f t="shared" si="27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8"/>
        <v>42</v>
      </c>
      <c r="G346" t="s">
        <v>14</v>
      </c>
      <c r="H346">
        <v>830</v>
      </c>
      <c r="I346">
        <f t="shared" si="29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5"/>
        <v>games</v>
      </c>
      <c r="R346" t="str">
        <f t="shared" si="26"/>
        <v>video games</v>
      </c>
      <c r="S346" s="4">
        <f t="shared" si="27"/>
        <v>43122.25</v>
      </c>
      <c r="T346" s="4">
        <f t="shared" si="27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8"/>
        <v>15</v>
      </c>
      <c r="G347" t="s">
        <v>14</v>
      </c>
      <c r="H347">
        <v>331</v>
      </c>
      <c r="I347">
        <f t="shared" si="29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5"/>
        <v>film &amp; video</v>
      </c>
      <c r="R347" t="str">
        <f t="shared" si="26"/>
        <v>drama</v>
      </c>
      <c r="S347" s="4">
        <f t="shared" si="27"/>
        <v>42194.208333333328</v>
      </c>
      <c r="T347" s="4">
        <f t="shared" si="27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8"/>
        <v>34</v>
      </c>
      <c r="G348" t="s">
        <v>14</v>
      </c>
      <c r="H348">
        <v>25</v>
      </c>
      <c r="I348">
        <f t="shared" si="29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5"/>
        <v>music</v>
      </c>
      <c r="R348" t="str">
        <f t="shared" si="26"/>
        <v>indie rock</v>
      </c>
      <c r="S348" s="4">
        <f t="shared" si="27"/>
        <v>42971.208333333328</v>
      </c>
      <c r="T348" s="4">
        <f t="shared" si="27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8"/>
        <v>1401</v>
      </c>
      <c r="G349" t="s">
        <v>20</v>
      </c>
      <c r="H349">
        <v>191</v>
      </c>
      <c r="I349">
        <f t="shared" si="29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5"/>
        <v>technology</v>
      </c>
      <c r="R349" t="str">
        <f t="shared" si="26"/>
        <v>web</v>
      </c>
      <c r="S349" s="4">
        <f t="shared" si="27"/>
        <v>42046.25</v>
      </c>
      <c r="T349" s="4">
        <f t="shared" si="27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8"/>
        <v>72</v>
      </c>
      <c r="G350" t="s">
        <v>14</v>
      </c>
      <c r="H350">
        <v>3483</v>
      </c>
      <c r="I350">
        <f t="shared" si="29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5"/>
        <v>food</v>
      </c>
      <c r="R350" t="str">
        <f t="shared" si="26"/>
        <v>food trucks</v>
      </c>
      <c r="S350" s="4">
        <f t="shared" si="27"/>
        <v>42782.25</v>
      </c>
      <c r="T350" s="4">
        <f t="shared" si="27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8"/>
        <v>53</v>
      </c>
      <c r="G351" t="s">
        <v>14</v>
      </c>
      <c r="H351">
        <v>923</v>
      </c>
      <c r="I351">
        <f t="shared" si="29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5"/>
        <v>theater</v>
      </c>
      <c r="R351" t="str">
        <f t="shared" si="26"/>
        <v>plays</v>
      </c>
      <c r="S351" s="4">
        <f t="shared" si="27"/>
        <v>42930.208333333328</v>
      </c>
      <c r="T351" s="4">
        <f t="shared" si="27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8"/>
        <v>5</v>
      </c>
      <c r="G352" t="s">
        <v>14</v>
      </c>
      <c r="H352">
        <v>1</v>
      </c>
      <c r="I352">
        <f t="shared" si="29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5"/>
        <v>music</v>
      </c>
      <c r="R352" t="str">
        <f t="shared" si="26"/>
        <v>jazz</v>
      </c>
      <c r="S352" s="4">
        <f t="shared" si="27"/>
        <v>42144.208333333328</v>
      </c>
      <c r="T352" s="4">
        <f t="shared" si="27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8"/>
        <v>128</v>
      </c>
      <c r="G353" t="s">
        <v>20</v>
      </c>
      <c r="H353">
        <v>2013</v>
      </c>
      <c r="I353">
        <f t="shared" si="29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5"/>
        <v>music</v>
      </c>
      <c r="R353" t="str">
        <f t="shared" si="26"/>
        <v>rock</v>
      </c>
      <c r="S353" s="4">
        <f t="shared" si="27"/>
        <v>42240.208333333328</v>
      </c>
      <c r="T353" s="4">
        <f t="shared" si="27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8"/>
        <v>35</v>
      </c>
      <c r="G354" t="s">
        <v>14</v>
      </c>
      <c r="H354">
        <v>33</v>
      </c>
      <c r="I354">
        <f t="shared" si="29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5"/>
        <v>theater</v>
      </c>
      <c r="R354" t="str">
        <f t="shared" si="26"/>
        <v>plays</v>
      </c>
      <c r="S354" s="4">
        <f t="shared" si="27"/>
        <v>42315.25</v>
      </c>
      <c r="T354" s="4">
        <f t="shared" si="27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8"/>
        <v>411</v>
      </c>
      <c r="G355" t="s">
        <v>20</v>
      </c>
      <c r="H355">
        <v>1703</v>
      </c>
      <c r="I355">
        <f t="shared" si="29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5"/>
        <v>theater</v>
      </c>
      <c r="R355" t="str">
        <f t="shared" si="26"/>
        <v>plays</v>
      </c>
      <c r="S355" s="4">
        <f t="shared" si="27"/>
        <v>43651.208333333328</v>
      </c>
      <c r="T355" s="4">
        <f t="shared" si="27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8"/>
        <v>124</v>
      </c>
      <c r="G356" t="s">
        <v>20</v>
      </c>
      <c r="H356">
        <v>80</v>
      </c>
      <c r="I356">
        <f t="shared" si="29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5"/>
        <v>film &amp; video</v>
      </c>
      <c r="R356" t="str">
        <f t="shared" si="26"/>
        <v>documentary</v>
      </c>
      <c r="S356" s="4">
        <f t="shared" si="27"/>
        <v>41520.208333333336</v>
      </c>
      <c r="T356" s="4">
        <f t="shared" si="27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8"/>
        <v>59</v>
      </c>
      <c r="G357" t="s">
        <v>47</v>
      </c>
      <c r="H357">
        <v>86</v>
      </c>
      <c r="I357">
        <f t="shared" si="29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5"/>
        <v>technology</v>
      </c>
      <c r="R357" t="str">
        <f t="shared" si="26"/>
        <v>wearables</v>
      </c>
      <c r="S357" s="4">
        <f t="shared" si="27"/>
        <v>42757.25</v>
      </c>
      <c r="T357" s="4">
        <f t="shared" si="27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8"/>
        <v>37</v>
      </c>
      <c r="G358" t="s">
        <v>14</v>
      </c>
      <c r="H358">
        <v>40</v>
      </c>
      <c r="I358">
        <f t="shared" si="29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5"/>
        <v>theater</v>
      </c>
      <c r="R358" t="str">
        <f t="shared" si="26"/>
        <v>plays</v>
      </c>
      <c r="S358" s="4">
        <f t="shared" si="27"/>
        <v>40922.25</v>
      </c>
      <c r="T358" s="4">
        <f t="shared" si="27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8"/>
        <v>185</v>
      </c>
      <c r="G359" t="s">
        <v>20</v>
      </c>
      <c r="H359">
        <v>41</v>
      </c>
      <c r="I359">
        <f t="shared" si="29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5"/>
        <v>games</v>
      </c>
      <c r="R359" t="str">
        <f t="shared" si="26"/>
        <v>video games</v>
      </c>
      <c r="S359" s="4">
        <f t="shared" si="27"/>
        <v>42250.208333333328</v>
      </c>
      <c r="T359" s="4">
        <f t="shared" si="27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8"/>
        <v>12</v>
      </c>
      <c r="G360" t="s">
        <v>14</v>
      </c>
      <c r="H360">
        <v>23</v>
      </c>
      <c r="I360">
        <f t="shared" si="29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5"/>
        <v>photography</v>
      </c>
      <c r="R360" t="str">
        <f t="shared" si="26"/>
        <v>photography books</v>
      </c>
      <c r="S360" s="4">
        <f t="shared" si="27"/>
        <v>43322.208333333328</v>
      </c>
      <c r="T360" s="4">
        <f t="shared" si="27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8"/>
        <v>299</v>
      </c>
      <c r="G361" t="s">
        <v>20</v>
      </c>
      <c r="H361">
        <v>187</v>
      </c>
      <c r="I361">
        <f t="shared" si="29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5"/>
        <v>film &amp; video</v>
      </c>
      <c r="R361" t="str">
        <f t="shared" si="26"/>
        <v>animation</v>
      </c>
      <c r="S361" s="4">
        <f t="shared" si="27"/>
        <v>40782.208333333336</v>
      </c>
      <c r="T361" s="4">
        <f t="shared" si="27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8"/>
        <v>226</v>
      </c>
      <c r="G362" t="s">
        <v>20</v>
      </c>
      <c r="H362">
        <v>2875</v>
      </c>
      <c r="I362">
        <f t="shared" si="29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5"/>
        <v>theater</v>
      </c>
      <c r="R362" t="str">
        <f t="shared" si="26"/>
        <v>plays</v>
      </c>
      <c r="S362" s="4">
        <f t="shared" si="27"/>
        <v>40544.25</v>
      </c>
      <c r="T362" s="4">
        <f t="shared" si="27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8"/>
        <v>174</v>
      </c>
      <c r="G363" t="s">
        <v>20</v>
      </c>
      <c r="H363">
        <v>88</v>
      </c>
      <c r="I363">
        <f t="shared" si="29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5"/>
        <v>theater</v>
      </c>
      <c r="R363" t="str">
        <f t="shared" si="26"/>
        <v>plays</v>
      </c>
      <c r="S363" s="4">
        <f t="shared" si="27"/>
        <v>43015.208333333328</v>
      </c>
      <c r="T363" s="4">
        <f t="shared" si="27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8"/>
        <v>372</v>
      </c>
      <c r="G364" t="s">
        <v>20</v>
      </c>
      <c r="H364">
        <v>191</v>
      </c>
      <c r="I364">
        <f t="shared" si="29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5"/>
        <v>music</v>
      </c>
      <c r="R364" t="str">
        <f t="shared" si="26"/>
        <v>rock</v>
      </c>
      <c r="S364" s="4">
        <f t="shared" si="27"/>
        <v>40570.25</v>
      </c>
      <c r="T364" s="4">
        <f t="shared" si="27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8"/>
        <v>160</v>
      </c>
      <c r="G365" t="s">
        <v>20</v>
      </c>
      <c r="H365">
        <v>139</v>
      </c>
      <c r="I365">
        <f t="shared" si="29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5"/>
        <v>music</v>
      </c>
      <c r="R365" t="str">
        <f t="shared" si="26"/>
        <v>rock</v>
      </c>
      <c r="S365" s="4">
        <f t="shared" si="27"/>
        <v>40904.25</v>
      </c>
      <c r="T365" s="4">
        <f t="shared" si="27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8"/>
        <v>1616</v>
      </c>
      <c r="G366" t="s">
        <v>20</v>
      </c>
      <c r="H366">
        <v>186</v>
      </c>
      <c r="I366">
        <f t="shared" si="29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5"/>
        <v>music</v>
      </c>
      <c r="R366" t="str">
        <f t="shared" si="26"/>
        <v>indie rock</v>
      </c>
      <c r="S366" s="4">
        <f t="shared" si="27"/>
        <v>43164.25</v>
      </c>
      <c r="T366" s="4">
        <f t="shared" si="27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8"/>
        <v>733</v>
      </c>
      <c r="G367" t="s">
        <v>20</v>
      </c>
      <c r="H367">
        <v>112</v>
      </c>
      <c r="I367">
        <f t="shared" si="29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5"/>
        <v>theater</v>
      </c>
      <c r="R367" t="str">
        <f t="shared" si="26"/>
        <v>plays</v>
      </c>
      <c r="S367" s="4">
        <f t="shared" si="27"/>
        <v>42733.25</v>
      </c>
      <c r="T367" s="4">
        <f t="shared" si="27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8"/>
        <v>592</v>
      </c>
      <c r="G368" t="s">
        <v>20</v>
      </c>
      <c r="H368">
        <v>101</v>
      </c>
      <c r="I368">
        <f t="shared" si="29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5"/>
        <v>theater</v>
      </c>
      <c r="R368" t="str">
        <f t="shared" si="26"/>
        <v>plays</v>
      </c>
      <c r="S368" s="4">
        <f t="shared" si="27"/>
        <v>40546.25</v>
      </c>
      <c r="T368" s="4">
        <f t="shared" si="27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8"/>
        <v>19</v>
      </c>
      <c r="G369" t="s">
        <v>14</v>
      </c>
      <c r="H369">
        <v>75</v>
      </c>
      <c r="I369">
        <f t="shared" si="29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5"/>
        <v>theater</v>
      </c>
      <c r="R369" t="str">
        <f t="shared" si="26"/>
        <v>plays</v>
      </c>
      <c r="S369" s="4">
        <f t="shared" si="27"/>
        <v>41930.208333333336</v>
      </c>
      <c r="T369" s="4">
        <f t="shared" si="27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8"/>
        <v>277</v>
      </c>
      <c r="G370" t="s">
        <v>20</v>
      </c>
      <c r="H370">
        <v>206</v>
      </c>
      <c r="I370">
        <f t="shared" si="29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5"/>
        <v>film &amp; video</v>
      </c>
      <c r="R370" t="str">
        <f t="shared" si="26"/>
        <v>documentary</v>
      </c>
      <c r="S370" s="4">
        <f t="shared" si="27"/>
        <v>40464.208333333336</v>
      </c>
      <c r="T370" s="4">
        <f t="shared" si="27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8"/>
        <v>273</v>
      </c>
      <c r="G371" t="s">
        <v>20</v>
      </c>
      <c r="H371">
        <v>154</v>
      </c>
      <c r="I371">
        <f t="shared" si="29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5"/>
        <v>film &amp; video</v>
      </c>
      <c r="R371" t="str">
        <f t="shared" si="26"/>
        <v>television</v>
      </c>
      <c r="S371" s="4">
        <f t="shared" si="27"/>
        <v>41308.25</v>
      </c>
      <c r="T371" s="4">
        <f t="shared" si="27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8"/>
        <v>159</v>
      </c>
      <c r="G372" t="s">
        <v>20</v>
      </c>
      <c r="H372">
        <v>5966</v>
      </c>
      <c r="I372">
        <f t="shared" si="29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5"/>
        <v>theater</v>
      </c>
      <c r="R372" t="str">
        <f t="shared" si="26"/>
        <v>plays</v>
      </c>
      <c r="S372" s="4">
        <f t="shared" si="27"/>
        <v>43570.208333333328</v>
      </c>
      <c r="T372" s="4">
        <f t="shared" si="27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8"/>
        <v>68</v>
      </c>
      <c r="G373" t="s">
        <v>14</v>
      </c>
      <c r="H373">
        <v>2176</v>
      </c>
      <c r="I373">
        <f t="shared" si="29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5"/>
        <v>theater</v>
      </c>
      <c r="R373" t="str">
        <f t="shared" si="26"/>
        <v>plays</v>
      </c>
      <c r="S373" s="4">
        <f t="shared" si="27"/>
        <v>42043.25</v>
      </c>
      <c r="T373" s="4">
        <f t="shared" si="27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8"/>
        <v>1592</v>
      </c>
      <c r="G374" t="s">
        <v>20</v>
      </c>
      <c r="H374">
        <v>169</v>
      </c>
      <c r="I374">
        <f t="shared" si="29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5"/>
        <v>film &amp; video</v>
      </c>
      <c r="R374" t="str">
        <f t="shared" si="26"/>
        <v>documentary</v>
      </c>
      <c r="S374" s="4">
        <f t="shared" si="27"/>
        <v>42012.25</v>
      </c>
      <c r="T374" s="4">
        <f t="shared" si="27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8"/>
        <v>730</v>
      </c>
      <c r="G375" t="s">
        <v>20</v>
      </c>
      <c r="H375">
        <v>2106</v>
      </c>
      <c r="I375">
        <f t="shared" si="29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5"/>
        <v>theater</v>
      </c>
      <c r="R375" t="str">
        <f t="shared" si="26"/>
        <v>plays</v>
      </c>
      <c r="S375" s="4">
        <f t="shared" si="27"/>
        <v>42964.208333333328</v>
      </c>
      <c r="T375" s="4">
        <f t="shared" si="27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8"/>
        <v>13</v>
      </c>
      <c r="G376" t="s">
        <v>14</v>
      </c>
      <c r="H376">
        <v>441</v>
      </c>
      <c r="I376">
        <f t="shared" si="29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5"/>
        <v>film &amp; video</v>
      </c>
      <c r="R376" t="str">
        <f t="shared" si="26"/>
        <v>documentary</v>
      </c>
      <c r="S376" s="4">
        <f t="shared" si="27"/>
        <v>43476.25</v>
      </c>
      <c r="T376" s="4">
        <f t="shared" si="27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8"/>
        <v>55</v>
      </c>
      <c r="G377" t="s">
        <v>14</v>
      </c>
      <c r="H377">
        <v>25</v>
      </c>
      <c r="I377">
        <f t="shared" si="29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5"/>
        <v>music</v>
      </c>
      <c r="R377" t="str">
        <f t="shared" si="26"/>
        <v>indie rock</v>
      </c>
      <c r="S377" s="4">
        <f t="shared" si="27"/>
        <v>42293.208333333328</v>
      </c>
      <c r="T377" s="4">
        <f t="shared" si="27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8"/>
        <v>361</v>
      </c>
      <c r="G378" t="s">
        <v>20</v>
      </c>
      <c r="H378">
        <v>131</v>
      </c>
      <c r="I378">
        <f t="shared" si="29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5"/>
        <v>music</v>
      </c>
      <c r="R378" t="str">
        <f t="shared" si="26"/>
        <v>rock</v>
      </c>
      <c r="S378" s="4">
        <f t="shared" si="27"/>
        <v>41826.208333333336</v>
      </c>
      <c r="T378" s="4">
        <f t="shared" si="27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8"/>
        <v>10</v>
      </c>
      <c r="G379" t="s">
        <v>14</v>
      </c>
      <c r="H379">
        <v>127</v>
      </c>
      <c r="I379">
        <f t="shared" si="29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5"/>
        <v>theater</v>
      </c>
      <c r="R379" t="str">
        <f t="shared" si="26"/>
        <v>plays</v>
      </c>
      <c r="S379" s="4">
        <f t="shared" si="27"/>
        <v>43760.208333333328</v>
      </c>
      <c r="T379" s="4">
        <f t="shared" si="27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8"/>
        <v>14</v>
      </c>
      <c r="G380" t="s">
        <v>14</v>
      </c>
      <c r="H380">
        <v>355</v>
      </c>
      <c r="I380">
        <f t="shared" si="29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5"/>
        <v>film &amp; video</v>
      </c>
      <c r="R380" t="str">
        <f t="shared" si="26"/>
        <v>documentary</v>
      </c>
      <c r="S380" s="4">
        <f t="shared" si="27"/>
        <v>43241.208333333328</v>
      </c>
      <c r="T380" s="4">
        <f t="shared" si="27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8"/>
        <v>40</v>
      </c>
      <c r="G381" t="s">
        <v>14</v>
      </c>
      <c r="H381">
        <v>44</v>
      </c>
      <c r="I381">
        <f t="shared" si="29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5"/>
        <v>theater</v>
      </c>
      <c r="R381" t="str">
        <f t="shared" si="26"/>
        <v>plays</v>
      </c>
      <c r="S381" s="4">
        <f t="shared" si="27"/>
        <v>40843.208333333336</v>
      </c>
      <c r="T381" s="4">
        <f t="shared" si="27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8"/>
        <v>160</v>
      </c>
      <c r="G382" t="s">
        <v>20</v>
      </c>
      <c r="H382">
        <v>84</v>
      </c>
      <c r="I382">
        <f t="shared" si="29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5"/>
        <v>theater</v>
      </c>
      <c r="R382" t="str">
        <f t="shared" si="26"/>
        <v>plays</v>
      </c>
      <c r="S382" s="4">
        <f t="shared" si="27"/>
        <v>41448.208333333336</v>
      </c>
      <c r="T382" s="4">
        <f t="shared" si="27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8"/>
        <v>184</v>
      </c>
      <c r="G383" t="s">
        <v>20</v>
      </c>
      <c r="H383">
        <v>155</v>
      </c>
      <c r="I383">
        <f t="shared" si="29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5"/>
        <v>theater</v>
      </c>
      <c r="R383" t="str">
        <f t="shared" si="26"/>
        <v>plays</v>
      </c>
      <c r="S383" s="4">
        <f t="shared" si="27"/>
        <v>42163.208333333328</v>
      </c>
      <c r="T383" s="4">
        <f t="shared" si="27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8"/>
        <v>64</v>
      </c>
      <c r="G384" t="s">
        <v>14</v>
      </c>
      <c r="H384">
        <v>67</v>
      </c>
      <c r="I384">
        <f t="shared" si="29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5"/>
        <v>photography</v>
      </c>
      <c r="R384" t="str">
        <f t="shared" si="26"/>
        <v>photography books</v>
      </c>
      <c r="S384" s="4">
        <f t="shared" si="27"/>
        <v>43024.208333333328</v>
      </c>
      <c r="T384" s="4">
        <f t="shared" si="27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8"/>
        <v>225</v>
      </c>
      <c r="G385" t="s">
        <v>20</v>
      </c>
      <c r="H385">
        <v>189</v>
      </c>
      <c r="I385">
        <f t="shared" si="29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5"/>
        <v>food</v>
      </c>
      <c r="R385" t="str">
        <f t="shared" si="26"/>
        <v>food trucks</v>
      </c>
      <c r="S385" s="4">
        <f t="shared" si="27"/>
        <v>43509.25</v>
      </c>
      <c r="T385" s="4">
        <f t="shared" si="27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8"/>
        <v>172</v>
      </c>
      <c r="G386" t="s">
        <v>20</v>
      </c>
      <c r="H386">
        <v>4799</v>
      </c>
      <c r="I386">
        <f t="shared" si="29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5"/>
        <v>film &amp; video</v>
      </c>
      <c r="R386" t="str">
        <f t="shared" si="26"/>
        <v>documentary</v>
      </c>
      <c r="S386" s="4">
        <f t="shared" si="27"/>
        <v>42776.25</v>
      </c>
      <c r="T386" s="4">
        <f t="shared" si="27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8"/>
        <v>146</v>
      </c>
      <c r="G387" t="s">
        <v>20</v>
      </c>
      <c r="H387">
        <v>1137</v>
      </c>
      <c r="I387">
        <f t="shared" si="29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0">LEFT(P387,SEARCH("/",P387)-1)</f>
        <v>publishing</v>
      </c>
      <c r="R387" t="str">
        <f t="shared" ref="R387:R450" si="31">RIGHT(P387,LEN(P387)-SEARCH("/",P387))</f>
        <v>nonfiction</v>
      </c>
      <c r="S387" s="4">
        <f t="shared" ref="S387:T450" si="32">(((L387/60)/60/24)+DATE(1970,1,1))</f>
        <v>43553.208333333328</v>
      </c>
      <c r="T387" s="4">
        <f t="shared" si="32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33">ROUND(((E388/D388)*100),0)</f>
        <v>76</v>
      </c>
      <c r="G388" t="s">
        <v>14</v>
      </c>
      <c r="H388">
        <v>1068</v>
      </c>
      <c r="I388">
        <f t="shared" ref="I388:I451" si="34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0"/>
        <v>theater</v>
      </c>
      <c r="R388" t="str">
        <f t="shared" si="31"/>
        <v>plays</v>
      </c>
      <c r="S388" s="4">
        <f t="shared" si="32"/>
        <v>40355.208333333336</v>
      </c>
      <c r="T388" s="4">
        <f t="shared" si="32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3"/>
        <v>39</v>
      </c>
      <c r="G389" t="s">
        <v>14</v>
      </c>
      <c r="H389">
        <v>424</v>
      </c>
      <c r="I389">
        <f t="shared" si="34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0"/>
        <v>technology</v>
      </c>
      <c r="R389" t="str">
        <f t="shared" si="31"/>
        <v>wearables</v>
      </c>
      <c r="S389" s="4">
        <f t="shared" si="32"/>
        <v>41072.208333333336</v>
      </c>
      <c r="T389" s="4">
        <f t="shared" si="32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3"/>
        <v>11</v>
      </c>
      <c r="G390" t="s">
        <v>74</v>
      </c>
      <c r="H390">
        <v>145</v>
      </c>
      <c r="I390">
        <f t="shared" si="3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0"/>
        <v>music</v>
      </c>
      <c r="R390" t="str">
        <f t="shared" si="31"/>
        <v>indie rock</v>
      </c>
      <c r="S390" s="4">
        <f t="shared" si="32"/>
        <v>40912.25</v>
      </c>
      <c r="T390" s="4">
        <f t="shared" si="32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3"/>
        <v>122</v>
      </c>
      <c r="G391" t="s">
        <v>20</v>
      </c>
      <c r="H391">
        <v>1152</v>
      </c>
      <c r="I391">
        <f t="shared" si="3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0"/>
        <v>theater</v>
      </c>
      <c r="R391" t="str">
        <f t="shared" si="31"/>
        <v>plays</v>
      </c>
      <c r="S391" s="4">
        <f t="shared" si="32"/>
        <v>40479.208333333336</v>
      </c>
      <c r="T391" s="4">
        <f t="shared" si="32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3"/>
        <v>187</v>
      </c>
      <c r="G392" t="s">
        <v>20</v>
      </c>
      <c r="H392">
        <v>50</v>
      </c>
      <c r="I392">
        <f t="shared" si="3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0"/>
        <v>photography</v>
      </c>
      <c r="R392" t="str">
        <f t="shared" si="31"/>
        <v>photography books</v>
      </c>
      <c r="S392" s="4">
        <f t="shared" si="32"/>
        <v>41530.208333333336</v>
      </c>
      <c r="T392" s="4">
        <f t="shared" si="32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3"/>
        <v>7</v>
      </c>
      <c r="G393" t="s">
        <v>14</v>
      </c>
      <c r="H393">
        <v>151</v>
      </c>
      <c r="I393">
        <f t="shared" si="3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0"/>
        <v>publishing</v>
      </c>
      <c r="R393" t="str">
        <f t="shared" si="31"/>
        <v>nonfiction</v>
      </c>
      <c r="S393" s="4">
        <f t="shared" si="32"/>
        <v>41653.25</v>
      </c>
      <c r="T393" s="4">
        <f t="shared" si="32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3"/>
        <v>66</v>
      </c>
      <c r="G394" t="s">
        <v>14</v>
      </c>
      <c r="H394">
        <v>1608</v>
      </c>
      <c r="I394">
        <f t="shared" si="3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0"/>
        <v>technology</v>
      </c>
      <c r="R394" t="str">
        <f t="shared" si="31"/>
        <v>wearables</v>
      </c>
      <c r="S394" s="4">
        <f t="shared" si="32"/>
        <v>40549.25</v>
      </c>
      <c r="T394" s="4">
        <f t="shared" si="32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3"/>
        <v>229</v>
      </c>
      <c r="G395" t="s">
        <v>20</v>
      </c>
      <c r="H395">
        <v>3059</v>
      </c>
      <c r="I395">
        <f t="shared" si="3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0"/>
        <v>music</v>
      </c>
      <c r="R395" t="str">
        <f t="shared" si="31"/>
        <v>jazz</v>
      </c>
      <c r="S395" s="4">
        <f t="shared" si="32"/>
        <v>42933.208333333328</v>
      </c>
      <c r="T395" s="4">
        <f t="shared" si="32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3"/>
        <v>469</v>
      </c>
      <c r="G396" t="s">
        <v>20</v>
      </c>
      <c r="H396">
        <v>34</v>
      </c>
      <c r="I396">
        <f t="shared" si="3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0"/>
        <v>film &amp; video</v>
      </c>
      <c r="R396" t="str">
        <f t="shared" si="31"/>
        <v>documentary</v>
      </c>
      <c r="S396" s="4">
        <f t="shared" si="32"/>
        <v>41484.208333333336</v>
      </c>
      <c r="T396" s="4">
        <f t="shared" si="32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3"/>
        <v>130</v>
      </c>
      <c r="G397" t="s">
        <v>20</v>
      </c>
      <c r="H397">
        <v>220</v>
      </c>
      <c r="I397">
        <f t="shared" si="3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0"/>
        <v>theater</v>
      </c>
      <c r="R397" t="str">
        <f t="shared" si="31"/>
        <v>plays</v>
      </c>
      <c r="S397" s="4">
        <f t="shared" si="32"/>
        <v>40885.25</v>
      </c>
      <c r="T397" s="4">
        <f t="shared" si="32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3"/>
        <v>167</v>
      </c>
      <c r="G398" t="s">
        <v>20</v>
      </c>
      <c r="H398">
        <v>1604</v>
      </c>
      <c r="I398">
        <f t="shared" si="3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0"/>
        <v>film &amp; video</v>
      </c>
      <c r="R398" t="str">
        <f t="shared" si="31"/>
        <v>drama</v>
      </c>
      <c r="S398" s="4">
        <f t="shared" si="32"/>
        <v>43378.208333333328</v>
      </c>
      <c r="T398" s="4">
        <f t="shared" si="32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3"/>
        <v>174</v>
      </c>
      <c r="G399" t="s">
        <v>20</v>
      </c>
      <c r="H399">
        <v>454</v>
      </c>
      <c r="I399">
        <f t="shared" si="3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0"/>
        <v>music</v>
      </c>
      <c r="R399" t="str">
        <f t="shared" si="31"/>
        <v>rock</v>
      </c>
      <c r="S399" s="4">
        <f t="shared" si="32"/>
        <v>41417.208333333336</v>
      </c>
      <c r="T399" s="4">
        <f t="shared" si="32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3"/>
        <v>718</v>
      </c>
      <c r="G400" t="s">
        <v>20</v>
      </c>
      <c r="H400">
        <v>123</v>
      </c>
      <c r="I400">
        <f t="shared" si="3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0"/>
        <v>film &amp; video</v>
      </c>
      <c r="R400" t="str">
        <f t="shared" si="31"/>
        <v>animation</v>
      </c>
      <c r="S400" s="4">
        <f t="shared" si="32"/>
        <v>43228.208333333328</v>
      </c>
      <c r="T400" s="4">
        <f t="shared" si="32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3"/>
        <v>64</v>
      </c>
      <c r="G401" t="s">
        <v>14</v>
      </c>
      <c r="H401">
        <v>941</v>
      </c>
      <c r="I401">
        <f t="shared" si="3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0"/>
        <v>music</v>
      </c>
      <c r="R401" t="str">
        <f t="shared" si="31"/>
        <v>indie rock</v>
      </c>
      <c r="S401" s="4">
        <f t="shared" si="32"/>
        <v>40576.25</v>
      </c>
      <c r="T401" s="4">
        <f t="shared" si="32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3"/>
        <v>2</v>
      </c>
      <c r="G402" t="s">
        <v>14</v>
      </c>
      <c r="H402">
        <v>1</v>
      </c>
      <c r="I402">
        <f t="shared" si="3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0"/>
        <v>photography</v>
      </c>
      <c r="R402" t="str">
        <f t="shared" si="31"/>
        <v>photography books</v>
      </c>
      <c r="S402" s="4">
        <f t="shared" si="32"/>
        <v>41502.208333333336</v>
      </c>
      <c r="T402" s="4">
        <f t="shared" si="32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3"/>
        <v>1530</v>
      </c>
      <c r="G403" t="s">
        <v>20</v>
      </c>
      <c r="H403">
        <v>299</v>
      </c>
      <c r="I403">
        <f t="shared" si="3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0"/>
        <v>theater</v>
      </c>
      <c r="R403" t="str">
        <f t="shared" si="31"/>
        <v>plays</v>
      </c>
      <c r="S403" s="4">
        <f t="shared" si="32"/>
        <v>43765.208333333328</v>
      </c>
      <c r="T403" s="4">
        <f t="shared" si="32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3"/>
        <v>40</v>
      </c>
      <c r="G404" t="s">
        <v>14</v>
      </c>
      <c r="H404">
        <v>40</v>
      </c>
      <c r="I404">
        <f t="shared" si="3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0"/>
        <v>film &amp; video</v>
      </c>
      <c r="R404" t="str">
        <f t="shared" si="31"/>
        <v>shorts</v>
      </c>
      <c r="S404" s="4">
        <f t="shared" si="32"/>
        <v>40914.25</v>
      </c>
      <c r="T404" s="4">
        <f t="shared" si="32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3"/>
        <v>86</v>
      </c>
      <c r="G405" t="s">
        <v>14</v>
      </c>
      <c r="H405">
        <v>3015</v>
      </c>
      <c r="I405">
        <f t="shared" si="3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0"/>
        <v>theater</v>
      </c>
      <c r="R405" t="str">
        <f t="shared" si="31"/>
        <v>plays</v>
      </c>
      <c r="S405" s="4">
        <f t="shared" si="32"/>
        <v>40310.208333333336</v>
      </c>
      <c r="T405" s="4">
        <f t="shared" si="32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3"/>
        <v>316</v>
      </c>
      <c r="G406" t="s">
        <v>20</v>
      </c>
      <c r="H406">
        <v>2237</v>
      </c>
      <c r="I406">
        <f t="shared" si="3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0"/>
        <v>theater</v>
      </c>
      <c r="R406" t="str">
        <f t="shared" si="31"/>
        <v>plays</v>
      </c>
      <c r="S406" s="4">
        <f t="shared" si="32"/>
        <v>43053.25</v>
      </c>
      <c r="T406" s="4">
        <f t="shared" si="32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3"/>
        <v>90</v>
      </c>
      <c r="G407" t="s">
        <v>14</v>
      </c>
      <c r="H407">
        <v>435</v>
      </c>
      <c r="I407">
        <f t="shared" si="3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0"/>
        <v>theater</v>
      </c>
      <c r="R407" t="str">
        <f t="shared" si="31"/>
        <v>plays</v>
      </c>
      <c r="S407" s="4">
        <f t="shared" si="32"/>
        <v>43255.208333333328</v>
      </c>
      <c r="T407" s="4">
        <f t="shared" si="32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3"/>
        <v>182</v>
      </c>
      <c r="G408" t="s">
        <v>20</v>
      </c>
      <c r="H408">
        <v>645</v>
      </c>
      <c r="I408">
        <f t="shared" si="3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0"/>
        <v>film &amp; video</v>
      </c>
      <c r="R408" t="str">
        <f t="shared" si="31"/>
        <v>documentary</v>
      </c>
      <c r="S408" s="4">
        <f t="shared" si="32"/>
        <v>41304.25</v>
      </c>
      <c r="T408" s="4">
        <f t="shared" si="32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3"/>
        <v>356</v>
      </c>
      <c r="G409" t="s">
        <v>20</v>
      </c>
      <c r="H409">
        <v>484</v>
      </c>
      <c r="I409">
        <f t="shared" si="3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0"/>
        <v>theater</v>
      </c>
      <c r="R409" t="str">
        <f t="shared" si="31"/>
        <v>plays</v>
      </c>
      <c r="S409" s="4">
        <f t="shared" si="32"/>
        <v>43751.208333333328</v>
      </c>
      <c r="T409" s="4">
        <f t="shared" si="32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3"/>
        <v>132</v>
      </c>
      <c r="G410" t="s">
        <v>20</v>
      </c>
      <c r="H410">
        <v>154</v>
      </c>
      <c r="I410">
        <f t="shared" si="3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0"/>
        <v>film &amp; video</v>
      </c>
      <c r="R410" t="str">
        <f t="shared" si="31"/>
        <v>documentary</v>
      </c>
      <c r="S410" s="4">
        <f t="shared" si="32"/>
        <v>42541.208333333328</v>
      </c>
      <c r="T410" s="4">
        <f t="shared" si="32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3"/>
        <v>46</v>
      </c>
      <c r="G411" t="s">
        <v>14</v>
      </c>
      <c r="H411">
        <v>714</v>
      </c>
      <c r="I411">
        <f t="shared" si="3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0"/>
        <v>music</v>
      </c>
      <c r="R411" t="str">
        <f t="shared" si="31"/>
        <v>rock</v>
      </c>
      <c r="S411" s="4">
        <f t="shared" si="32"/>
        <v>42843.208333333328</v>
      </c>
      <c r="T411" s="4">
        <f t="shared" si="32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3"/>
        <v>36</v>
      </c>
      <c r="G412" t="s">
        <v>47</v>
      </c>
      <c r="H412">
        <v>1111</v>
      </c>
      <c r="I412">
        <f t="shared" si="3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0"/>
        <v>games</v>
      </c>
      <c r="R412" t="str">
        <f t="shared" si="31"/>
        <v>mobile games</v>
      </c>
      <c r="S412" s="4">
        <f t="shared" si="32"/>
        <v>42122.208333333328</v>
      </c>
      <c r="T412" s="4">
        <f t="shared" si="32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3"/>
        <v>105</v>
      </c>
      <c r="G413" t="s">
        <v>20</v>
      </c>
      <c r="H413">
        <v>82</v>
      </c>
      <c r="I413">
        <f t="shared" si="3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0"/>
        <v>theater</v>
      </c>
      <c r="R413" t="str">
        <f t="shared" si="31"/>
        <v>plays</v>
      </c>
      <c r="S413" s="4">
        <f t="shared" si="32"/>
        <v>42884.208333333328</v>
      </c>
      <c r="T413" s="4">
        <f t="shared" si="32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3"/>
        <v>669</v>
      </c>
      <c r="G414" t="s">
        <v>20</v>
      </c>
      <c r="H414">
        <v>134</v>
      </c>
      <c r="I414">
        <f t="shared" si="3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0"/>
        <v>publishing</v>
      </c>
      <c r="R414" t="str">
        <f t="shared" si="31"/>
        <v>fiction</v>
      </c>
      <c r="S414" s="4">
        <f t="shared" si="32"/>
        <v>41642.25</v>
      </c>
      <c r="T414" s="4">
        <f t="shared" si="32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3"/>
        <v>62</v>
      </c>
      <c r="G415" t="s">
        <v>47</v>
      </c>
      <c r="H415">
        <v>1089</v>
      </c>
      <c r="I415">
        <f t="shared" si="3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0"/>
        <v>film &amp; video</v>
      </c>
      <c r="R415" t="str">
        <f t="shared" si="31"/>
        <v>animation</v>
      </c>
      <c r="S415" s="4">
        <f t="shared" si="32"/>
        <v>43431.25</v>
      </c>
      <c r="T415" s="4">
        <f t="shared" si="32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3"/>
        <v>85</v>
      </c>
      <c r="G416" t="s">
        <v>14</v>
      </c>
      <c r="H416">
        <v>5497</v>
      </c>
      <c r="I416">
        <f t="shared" si="3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0"/>
        <v>food</v>
      </c>
      <c r="R416" t="str">
        <f t="shared" si="31"/>
        <v>food trucks</v>
      </c>
      <c r="S416" s="4">
        <f t="shared" si="32"/>
        <v>40288.208333333336</v>
      </c>
      <c r="T416" s="4">
        <f t="shared" si="32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3"/>
        <v>11</v>
      </c>
      <c r="G417" t="s">
        <v>14</v>
      </c>
      <c r="H417">
        <v>418</v>
      </c>
      <c r="I417">
        <f t="shared" si="3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0"/>
        <v>theater</v>
      </c>
      <c r="R417" t="str">
        <f t="shared" si="31"/>
        <v>plays</v>
      </c>
      <c r="S417" s="4">
        <f t="shared" si="32"/>
        <v>40921.25</v>
      </c>
      <c r="T417" s="4">
        <f t="shared" si="32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3"/>
        <v>44</v>
      </c>
      <c r="G418" t="s">
        <v>14</v>
      </c>
      <c r="H418">
        <v>1439</v>
      </c>
      <c r="I418">
        <f t="shared" si="3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0"/>
        <v>film &amp; video</v>
      </c>
      <c r="R418" t="str">
        <f t="shared" si="31"/>
        <v>documentary</v>
      </c>
      <c r="S418" s="4">
        <f t="shared" si="32"/>
        <v>40560.25</v>
      </c>
      <c r="T418" s="4">
        <f t="shared" si="32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3"/>
        <v>55</v>
      </c>
      <c r="G419" t="s">
        <v>14</v>
      </c>
      <c r="H419">
        <v>15</v>
      </c>
      <c r="I419">
        <f t="shared" si="3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0"/>
        <v>theater</v>
      </c>
      <c r="R419" t="str">
        <f t="shared" si="31"/>
        <v>plays</v>
      </c>
      <c r="S419" s="4">
        <f t="shared" si="32"/>
        <v>43407.208333333328</v>
      </c>
      <c r="T419" s="4">
        <f t="shared" si="32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3"/>
        <v>57</v>
      </c>
      <c r="G420" t="s">
        <v>14</v>
      </c>
      <c r="H420">
        <v>1999</v>
      </c>
      <c r="I420">
        <f t="shared" si="3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0"/>
        <v>film &amp; video</v>
      </c>
      <c r="R420" t="str">
        <f t="shared" si="31"/>
        <v>documentary</v>
      </c>
      <c r="S420" s="4">
        <f t="shared" si="32"/>
        <v>41035.208333333336</v>
      </c>
      <c r="T420" s="4">
        <f t="shared" si="32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3"/>
        <v>123</v>
      </c>
      <c r="G421" t="s">
        <v>20</v>
      </c>
      <c r="H421">
        <v>5203</v>
      </c>
      <c r="I421">
        <f t="shared" si="3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0"/>
        <v>technology</v>
      </c>
      <c r="R421" t="str">
        <f t="shared" si="31"/>
        <v>web</v>
      </c>
      <c r="S421" s="4">
        <f t="shared" si="32"/>
        <v>40899.25</v>
      </c>
      <c r="T421" s="4">
        <f t="shared" si="32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3"/>
        <v>128</v>
      </c>
      <c r="G422" t="s">
        <v>20</v>
      </c>
      <c r="H422">
        <v>94</v>
      </c>
      <c r="I422">
        <f t="shared" si="3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0"/>
        <v>theater</v>
      </c>
      <c r="R422" t="str">
        <f t="shared" si="31"/>
        <v>plays</v>
      </c>
      <c r="S422" s="4">
        <f t="shared" si="32"/>
        <v>42911.208333333328</v>
      </c>
      <c r="T422" s="4">
        <f t="shared" si="32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3"/>
        <v>64</v>
      </c>
      <c r="G423" t="s">
        <v>14</v>
      </c>
      <c r="H423">
        <v>118</v>
      </c>
      <c r="I423">
        <f t="shared" si="3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0"/>
        <v>technology</v>
      </c>
      <c r="R423" t="str">
        <f t="shared" si="31"/>
        <v>wearables</v>
      </c>
      <c r="S423" s="4">
        <f t="shared" si="32"/>
        <v>42915.208333333328</v>
      </c>
      <c r="T423" s="4">
        <f t="shared" si="32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3"/>
        <v>127</v>
      </c>
      <c r="G424" t="s">
        <v>20</v>
      </c>
      <c r="H424">
        <v>205</v>
      </c>
      <c r="I424">
        <f t="shared" si="3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0"/>
        <v>theater</v>
      </c>
      <c r="R424" t="str">
        <f t="shared" si="31"/>
        <v>plays</v>
      </c>
      <c r="S424" s="4">
        <f t="shared" si="32"/>
        <v>40285.208333333336</v>
      </c>
      <c r="T424" s="4">
        <f t="shared" si="32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3"/>
        <v>11</v>
      </c>
      <c r="G425" t="s">
        <v>14</v>
      </c>
      <c r="H425">
        <v>162</v>
      </c>
      <c r="I425">
        <f t="shared" si="3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0"/>
        <v>food</v>
      </c>
      <c r="R425" t="str">
        <f t="shared" si="31"/>
        <v>food trucks</v>
      </c>
      <c r="S425" s="4">
        <f t="shared" si="32"/>
        <v>40808.208333333336</v>
      </c>
      <c r="T425" s="4">
        <f t="shared" si="32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3"/>
        <v>40</v>
      </c>
      <c r="G426" t="s">
        <v>14</v>
      </c>
      <c r="H426">
        <v>83</v>
      </c>
      <c r="I426">
        <f t="shared" si="3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0"/>
        <v>music</v>
      </c>
      <c r="R426" t="str">
        <f t="shared" si="31"/>
        <v>indie rock</v>
      </c>
      <c r="S426" s="4">
        <f t="shared" si="32"/>
        <v>43208.208333333328</v>
      </c>
      <c r="T426" s="4">
        <f t="shared" si="32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3"/>
        <v>288</v>
      </c>
      <c r="G427" t="s">
        <v>20</v>
      </c>
      <c r="H427">
        <v>92</v>
      </c>
      <c r="I427">
        <f t="shared" si="3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0"/>
        <v>photography</v>
      </c>
      <c r="R427" t="str">
        <f t="shared" si="31"/>
        <v>photography books</v>
      </c>
      <c r="S427" s="4">
        <f t="shared" si="32"/>
        <v>42213.208333333328</v>
      </c>
      <c r="T427" s="4">
        <f t="shared" si="32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3"/>
        <v>573</v>
      </c>
      <c r="G428" t="s">
        <v>20</v>
      </c>
      <c r="H428">
        <v>219</v>
      </c>
      <c r="I428">
        <f t="shared" si="3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0"/>
        <v>theater</v>
      </c>
      <c r="R428" t="str">
        <f t="shared" si="31"/>
        <v>plays</v>
      </c>
      <c r="S428" s="4">
        <f t="shared" si="32"/>
        <v>41332.25</v>
      </c>
      <c r="T428" s="4">
        <f t="shared" si="32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3"/>
        <v>113</v>
      </c>
      <c r="G429" t="s">
        <v>20</v>
      </c>
      <c r="H429">
        <v>2526</v>
      </c>
      <c r="I429">
        <f t="shared" si="3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0"/>
        <v>theater</v>
      </c>
      <c r="R429" t="str">
        <f t="shared" si="31"/>
        <v>plays</v>
      </c>
      <c r="S429" s="4">
        <f t="shared" si="32"/>
        <v>41895.208333333336</v>
      </c>
      <c r="T429" s="4">
        <f t="shared" si="32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3"/>
        <v>46</v>
      </c>
      <c r="G430" t="s">
        <v>14</v>
      </c>
      <c r="H430">
        <v>747</v>
      </c>
      <c r="I430">
        <f t="shared" si="3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0"/>
        <v>film &amp; video</v>
      </c>
      <c r="R430" t="str">
        <f t="shared" si="31"/>
        <v>animation</v>
      </c>
      <c r="S430" s="4">
        <f t="shared" si="32"/>
        <v>40585.25</v>
      </c>
      <c r="T430" s="4">
        <f t="shared" si="32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3"/>
        <v>91</v>
      </c>
      <c r="G431" t="s">
        <v>74</v>
      </c>
      <c r="H431">
        <v>2138</v>
      </c>
      <c r="I431">
        <f t="shared" si="3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0"/>
        <v>photography</v>
      </c>
      <c r="R431" t="str">
        <f t="shared" si="31"/>
        <v>photography books</v>
      </c>
      <c r="S431" s="4">
        <f t="shared" si="32"/>
        <v>41680.25</v>
      </c>
      <c r="T431" s="4">
        <f t="shared" si="32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3"/>
        <v>68</v>
      </c>
      <c r="G432" t="s">
        <v>14</v>
      </c>
      <c r="H432">
        <v>84</v>
      </c>
      <c r="I432">
        <f t="shared" si="3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0"/>
        <v>theater</v>
      </c>
      <c r="R432" t="str">
        <f t="shared" si="31"/>
        <v>plays</v>
      </c>
      <c r="S432" s="4">
        <f t="shared" si="32"/>
        <v>43737.208333333328</v>
      </c>
      <c r="T432" s="4">
        <f t="shared" si="32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3"/>
        <v>192</v>
      </c>
      <c r="G433" t="s">
        <v>20</v>
      </c>
      <c r="H433">
        <v>94</v>
      </c>
      <c r="I433">
        <f t="shared" si="3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0"/>
        <v>theater</v>
      </c>
      <c r="R433" t="str">
        <f t="shared" si="31"/>
        <v>plays</v>
      </c>
      <c r="S433" s="4">
        <f t="shared" si="32"/>
        <v>43273.208333333328</v>
      </c>
      <c r="T433" s="4">
        <f t="shared" si="32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3"/>
        <v>83</v>
      </c>
      <c r="G434" t="s">
        <v>14</v>
      </c>
      <c r="H434">
        <v>91</v>
      </c>
      <c r="I434">
        <f t="shared" si="3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0"/>
        <v>theater</v>
      </c>
      <c r="R434" t="str">
        <f t="shared" si="31"/>
        <v>plays</v>
      </c>
      <c r="S434" s="4">
        <f t="shared" si="32"/>
        <v>41761.208333333336</v>
      </c>
      <c r="T434" s="4">
        <f t="shared" si="32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3"/>
        <v>54</v>
      </c>
      <c r="G435" t="s">
        <v>14</v>
      </c>
      <c r="H435">
        <v>792</v>
      </c>
      <c r="I435">
        <f t="shared" si="3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0"/>
        <v>film &amp; video</v>
      </c>
      <c r="R435" t="str">
        <f t="shared" si="31"/>
        <v>documentary</v>
      </c>
      <c r="S435" s="4">
        <f t="shared" si="32"/>
        <v>41603.25</v>
      </c>
      <c r="T435" s="4">
        <f t="shared" si="32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3"/>
        <v>17</v>
      </c>
      <c r="G436" t="s">
        <v>74</v>
      </c>
      <c r="H436">
        <v>10</v>
      </c>
      <c r="I436">
        <f t="shared" si="3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0"/>
        <v>theater</v>
      </c>
      <c r="R436" t="str">
        <f t="shared" si="31"/>
        <v>plays</v>
      </c>
      <c r="S436" s="4">
        <f t="shared" si="32"/>
        <v>42705.25</v>
      </c>
      <c r="T436" s="4">
        <f t="shared" si="32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3"/>
        <v>117</v>
      </c>
      <c r="G437" t="s">
        <v>20</v>
      </c>
      <c r="H437">
        <v>1713</v>
      </c>
      <c r="I437">
        <f t="shared" si="3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0"/>
        <v>theater</v>
      </c>
      <c r="R437" t="str">
        <f t="shared" si="31"/>
        <v>plays</v>
      </c>
      <c r="S437" s="4">
        <f t="shared" si="32"/>
        <v>41988.25</v>
      </c>
      <c r="T437" s="4">
        <f t="shared" si="32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3"/>
        <v>1052</v>
      </c>
      <c r="G438" t="s">
        <v>20</v>
      </c>
      <c r="H438">
        <v>249</v>
      </c>
      <c r="I438">
        <f t="shared" si="3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0"/>
        <v>music</v>
      </c>
      <c r="R438" t="str">
        <f t="shared" si="31"/>
        <v>jazz</v>
      </c>
      <c r="S438" s="4">
        <f t="shared" si="32"/>
        <v>43575.208333333328</v>
      </c>
      <c r="T438" s="4">
        <f t="shared" si="32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3"/>
        <v>123</v>
      </c>
      <c r="G439" t="s">
        <v>20</v>
      </c>
      <c r="H439">
        <v>192</v>
      </c>
      <c r="I439">
        <f t="shared" si="3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0"/>
        <v>film &amp; video</v>
      </c>
      <c r="R439" t="str">
        <f t="shared" si="31"/>
        <v>animation</v>
      </c>
      <c r="S439" s="4">
        <f t="shared" si="32"/>
        <v>42260.208333333328</v>
      </c>
      <c r="T439" s="4">
        <f t="shared" si="32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3"/>
        <v>179</v>
      </c>
      <c r="G440" t="s">
        <v>20</v>
      </c>
      <c r="H440">
        <v>247</v>
      </c>
      <c r="I440">
        <f t="shared" si="3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0"/>
        <v>theater</v>
      </c>
      <c r="R440" t="str">
        <f t="shared" si="31"/>
        <v>plays</v>
      </c>
      <c r="S440" s="4">
        <f t="shared" si="32"/>
        <v>41337.25</v>
      </c>
      <c r="T440" s="4">
        <f t="shared" si="32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3"/>
        <v>355</v>
      </c>
      <c r="G441" t="s">
        <v>20</v>
      </c>
      <c r="H441">
        <v>2293</v>
      </c>
      <c r="I441">
        <f t="shared" si="3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0"/>
        <v>film &amp; video</v>
      </c>
      <c r="R441" t="str">
        <f t="shared" si="31"/>
        <v>science fiction</v>
      </c>
      <c r="S441" s="4">
        <f t="shared" si="32"/>
        <v>42680.208333333328</v>
      </c>
      <c r="T441" s="4">
        <f t="shared" si="32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3"/>
        <v>162</v>
      </c>
      <c r="G442" t="s">
        <v>20</v>
      </c>
      <c r="H442">
        <v>3131</v>
      </c>
      <c r="I442">
        <f t="shared" si="3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0"/>
        <v>film &amp; video</v>
      </c>
      <c r="R442" t="str">
        <f t="shared" si="31"/>
        <v>television</v>
      </c>
      <c r="S442" s="4">
        <f t="shared" si="32"/>
        <v>42916.208333333328</v>
      </c>
      <c r="T442" s="4">
        <f t="shared" si="32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3"/>
        <v>25</v>
      </c>
      <c r="G443" t="s">
        <v>14</v>
      </c>
      <c r="H443">
        <v>32</v>
      </c>
      <c r="I443">
        <f t="shared" si="3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0"/>
        <v>technology</v>
      </c>
      <c r="R443" t="str">
        <f t="shared" si="31"/>
        <v>wearables</v>
      </c>
      <c r="S443" s="4">
        <f t="shared" si="32"/>
        <v>41025.208333333336</v>
      </c>
      <c r="T443" s="4">
        <f t="shared" si="32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3"/>
        <v>199</v>
      </c>
      <c r="G444" t="s">
        <v>20</v>
      </c>
      <c r="H444">
        <v>143</v>
      </c>
      <c r="I444">
        <f t="shared" si="3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0"/>
        <v>theater</v>
      </c>
      <c r="R444" t="str">
        <f t="shared" si="31"/>
        <v>plays</v>
      </c>
      <c r="S444" s="4">
        <f t="shared" si="32"/>
        <v>42980.208333333328</v>
      </c>
      <c r="T444" s="4">
        <f t="shared" si="32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3"/>
        <v>35</v>
      </c>
      <c r="G445" t="s">
        <v>74</v>
      </c>
      <c r="H445">
        <v>90</v>
      </c>
      <c r="I445">
        <f t="shared" si="3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0"/>
        <v>theater</v>
      </c>
      <c r="R445" t="str">
        <f t="shared" si="31"/>
        <v>plays</v>
      </c>
      <c r="S445" s="4">
        <f t="shared" si="32"/>
        <v>40451.208333333336</v>
      </c>
      <c r="T445" s="4">
        <f t="shared" si="32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3"/>
        <v>176</v>
      </c>
      <c r="G446" t="s">
        <v>20</v>
      </c>
      <c r="H446">
        <v>296</v>
      </c>
      <c r="I446">
        <f t="shared" si="3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0"/>
        <v>music</v>
      </c>
      <c r="R446" t="str">
        <f t="shared" si="31"/>
        <v>indie rock</v>
      </c>
      <c r="S446" s="4">
        <f t="shared" si="32"/>
        <v>40748.208333333336</v>
      </c>
      <c r="T446" s="4">
        <f t="shared" si="32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3"/>
        <v>511</v>
      </c>
      <c r="G447" t="s">
        <v>20</v>
      </c>
      <c r="H447">
        <v>170</v>
      </c>
      <c r="I447">
        <f t="shared" si="3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0"/>
        <v>theater</v>
      </c>
      <c r="R447" t="str">
        <f t="shared" si="31"/>
        <v>plays</v>
      </c>
      <c r="S447" s="4">
        <f t="shared" si="32"/>
        <v>40515.25</v>
      </c>
      <c r="T447" s="4">
        <f t="shared" si="32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3"/>
        <v>82</v>
      </c>
      <c r="G448" t="s">
        <v>14</v>
      </c>
      <c r="H448">
        <v>186</v>
      </c>
      <c r="I448">
        <f t="shared" si="3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0"/>
        <v>technology</v>
      </c>
      <c r="R448" t="str">
        <f t="shared" si="31"/>
        <v>wearables</v>
      </c>
      <c r="S448" s="4">
        <f t="shared" si="32"/>
        <v>41261.25</v>
      </c>
      <c r="T448" s="4">
        <f t="shared" si="32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3"/>
        <v>24</v>
      </c>
      <c r="G449" t="s">
        <v>74</v>
      </c>
      <c r="H449">
        <v>439</v>
      </c>
      <c r="I449">
        <f t="shared" si="3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0"/>
        <v>film &amp; video</v>
      </c>
      <c r="R449" t="str">
        <f t="shared" si="31"/>
        <v>television</v>
      </c>
      <c r="S449" s="4">
        <f t="shared" si="32"/>
        <v>43088.25</v>
      </c>
      <c r="T449" s="4">
        <f t="shared" si="32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3"/>
        <v>50</v>
      </c>
      <c r="G450" t="s">
        <v>14</v>
      </c>
      <c r="H450">
        <v>605</v>
      </c>
      <c r="I450">
        <f t="shared" si="3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0"/>
        <v>games</v>
      </c>
      <c r="R450" t="str">
        <f t="shared" si="31"/>
        <v>video games</v>
      </c>
      <c r="S450" s="4">
        <f t="shared" si="32"/>
        <v>41378.208333333336</v>
      </c>
      <c r="T450" s="4">
        <f t="shared" si="32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3"/>
        <v>967</v>
      </c>
      <c r="G451" t="s">
        <v>20</v>
      </c>
      <c r="H451">
        <v>86</v>
      </c>
      <c r="I451">
        <f t="shared" si="34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5">LEFT(P451,SEARCH("/",P451)-1)</f>
        <v>games</v>
      </c>
      <c r="R451" t="str">
        <f t="shared" ref="R451:R514" si="36">RIGHT(P451,LEN(P451)-SEARCH("/",P451))</f>
        <v>video games</v>
      </c>
      <c r="S451" s="4">
        <f t="shared" ref="S451:T514" si="37">(((L451/60)/60/24)+DATE(1970,1,1))</f>
        <v>43530.25</v>
      </c>
      <c r="T451" s="4">
        <f t="shared" si="37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8">ROUND(((E452/D452)*100),0)</f>
        <v>4</v>
      </c>
      <c r="G452" t="s">
        <v>14</v>
      </c>
      <c r="H452">
        <v>1</v>
      </c>
      <c r="I452">
        <f t="shared" ref="I452:I515" si="39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5"/>
        <v>film &amp; video</v>
      </c>
      <c r="R452" t="str">
        <f t="shared" si="36"/>
        <v>animation</v>
      </c>
      <c r="S452" s="4">
        <f t="shared" si="37"/>
        <v>43394.208333333328</v>
      </c>
      <c r="T452" s="4">
        <f t="shared" si="3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8"/>
        <v>123</v>
      </c>
      <c r="G453" t="s">
        <v>20</v>
      </c>
      <c r="H453">
        <v>6286</v>
      </c>
      <c r="I453">
        <f t="shared" si="3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5"/>
        <v>music</v>
      </c>
      <c r="R453" t="str">
        <f t="shared" si="36"/>
        <v>rock</v>
      </c>
      <c r="S453" s="4">
        <f t="shared" si="37"/>
        <v>42935.208333333328</v>
      </c>
      <c r="T453" s="4">
        <f t="shared" si="3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8"/>
        <v>63</v>
      </c>
      <c r="G454" t="s">
        <v>14</v>
      </c>
      <c r="H454">
        <v>31</v>
      </c>
      <c r="I454">
        <f t="shared" si="3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5"/>
        <v>film &amp; video</v>
      </c>
      <c r="R454" t="str">
        <f t="shared" si="36"/>
        <v>drama</v>
      </c>
      <c r="S454" s="4">
        <f t="shared" si="37"/>
        <v>40365.208333333336</v>
      </c>
      <c r="T454" s="4">
        <f t="shared" si="3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8"/>
        <v>56</v>
      </c>
      <c r="G455" t="s">
        <v>14</v>
      </c>
      <c r="H455">
        <v>1181</v>
      </c>
      <c r="I455">
        <f t="shared" si="3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5"/>
        <v>film &amp; video</v>
      </c>
      <c r="R455" t="str">
        <f t="shared" si="36"/>
        <v>science fiction</v>
      </c>
      <c r="S455" s="4">
        <f t="shared" si="37"/>
        <v>42705.25</v>
      </c>
      <c r="T455" s="4">
        <f t="shared" si="3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8"/>
        <v>44</v>
      </c>
      <c r="G456" t="s">
        <v>14</v>
      </c>
      <c r="H456">
        <v>39</v>
      </c>
      <c r="I456">
        <f t="shared" si="3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5"/>
        <v>film &amp; video</v>
      </c>
      <c r="R456" t="str">
        <f t="shared" si="36"/>
        <v>drama</v>
      </c>
      <c r="S456" s="4">
        <f t="shared" si="37"/>
        <v>41568.208333333336</v>
      </c>
      <c r="T456" s="4">
        <f t="shared" si="3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8"/>
        <v>118</v>
      </c>
      <c r="G457" t="s">
        <v>20</v>
      </c>
      <c r="H457">
        <v>3727</v>
      </c>
      <c r="I457">
        <f t="shared" si="3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5"/>
        <v>theater</v>
      </c>
      <c r="R457" t="str">
        <f t="shared" si="36"/>
        <v>plays</v>
      </c>
      <c r="S457" s="4">
        <f t="shared" si="37"/>
        <v>40809.208333333336</v>
      </c>
      <c r="T457" s="4">
        <f t="shared" si="3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8"/>
        <v>104</v>
      </c>
      <c r="G458" t="s">
        <v>20</v>
      </c>
      <c r="H458">
        <v>1605</v>
      </c>
      <c r="I458">
        <f t="shared" si="3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5"/>
        <v>music</v>
      </c>
      <c r="R458" t="str">
        <f t="shared" si="36"/>
        <v>indie rock</v>
      </c>
      <c r="S458" s="4">
        <f t="shared" si="37"/>
        <v>43141.25</v>
      </c>
      <c r="T458" s="4">
        <f t="shared" si="3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8"/>
        <v>27</v>
      </c>
      <c r="G459" t="s">
        <v>14</v>
      </c>
      <c r="H459">
        <v>46</v>
      </c>
      <c r="I459">
        <f t="shared" si="3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5"/>
        <v>theater</v>
      </c>
      <c r="R459" t="str">
        <f t="shared" si="36"/>
        <v>plays</v>
      </c>
      <c r="S459" s="4">
        <f t="shared" si="37"/>
        <v>42657.208333333328</v>
      </c>
      <c r="T459" s="4">
        <f t="shared" si="3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8"/>
        <v>351</v>
      </c>
      <c r="G460" t="s">
        <v>20</v>
      </c>
      <c r="H460">
        <v>2120</v>
      </c>
      <c r="I460">
        <f t="shared" si="3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5"/>
        <v>theater</v>
      </c>
      <c r="R460" t="str">
        <f t="shared" si="36"/>
        <v>plays</v>
      </c>
      <c r="S460" s="4">
        <f t="shared" si="37"/>
        <v>40265.208333333336</v>
      </c>
      <c r="T460" s="4">
        <f t="shared" si="3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8"/>
        <v>90</v>
      </c>
      <c r="G461" t="s">
        <v>14</v>
      </c>
      <c r="H461">
        <v>105</v>
      </c>
      <c r="I461">
        <f t="shared" si="3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5"/>
        <v>film &amp; video</v>
      </c>
      <c r="R461" t="str">
        <f t="shared" si="36"/>
        <v>documentary</v>
      </c>
      <c r="S461" s="4">
        <f t="shared" si="37"/>
        <v>42001.25</v>
      </c>
      <c r="T461" s="4">
        <f t="shared" si="3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8"/>
        <v>172</v>
      </c>
      <c r="G462" t="s">
        <v>20</v>
      </c>
      <c r="H462">
        <v>50</v>
      </c>
      <c r="I462">
        <f t="shared" si="3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5"/>
        <v>theater</v>
      </c>
      <c r="R462" t="str">
        <f t="shared" si="36"/>
        <v>plays</v>
      </c>
      <c r="S462" s="4">
        <f t="shared" si="37"/>
        <v>40399.208333333336</v>
      </c>
      <c r="T462" s="4">
        <f t="shared" si="3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8"/>
        <v>141</v>
      </c>
      <c r="G463" t="s">
        <v>20</v>
      </c>
      <c r="H463">
        <v>2080</v>
      </c>
      <c r="I463">
        <f t="shared" si="3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5"/>
        <v>film &amp; video</v>
      </c>
      <c r="R463" t="str">
        <f t="shared" si="36"/>
        <v>drama</v>
      </c>
      <c r="S463" s="4">
        <f t="shared" si="37"/>
        <v>41757.208333333336</v>
      </c>
      <c r="T463" s="4">
        <f t="shared" si="3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8"/>
        <v>31</v>
      </c>
      <c r="G464" t="s">
        <v>14</v>
      </c>
      <c r="H464">
        <v>535</v>
      </c>
      <c r="I464">
        <f t="shared" si="3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5"/>
        <v>games</v>
      </c>
      <c r="R464" t="str">
        <f t="shared" si="36"/>
        <v>mobile games</v>
      </c>
      <c r="S464" s="4">
        <f t="shared" si="37"/>
        <v>41304.25</v>
      </c>
      <c r="T464" s="4">
        <f t="shared" si="3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8"/>
        <v>108</v>
      </c>
      <c r="G465" t="s">
        <v>20</v>
      </c>
      <c r="H465">
        <v>2105</v>
      </c>
      <c r="I465">
        <f t="shared" si="3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5"/>
        <v>film &amp; video</v>
      </c>
      <c r="R465" t="str">
        <f t="shared" si="36"/>
        <v>animation</v>
      </c>
      <c r="S465" s="4">
        <f t="shared" si="37"/>
        <v>41639.25</v>
      </c>
      <c r="T465" s="4">
        <f t="shared" si="3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8"/>
        <v>133</v>
      </c>
      <c r="G466" t="s">
        <v>20</v>
      </c>
      <c r="H466">
        <v>2436</v>
      </c>
      <c r="I466">
        <f t="shared" si="3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5"/>
        <v>theater</v>
      </c>
      <c r="R466" t="str">
        <f t="shared" si="36"/>
        <v>plays</v>
      </c>
      <c r="S466" s="4">
        <f t="shared" si="37"/>
        <v>43142.25</v>
      </c>
      <c r="T466" s="4">
        <f t="shared" si="3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8"/>
        <v>188</v>
      </c>
      <c r="G467" t="s">
        <v>20</v>
      </c>
      <c r="H467">
        <v>80</v>
      </c>
      <c r="I467">
        <f t="shared" si="3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5"/>
        <v>publishing</v>
      </c>
      <c r="R467" t="str">
        <f t="shared" si="36"/>
        <v>translations</v>
      </c>
      <c r="S467" s="4">
        <f t="shared" si="37"/>
        <v>43127.25</v>
      </c>
      <c r="T467" s="4">
        <f t="shared" si="3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8"/>
        <v>332</v>
      </c>
      <c r="G468" t="s">
        <v>20</v>
      </c>
      <c r="H468">
        <v>42</v>
      </c>
      <c r="I468">
        <f t="shared" si="3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5"/>
        <v>technology</v>
      </c>
      <c r="R468" t="str">
        <f t="shared" si="36"/>
        <v>wearables</v>
      </c>
      <c r="S468" s="4">
        <f t="shared" si="37"/>
        <v>41409.208333333336</v>
      </c>
      <c r="T468" s="4">
        <f t="shared" si="3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8"/>
        <v>575</v>
      </c>
      <c r="G469" t="s">
        <v>20</v>
      </c>
      <c r="H469">
        <v>139</v>
      </c>
      <c r="I469">
        <f t="shared" si="3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5"/>
        <v>technology</v>
      </c>
      <c r="R469" t="str">
        <f t="shared" si="36"/>
        <v>web</v>
      </c>
      <c r="S469" s="4">
        <f t="shared" si="37"/>
        <v>42331.25</v>
      </c>
      <c r="T469" s="4">
        <f t="shared" si="3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8"/>
        <v>41</v>
      </c>
      <c r="G470" t="s">
        <v>14</v>
      </c>
      <c r="H470">
        <v>16</v>
      </c>
      <c r="I470">
        <f t="shared" si="3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5"/>
        <v>theater</v>
      </c>
      <c r="R470" t="str">
        <f t="shared" si="36"/>
        <v>plays</v>
      </c>
      <c r="S470" s="4">
        <f t="shared" si="37"/>
        <v>43569.208333333328</v>
      </c>
      <c r="T470" s="4">
        <f t="shared" si="3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8"/>
        <v>184</v>
      </c>
      <c r="G471" t="s">
        <v>20</v>
      </c>
      <c r="H471">
        <v>159</v>
      </c>
      <c r="I471">
        <f t="shared" si="3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5"/>
        <v>film &amp; video</v>
      </c>
      <c r="R471" t="str">
        <f t="shared" si="36"/>
        <v>drama</v>
      </c>
      <c r="S471" s="4">
        <f t="shared" si="37"/>
        <v>42142.208333333328</v>
      </c>
      <c r="T471" s="4">
        <f t="shared" si="3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8"/>
        <v>286</v>
      </c>
      <c r="G472" t="s">
        <v>20</v>
      </c>
      <c r="H472">
        <v>381</v>
      </c>
      <c r="I472">
        <f t="shared" si="3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5"/>
        <v>technology</v>
      </c>
      <c r="R472" t="str">
        <f t="shared" si="36"/>
        <v>wearables</v>
      </c>
      <c r="S472" s="4">
        <f t="shared" si="37"/>
        <v>42716.25</v>
      </c>
      <c r="T472" s="4">
        <f t="shared" si="3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8"/>
        <v>319</v>
      </c>
      <c r="G473" t="s">
        <v>20</v>
      </c>
      <c r="H473">
        <v>194</v>
      </c>
      <c r="I473">
        <f t="shared" si="3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5"/>
        <v>food</v>
      </c>
      <c r="R473" t="str">
        <f t="shared" si="36"/>
        <v>food trucks</v>
      </c>
      <c r="S473" s="4">
        <f t="shared" si="37"/>
        <v>41031.208333333336</v>
      </c>
      <c r="T473" s="4">
        <f t="shared" si="3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8"/>
        <v>39</v>
      </c>
      <c r="G474" t="s">
        <v>14</v>
      </c>
      <c r="H474">
        <v>575</v>
      </c>
      <c r="I474">
        <f t="shared" si="3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5"/>
        <v>music</v>
      </c>
      <c r="R474" t="str">
        <f t="shared" si="36"/>
        <v>rock</v>
      </c>
      <c r="S474" s="4">
        <f t="shared" si="37"/>
        <v>43535.208333333328</v>
      </c>
      <c r="T474" s="4">
        <f t="shared" si="3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8"/>
        <v>178</v>
      </c>
      <c r="G475" t="s">
        <v>20</v>
      </c>
      <c r="H475">
        <v>106</v>
      </c>
      <c r="I475">
        <f t="shared" si="3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5"/>
        <v>music</v>
      </c>
      <c r="R475" t="str">
        <f t="shared" si="36"/>
        <v>electric music</v>
      </c>
      <c r="S475" s="4">
        <f t="shared" si="37"/>
        <v>43277.208333333328</v>
      </c>
      <c r="T475" s="4">
        <f t="shared" si="3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8"/>
        <v>365</v>
      </c>
      <c r="G476" t="s">
        <v>20</v>
      </c>
      <c r="H476">
        <v>142</v>
      </c>
      <c r="I476">
        <f t="shared" si="3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5"/>
        <v>film &amp; video</v>
      </c>
      <c r="R476" t="str">
        <f t="shared" si="36"/>
        <v>television</v>
      </c>
      <c r="S476" s="4">
        <f t="shared" si="37"/>
        <v>41989.25</v>
      </c>
      <c r="T476" s="4">
        <f t="shared" si="3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8"/>
        <v>114</v>
      </c>
      <c r="G477" t="s">
        <v>20</v>
      </c>
      <c r="H477">
        <v>211</v>
      </c>
      <c r="I477">
        <f t="shared" si="3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5"/>
        <v>publishing</v>
      </c>
      <c r="R477" t="str">
        <f t="shared" si="36"/>
        <v>translations</v>
      </c>
      <c r="S477" s="4">
        <f t="shared" si="37"/>
        <v>41450.208333333336</v>
      </c>
      <c r="T477" s="4">
        <f t="shared" si="3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8"/>
        <v>30</v>
      </c>
      <c r="G478" t="s">
        <v>14</v>
      </c>
      <c r="H478">
        <v>1120</v>
      </c>
      <c r="I478">
        <f t="shared" si="3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5"/>
        <v>publishing</v>
      </c>
      <c r="R478" t="str">
        <f t="shared" si="36"/>
        <v>fiction</v>
      </c>
      <c r="S478" s="4">
        <f t="shared" si="37"/>
        <v>43322.208333333328</v>
      </c>
      <c r="T478" s="4">
        <f t="shared" si="3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8"/>
        <v>54</v>
      </c>
      <c r="G479" t="s">
        <v>14</v>
      </c>
      <c r="H479">
        <v>113</v>
      </c>
      <c r="I479">
        <f t="shared" si="3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5"/>
        <v>film &amp; video</v>
      </c>
      <c r="R479" t="str">
        <f t="shared" si="36"/>
        <v>science fiction</v>
      </c>
      <c r="S479" s="4">
        <f t="shared" si="37"/>
        <v>40720.208333333336</v>
      </c>
      <c r="T479" s="4">
        <f t="shared" si="3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8"/>
        <v>236</v>
      </c>
      <c r="G480" t="s">
        <v>20</v>
      </c>
      <c r="H480">
        <v>2756</v>
      </c>
      <c r="I480">
        <f t="shared" si="3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5"/>
        <v>technology</v>
      </c>
      <c r="R480" t="str">
        <f t="shared" si="36"/>
        <v>wearables</v>
      </c>
      <c r="S480" s="4">
        <f t="shared" si="37"/>
        <v>42072.208333333328</v>
      </c>
      <c r="T480" s="4">
        <f t="shared" si="3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8"/>
        <v>513</v>
      </c>
      <c r="G481" t="s">
        <v>20</v>
      </c>
      <c r="H481">
        <v>173</v>
      </c>
      <c r="I481">
        <f t="shared" si="3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5"/>
        <v>food</v>
      </c>
      <c r="R481" t="str">
        <f t="shared" si="36"/>
        <v>food trucks</v>
      </c>
      <c r="S481" s="4">
        <f t="shared" si="37"/>
        <v>42945.208333333328</v>
      </c>
      <c r="T481" s="4">
        <f t="shared" si="3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8"/>
        <v>101</v>
      </c>
      <c r="G482" t="s">
        <v>20</v>
      </c>
      <c r="H482">
        <v>87</v>
      </c>
      <c r="I482">
        <f t="shared" si="3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5"/>
        <v>photography</v>
      </c>
      <c r="R482" t="str">
        <f t="shared" si="36"/>
        <v>photography books</v>
      </c>
      <c r="S482" s="4">
        <f t="shared" si="37"/>
        <v>40248.25</v>
      </c>
      <c r="T482" s="4">
        <f t="shared" si="3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8"/>
        <v>81</v>
      </c>
      <c r="G483" t="s">
        <v>14</v>
      </c>
      <c r="H483">
        <v>1538</v>
      </c>
      <c r="I483">
        <f t="shared" si="3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5"/>
        <v>theater</v>
      </c>
      <c r="R483" t="str">
        <f t="shared" si="36"/>
        <v>plays</v>
      </c>
      <c r="S483" s="4">
        <f t="shared" si="37"/>
        <v>41913.208333333336</v>
      </c>
      <c r="T483" s="4">
        <f t="shared" si="3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8"/>
        <v>16</v>
      </c>
      <c r="G484" t="s">
        <v>14</v>
      </c>
      <c r="H484">
        <v>9</v>
      </c>
      <c r="I484">
        <f t="shared" si="3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5"/>
        <v>publishing</v>
      </c>
      <c r="R484" t="str">
        <f t="shared" si="36"/>
        <v>fiction</v>
      </c>
      <c r="S484" s="4">
        <f t="shared" si="37"/>
        <v>40963.25</v>
      </c>
      <c r="T484" s="4">
        <f t="shared" si="3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8"/>
        <v>53</v>
      </c>
      <c r="G485" t="s">
        <v>14</v>
      </c>
      <c r="H485">
        <v>554</v>
      </c>
      <c r="I485">
        <f t="shared" si="3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5"/>
        <v>theater</v>
      </c>
      <c r="R485" t="str">
        <f t="shared" si="36"/>
        <v>plays</v>
      </c>
      <c r="S485" s="4">
        <f t="shared" si="37"/>
        <v>43811.25</v>
      </c>
      <c r="T485" s="4">
        <f t="shared" si="3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8"/>
        <v>260</v>
      </c>
      <c r="G486" t="s">
        <v>20</v>
      </c>
      <c r="H486">
        <v>1572</v>
      </c>
      <c r="I486">
        <f t="shared" si="3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5"/>
        <v>food</v>
      </c>
      <c r="R486" t="str">
        <f t="shared" si="36"/>
        <v>food trucks</v>
      </c>
      <c r="S486" s="4">
        <f t="shared" si="37"/>
        <v>41855.208333333336</v>
      </c>
      <c r="T486" s="4">
        <f t="shared" si="3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8"/>
        <v>31</v>
      </c>
      <c r="G487" t="s">
        <v>14</v>
      </c>
      <c r="H487">
        <v>648</v>
      </c>
      <c r="I487">
        <f t="shared" si="3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5"/>
        <v>theater</v>
      </c>
      <c r="R487" t="str">
        <f t="shared" si="36"/>
        <v>plays</v>
      </c>
      <c r="S487" s="4">
        <f t="shared" si="37"/>
        <v>43626.208333333328</v>
      </c>
      <c r="T487" s="4">
        <f t="shared" si="3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8"/>
        <v>14</v>
      </c>
      <c r="G488" t="s">
        <v>14</v>
      </c>
      <c r="H488">
        <v>21</v>
      </c>
      <c r="I488">
        <f t="shared" si="3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5"/>
        <v>publishing</v>
      </c>
      <c r="R488" t="str">
        <f t="shared" si="36"/>
        <v>translations</v>
      </c>
      <c r="S488" s="4">
        <f t="shared" si="37"/>
        <v>43168.25</v>
      </c>
      <c r="T488" s="4">
        <f t="shared" si="3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8"/>
        <v>179</v>
      </c>
      <c r="G489" t="s">
        <v>20</v>
      </c>
      <c r="H489">
        <v>2346</v>
      </c>
      <c r="I489">
        <f t="shared" si="3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5"/>
        <v>theater</v>
      </c>
      <c r="R489" t="str">
        <f t="shared" si="36"/>
        <v>plays</v>
      </c>
      <c r="S489" s="4">
        <f t="shared" si="37"/>
        <v>42845.208333333328</v>
      </c>
      <c r="T489" s="4">
        <f t="shared" si="3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8"/>
        <v>220</v>
      </c>
      <c r="G490" t="s">
        <v>20</v>
      </c>
      <c r="H490">
        <v>115</v>
      </c>
      <c r="I490">
        <f t="shared" si="3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5"/>
        <v>theater</v>
      </c>
      <c r="R490" t="str">
        <f t="shared" si="36"/>
        <v>plays</v>
      </c>
      <c r="S490" s="4">
        <f t="shared" si="37"/>
        <v>42403.25</v>
      </c>
      <c r="T490" s="4">
        <f t="shared" si="3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8"/>
        <v>102</v>
      </c>
      <c r="G491" t="s">
        <v>20</v>
      </c>
      <c r="H491">
        <v>85</v>
      </c>
      <c r="I491">
        <f t="shared" si="3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5"/>
        <v>technology</v>
      </c>
      <c r="R491" t="str">
        <f t="shared" si="36"/>
        <v>wearables</v>
      </c>
      <c r="S491" s="4">
        <f t="shared" si="37"/>
        <v>40406.208333333336</v>
      </c>
      <c r="T491" s="4">
        <f t="shared" si="3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8"/>
        <v>192</v>
      </c>
      <c r="G492" t="s">
        <v>20</v>
      </c>
      <c r="H492">
        <v>144</v>
      </c>
      <c r="I492">
        <f t="shared" si="3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5"/>
        <v>journalism</v>
      </c>
      <c r="R492" t="str">
        <f t="shared" si="36"/>
        <v>audio</v>
      </c>
      <c r="S492" s="4">
        <f t="shared" si="37"/>
        <v>43786.25</v>
      </c>
      <c r="T492" s="4">
        <f t="shared" si="3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8"/>
        <v>305</v>
      </c>
      <c r="G493" t="s">
        <v>20</v>
      </c>
      <c r="H493">
        <v>2443</v>
      </c>
      <c r="I493">
        <f t="shared" si="3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5"/>
        <v>food</v>
      </c>
      <c r="R493" t="str">
        <f t="shared" si="36"/>
        <v>food trucks</v>
      </c>
      <c r="S493" s="4">
        <f t="shared" si="37"/>
        <v>41456.208333333336</v>
      </c>
      <c r="T493" s="4">
        <f t="shared" si="3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8"/>
        <v>24</v>
      </c>
      <c r="G494" t="s">
        <v>74</v>
      </c>
      <c r="H494">
        <v>595</v>
      </c>
      <c r="I494">
        <f t="shared" si="3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5"/>
        <v>film &amp; video</v>
      </c>
      <c r="R494" t="str">
        <f t="shared" si="36"/>
        <v>shorts</v>
      </c>
      <c r="S494" s="4">
        <f t="shared" si="37"/>
        <v>40336.208333333336</v>
      </c>
      <c r="T494" s="4">
        <f t="shared" si="3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8"/>
        <v>724</v>
      </c>
      <c r="G495" t="s">
        <v>20</v>
      </c>
      <c r="H495">
        <v>64</v>
      </c>
      <c r="I495">
        <f t="shared" si="3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5"/>
        <v>photography</v>
      </c>
      <c r="R495" t="str">
        <f t="shared" si="36"/>
        <v>photography books</v>
      </c>
      <c r="S495" s="4">
        <f t="shared" si="37"/>
        <v>43645.208333333328</v>
      </c>
      <c r="T495" s="4">
        <f t="shared" si="3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8"/>
        <v>547</v>
      </c>
      <c r="G496" t="s">
        <v>20</v>
      </c>
      <c r="H496">
        <v>268</v>
      </c>
      <c r="I496">
        <f t="shared" si="3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5"/>
        <v>technology</v>
      </c>
      <c r="R496" t="str">
        <f t="shared" si="36"/>
        <v>wearables</v>
      </c>
      <c r="S496" s="4">
        <f t="shared" si="37"/>
        <v>40990.208333333336</v>
      </c>
      <c r="T496" s="4">
        <f t="shared" si="3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8"/>
        <v>415</v>
      </c>
      <c r="G497" t="s">
        <v>20</v>
      </c>
      <c r="H497">
        <v>195</v>
      </c>
      <c r="I497">
        <f t="shared" si="3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5"/>
        <v>theater</v>
      </c>
      <c r="R497" t="str">
        <f t="shared" si="36"/>
        <v>plays</v>
      </c>
      <c r="S497" s="4">
        <f t="shared" si="37"/>
        <v>41800.208333333336</v>
      </c>
      <c r="T497" s="4">
        <f t="shared" si="3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8"/>
        <v>1</v>
      </c>
      <c r="G498" t="s">
        <v>14</v>
      </c>
      <c r="H498">
        <v>54</v>
      </c>
      <c r="I498">
        <f t="shared" si="3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5"/>
        <v>film &amp; video</v>
      </c>
      <c r="R498" t="str">
        <f t="shared" si="36"/>
        <v>animation</v>
      </c>
      <c r="S498" s="4">
        <f t="shared" si="37"/>
        <v>42876.208333333328</v>
      </c>
      <c r="T498" s="4">
        <f t="shared" si="3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8"/>
        <v>34</v>
      </c>
      <c r="G499" t="s">
        <v>14</v>
      </c>
      <c r="H499">
        <v>120</v>
      </c>
      <c r="I499">
        <f t="shared" si="3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5"/>
        <v>technology</v>
      </c>
      <c r="R499" t="str">
        <f t="shared" si="36"/>
        <v>wearables</v>
      </c>
      <c r="S499" s="4">
        <f t="shared" si="37"/>
        <v>42724.25</v>
      </c>
      <c r="T499" s="4">
        <f t="shared" si="3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8"/>
        <v>24</v>
      </c>
      <c r="G500" t="s">
        <v>14</v>
      </c>
      <c r="H500">
        <v>579</v>
      </c>
      <c r="I500">
        <f t="shared" si="3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5"/>
        <v>technology</v>
      </c>
      <c r="R500" t="str">
        <f t="shared" si="36"/>
        <v>web</v>
      </c>
      <c r="S500" s="4">
        <f t="shared" si="37"/>
        <v>42005.25</v>
      </c>
      <c r="T500" s="4">
        <f t="shared" si="3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8"/>
        <v>48</v>
      </c>
      <c r="G501" t="s">
        <v>14</v>
      </c>
      <c r="H501">
        <v>2072</v>
      </c>
      <c r="I501">
        <f t="shared" si="3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5"/>
        <v>film &amp; video</v>
      </c>
      <c r="R501" t="str">
        <f t="shared" si="36"/>
        <v>documentary</v>
      </c>
      <c r="S501" s="4">
        <f t="shared" si="37"/>
        <v>42444.208333333328</v>
      </c>
      <c r="T501" s="4">
        <f t="shared" si="3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8"/>
        <v>0</v>
      </c>
      <c r="G502" t="s">
        <v>14</v>
      </c>
      <c r="H502">
        <v>0</v>
      </c>
      <c r="I502" t="e">
        <f t="shared" si="3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5"/>
        <v>theater</v>
      </c>
      <c r="R502" t="str">
        <f t="shared" si="36"/>
        <v>plays</v>
      </c>
      <c r="S502" s="4">
        <f t="shared" si="37"/>
        <v>41395.208333333336</v>
      </c>
      <c r="T502" s="4">
        <f t="shared" si="3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8"/>
        <v>70</v>
      </c>
      <c r="G503" t="s">
        <v>14</v>
      </c>
      <c r="H503">
        <v>1796</v>
      </c>
      <c r="I503">
        <f t="shared" si="3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5"/>
        <v>film &amp; video</v>
      </c>
      <c r="R503" t="str">
        <f t="shared" si="36"/>
        <v>documentary</v>
      </c>
      <c r="S503" s="4">
        <f t="shared" si="37"/>
        <v>41345.208333333336</v>
      </c>
      <c r="T503" s="4">
        <f t="shared" si="3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8"/>
        <v>530</v>
      </c>
      <c r="G504" t="s">
        <v>20</v>
      </c>
      <c r="H504">
        <v>186</v>
      </c>
      <c r="I504">
        <f t="shared" si="3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5"/>
        <v>games</v>
      </c>
      <c r="R504" t="str">
        <f t="shared" si="36"/>
        <v>video games</v>
      </c>
      <c r="S504" s="4">
        <f t="shared" si="37"/>
        <v>41117.208333333336</v>
      </c>
      <c r="T504" s="4">
        <f t="shared" si="3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8"/>
        <v>180</v>
      </c>
      <c r="G505" t="s">
        <v>20</v>
      </c>
      <c r="H505">
        <v>460</v>
      </c>
      <c r="I505">
        <f t="shared" si="3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5"/>
        <v>film &amp; video</v>
      </c>
      <c r="R505" t="str">
        <f t="shared" si="36"/>
        <v>drama</v>
      </c>
      <c r="S505" s="4">
        <f t="shared" si="37"/>
        <v>42186.208333333328</v>
      </c>
      <c r="T505" s="4">
        <f t="shared" si="3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8"/>
        <v>92</v>
      </c>
      <c r="G506" t="s">
        <v>14</v>
      </c>
      <c r="H506">
        <v>62</v>
      </c>
      <c r="I506">
        <f t="shared" si="3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5"/>
        <v>music</v>
      </c>
      <c r="R506" t="str">
        <f t="shared" si="36"/>
        <v>rock</v>
      </c>
      <c r="S506" s="4">
        <f t="shared" si="37"/>
        <v>42142.208333333328</v>
      </c>
      <c r="T506" s="4">
        <f t="shared" si="3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8"/>
        <v>14</v>
      </c>
      <c r="G507" t="s">
        <v>14</v>
      </c>
      <c r="H507">
        <v>347</v>
      </c>
      <c r="I507">
        <f t="shared" si="3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5"/>
        <v>publishing</v>
      </c>
      <c r="R507" t="str">
        <f t="shared" si="36"/>
        <v>radio &amp; podcasts</v>
      </c>
      <c r="S507" s="4">
        <f t="shared" si="37"/>
        <v>41341.25</v>
      </c>
      <c r="T507" s="4">
        <f t="shared" si="3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8"/>
        <v>927</v>
      </c>
      <c r="G508" t="s">
        <v>20</v>
      </c>
      <c r="H508">
        <v>2528</v>
      </c>
      <c r="I508">
        <f t="shared" si="3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5"/>
        <v>theater</v>
      </c>
      <c r="R508" t="str">
        <f t="shared" si="36"/>
        <v>plays</v>
      </c>
      <c r="S508" s="4">
        <f t="shared" si="37"/>
        <v>43062.25</v>
      </c>
      <c r="T508" s="4">
        <f t="shared" si="3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8"/>
        <v>40</v>
      </c>
      <c r="G509" t="s">
        <v>14</v>
      </c>
      <c r="H509">
        <v>19</v>
      </c>
      <c r="I509">
        <f t="shared" si="3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5"/>
        <v>technology</v>
      </c>
      <c r="R509" t="str">
        <f t="shared" si="36"/>
        <v>web</v>
      </c>
      <c r="S509" s="4">
        <f t="shared" si="37"/>
        <v>41373.208333333336</v>
      </c>
      <c r="T509" s="4">
        <f t="shared" si="3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8"/>
        <v>112</v>
      </c>
      <c r="G510" t="s">
        <v>20</v>
      </c>
      <c r="H510">
        <v>3657</v>
      </c>
      <c r="I510">
        <f t="shared" si="3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5"/>
        <v>theater</v>
      </c>
      <c r="R510" t="str">
        <f t="shared" si="36"/>
        <v>plays</v>
      </c>
      <c r="S510" s="4">
        <f t="shared" si="37"/>
        <v>43310.208333333328</v>
      </c>
      <c r="T510" s="4">
        <f t="shared" si="3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8"/>
        <v>71</v>
      </c>
      <c r="G511" t="s">
        <v>14</v>
      </c>
      <c r="H511">
        <v>1258</v>
      </c>
      <c r="I511">
        <f t="shared" si="3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5"/>
        <v>theater</v>
      </c>
      <c r="R511" t="str">
        <f t="shared" si="36"/>
        <v>plays</v>
      </c>
      <c r="S511" s="4">
        <f t="shared" si="37"/>
        <v>41034.208333333336</v>
      </c>
      <c r="T511" s="4">
        <f t="shared" si="3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8"/>
        <v>119</v>
      </c>
      <c r="G512" t="s">
        <v>20</v>
      </c>
      <c r="H512">
        <v>131</v>
      </c>
      <c r="I512">
        <f t="shared" si="3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5"/>
        <v>film &amp; video</v>
      </c>
      <c r="R512" t="str">
        <f t="shared" si="36"/>
        <v>drama</v>
      </c>
      <c r="S512" s="4">
        <f t="shared" si="37"/>
        <v>43251.208333333328</v>
      </c>
      <c r="T512" s="4">
        <f t="shared" si="3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8"/>
        <v>24</v>
      </c>
      <c r="G513" t="s">
        <v>14</v>
      </c>
      <c r="H513">
        <v>362</v>
      </c>
      <c r="I513">
        <f t="shared" si="3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5"/>
        <v>theater</v>
      </c>
      <c r="R513" t="str">
        <f t="shared" si="36"/>
        <v>plays</v>
      </c>
      <c r="S513" s="4">
        <f t="shared" si="37"/>
        <v>43671.208333333328</v>
      </c>
      <c r="T513" s="4">
        <f t="shared" si="3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8"/>
        <v>139</v>
      </c>
      <c r="G514" t="s">
        <v>20</v>
      </c>
      <c r="H514">
        <v>239</v>
      </c>
      <c r="I514">
        <f t="shared" si="3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5"/>
        <v>games</v>
      </c>
      <c r="R514" t="str">
        <f t="shared" si="36"/>
        <v>video games</v>
      </c>
      <c r="S514" s="4">
        <f t="shared" si="37"/>
        <v>41825.208333333336</v>
      </c>
      <c r="T514" s="4">
        <f t="shared" si="3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8"/>
        <v>39</v>
      </c>
      <c r="G515" t="s">
        <v>74</v>
      </c>
      <c r="H515">
        <v>35</v>
      </c>
      <c r="I515">
        <f t="shared" si="39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0">LEFT(P515,SEARCH("/",P515)-1)</f>
        <v>film &amp; video</v>
      </c>
      <c r="R515" t="str">
        <f t="shared" ref="R515:R578" si="41">RIGHT(P515,LEN(P515)-SEARCH("/",P515))</f>
        <v>television</v>
      </c>
      <c r="S515" s="4">
        <f t="shared" ref="S515:T578" si="42">(((L515/60)/60/24)+DATE(1970,1,1))</f>
        <v>40430.208333333336</v>
      </c>
      <c r="T515" s="4">
        <f t="shared" si="42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43">ROUND(((E516/D516)*100),0)</f>
        <v>22</v>
      </c>
      <c r="G516" t="s">
        <v>74</v>
      </c>
      <c r="H516">
        <v>528</v>
      </c>
      <c r="I516">
        <f t="shared" ref="I516:I579" si="44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0"/>
        <v>music</v>
      </c>
      <c r="R516" t="str">
        <f t="shared" si="41"/>
        <v>rock</v>
      </c>
      <c r="S516" s="4">
        <f t="shared" si="42"/>
        <v>41614.25</v>
      </c>
      <c r="T516" s="4">
        <f t="shared" si="4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3"/>
        <v>56</v>
      </c>
      <c r="G517" t="s">
        <v>14</v>
      </c>
      <c r="H517">
        <v>133</v>
      </c>
      <c r="I517">
        <f t="shared" si="44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0"/>
        <v>theater</v>
      </c>
      <c r="R517" t="str">
        <f t="shared" si="41"/>
        <v>plays</v>
      </c>
      <c r="S517" s="4">
        <f t="shared" si="42"/>
        <v>40900.25</v>
      </c>
      <c r="T517" s="4">
        <f t="shared" si="4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3"/>
        <v>43</v>
      </c>
      <c r="G518" t="s">
        <v>14</v>
      </c>
      <c r="H518">
        <v>846</v>
      </c>
      <c r="I518">
        <f t="shared" si="44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0"/>
        <v>publishing</v>
      </c>
      <c r="R518" t="str">
        <f t="shared" si="41"/>
        <v>nonfiction</v>
      </c>
      <c r="S518" s="4">
        <f t="shared" si="42"/>
        <v>40396.208333333336</v>
      </c>
      <c r="T518" s="4">
        <f t="shared" si="4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3"/>
        <v>112</v>
      </c>
      <c r="G519" t="s">
        <v>20</v>
      </c>
      <c r="H519">
        <v>78</v>
      </c>
      <c r="I519">
        <f t="shared" si="44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0"/>
        <v>food</v>
      </c>
      <c r="R519" t="str">
        <f t="shared" si="41"/>
        <v>food trucks</v>
      </c>
      <c r="S519" s="4">
        <f t="shared" si="42"/>
        <v>42860.208333333328</v>
      </c>
      <c r="T519" s="4">
        <f t="shared" si="4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3"/>
        <v>7</v>
      </c>
      <c r="G520" t="s">
        <v>14</v>
      </c>
      <c r="H520">
        <v>10</v>
      </c>
      <c r="I520">
        <f t="shared" si="4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0"/>
        <v>film &amp; video</v>
      </c>
      <c r="R520" t="str">
        <f t="shared" si="41"/>
        <v>animation</v>
      </c>
      <c r="S520" s="4">
        <f t="shared" si="42"/>
        <v>43154.25</v>
      </c>
      <c r="T520" s="4">
        <f t="shared" si="4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3"/>
        <v>102</v>
      </c>
      <c r="G521" t="s">
        <v>20</v>
      </c>
      <c r="H521">
        <v>1773</v>
      </c>
      <c r="I521">
        <f t="shared" si="44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0"/>
        <v>music</v>
      </c>
      <c r="R521" t="str">
        <f t="shared" si="41"/>
        <v>rock</v>
      </c>
      <c r="S521" s="4">
        <f t="shared" si="42"/>
        <v>42012.25</v>
      </c>
      <c r="T521" s="4">
        <f t="shared" si="4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3"/>
        <v>426</v>
      </c>
      <c r="G522" t="s">
        <v>20</v>
      </c>
      <c r="H522">
        <v>32</v>
      </c>
      <c r="I522">
        <f t="shared" si="44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0"/>
        <v>theater</v>
      </c>
      <c r="R522" t="str">
        <f t="shared" si="41"/>
        <v>plays</v>
      </c>
      <c r="S522" s="4">
        <f t="shared" si="42"/>
        <v>43574.208333333328</v>
      </c>
      <c r="T522" s="4">
        <f t="shared" si="4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3"/>
        <v>146</v>
      </c>
      <c r="G523" t="s">
        <v>20</v>
      </c>
      <c r="H523">
        <v>369</v>
      </c>
      <c r="I523">
        <f t="shared" si="44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0"/>
        <v>film &amp; video</v>
      </c>
      <c r="R523" t="str">
        <f t="shared" si="41"/>
        <v>drama</v>
      </c>
      <c r="S523" s="4">
        <f t="shared" si="42"/>
        <v>42605.208333333328</v>
      </c>
      <c r="T523" s="4">
        <f t="shared" si="4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3"/>
        <v>32</v>
      </c>
      <c r="G524" t="s">
        <v>14</v>
      </c>
      <c r="H524">
        <v>191</v>
      </c>
      <c r="I524">
        <f t="shared" si="44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0"/>
        <v>film &amp; video</v>
      </c>
      <c r="R524" t="str">
        <f t="shared" si="41"/>
        <v>shorts</v>
      </c>
      <c r="S524" s="4">
        <f t="shared" si="42"/>
        <v>41093.208333333336</v>
      </c>
      <c r="T524" s="4">
        <f t="shared" si="4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3"/>
        <v>700</v>
      </c>
      <c r="G525" t="s">
        <v>20</v>
      </c>
      <c r="H525">
        <v>89</v>
      </c>
      <c r="I525">
        <f t="shared" si="4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0"/>
        <v>film &amp; video</v>
      </c>
      <c r="R525" t="str">
        <f t="shared" si="41"/>
        <v>shorts</v>
      </c>
      <c r="S525" s="4">
        <f t="shared" si="42"/>
        <v>40241.25</v>
      </c>
      <c r="T525" s="4">
        <f t="shared" si="4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3"/>
        <v>84</v>
      </c>
      <c r="G526" t="s">
        <v>14</v>
      </c>
      <c r="H526">
        <v>1979</v>
      </c>
      <c r="I526">
        <f t="shared" si="44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0"/>
        <v>theater</v>
      </c>
      <c r="R526" t="str">
        <f t="shared" si="41"/>
        <v>plays</v>
      </c>
      <c r="S526" s="4">
        <f t="shared" si="42"/>
        <v>40294.208333333336</v>
      </c>
      <c r="T526" s="4">
        <f t="shared" si="4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3"/>
        <v>84</v>
      </c>
      <c r="G527" t="s">
        <v>14</v>
      </c>
      <c r="H527">
        <v>63</v>
      </c>
      <c r="I527">
        <f t="shared" si="44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0"/>
        <v>technology</v>
      </c>
      <c r="R527" t="str">
        <f t="shared" si="41"/>
        <v>wearables</v>
      </c>
      <c r="S527" s="4">
        <f t="shared" si="42"/>
        <v>40505.25</v>
      </c>
      <c r="T527" s="4">
        <f t="shared" si="4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3"/>
        <v>156</v>
      </c>
      <c r="G528" t="s">
        <v>20</v>
      </c>
      <c r="H528">
        <v>147</v>
      </c>
      <c r="I528">
        <f t="shared" si="44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0"/>
        <v>theater</v>
      </c>
      <c r="R528" t="str">
        <f t="shared" si="41"/>
        <v>plays</v>
      </c>
      <c r="S528" s="4">
        <f t="shared" si="42"/>
        <v>42364.25</v>
      </c>
      <c r="T528" s="4">
        <f t="shared" si="4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3"/>
        <v>100</v>
      </c>
      <c r="G529" t="s">
        <v>14</v>
      </c>
      <c r="H529">
        <v>6080</v>
      </c>
      <c r="I529">
        <f t="shared" si="4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0"/>
        <v>film &amp; video</v>
      </c>
      <c r="R529" t="str">
        <f t="shared" si="41"/>
        <v>animation</v>
      </c>
      <c r="S529" s="4">
        <f t="shared" si="42"/>
        <v>42405.25</v>
      </c>
      <c r="T529" s="4">
        <f t="shared" si="4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3"/>
        <v>80</v>
      </c>
      <c r="G530" t="s">
        <v>14</v>
      </c>
      <c r="H530">
        <v>80</v>
      </c>
      <c r="I530">
        <f t="shared" si="44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0"/>
        <v>music</v>
      </c>
      <c r="R530" t="str">
        <f t="shared" si="41"/>
        <v>indie rock</v>
      </c>
      <c r="S530" s="4">
        <f t="shared" si="42"/>
        <v>41601.25</v>
      </c>
      <c r="T530" s="4">
        <f t="shared" si="4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3"/>
        <v>11</v>
      </c>
      <c r="G531" t="s">
        <v>14</v>
      </c>
      <c r="H531">
        <v>9</v>
      </c>
      <c r="I531">
        <f t="shared" si="44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0"/>
        <v>games</v>
      </c>
      <c r="R531" t="str">
        <f t="shared" si="41"/>
        <v>video games</v>
      </c>
      <c r="S531" s="4">
        <f t="shared" si="42"/>
        <v>41769.208333333336</v>
      </c>
      <c r="T531" s="4">
        <f t="shared" si="4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3"/>
        <v>92</v>
      </c>
      <c r="G532" t="s">
        <v>14</v>
      </c>
      <c r="H532">
        <v>1784</v>
      </c>
      <c r="I532">
        <f t="shared" si="44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0"/>
        <v>publishing</v>
      </c>
      <c r="R532" t="str">
        <f t="shared" si="41"/>
        <v>fiction</v>
      </c>
      <c r="S532" s="4">
        <f t="shared" si="42"/>
        <v>40421.208333333336</v>
      </c>
      <c r="T532" s="4">
        <f t="shared" si="4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3"/>
        <v>96</v>
      </c>
      <c r="G533" t="s">
        <v>47</v>
      </c>
      <c r="H533">
        <v>3640</v>
      </c>
      <c r="I533">
        <f t="shared" si="44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0"/>
        <v>games</v>
      </c>
      <c r="R533" t="str">
        <f t="shared" si="41"/>
        <v>video games</v>
      </c>
      <c r="S533" s="4">
        <f t="shared" si="42"/>
        <v>41589.25</v>
      </c>
      <c r="T533" s="4">
        <f t="shared" si="4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3"/>
        <v>503</v>
      </c>
      <c r="G534" t="s">
        <v>20</v>
      </c>
      <c r="H534">
        <v>126</v>
      </c>
      <c r="I534">
        <f t="shared" si="44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0"/>
        <v>theater</v>
      </c>
      <c r="R534" t="str">
        <f t="shared" si="41"/>
        <v>plays</v>
      </c>
      <c r="S534" s="4">
        <f t="shared" si="42"/>
        <v>43125.25</v>
      </c>
      <c r="T534" s="4">
        <f t="shared" si="4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3"/>
        <v>159</v>
      </c>
      <c r="G535" t="s">
        <v>20</v>
      </c>
      <c r="H535">
        <v>2218</v>
      </c>
      <c r="I535">
        <f t="shared" si="44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0"/>
        <v>music</v>
      </c>
      <c r="R535" t="str">
        <f t="shared" si="41"/>
        <v>indie rock</v>
      </c>
      <c r="S535" s="4">
        <f t="shared" si="42"/>
        <v>41479.208333333336</v>
      </c>
      <c r="T535" s="4">
        <f t="shared" si="4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3"/>
        <v>15</v>
      </c>
      <c r="G536" t="s">
        <v>14</v>
      </c>
      <c r="H536">
        <v>243</v>
      </c>
      <c r="I536">
        <f t="shared" si="44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0"/>
        <v>film &amp; video</v>
      </c>
      <c r="R536" t="str">
        <f t="shared" si="41"/>
        <v>drama</v>
      </c>
      <c r="S536" s="4">
        <f t="shared" si="42"/>
        <v>43329.208333333328</v>
      </c>
      <c r="T536" s="4">
        <f t="shared" si="4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3"/>
        <v>482</v>
      </c>
      <c r="G537" t="s">
        <v>20</v>
      </c>
      <c r="H537">
        <v>202</v>
      </c>
      <c r="I537">
        <f t="shared" si="44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0"/>
        <v>theater</v>
      </c>
      <c r="R537" t="str">
        <f t="shared" si="41"/>
        <v>plays</v>
      </c>
      <c r="S537" s="4">
        <f t="shared" si="42"/>
        <v>43259.208333333328</v>
      </c>
      <c r="T537" s="4">
        <f t="shared" si="4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3"/>
        <v>150</v>
      </c>
      <c r="G538" t="s">
        <v>20</v>
      </c>
      <c r="H538">
        <v>140</v>
      </c>
      <c r="I538">
        <f t="shared" si="44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0"/>
        <v>publishing</v>
      </c>
      <c r="R538" t="str">
        <f t="shared" si="41"/>
        <v>fiction</v>
      </c>
      <c r="S538" s="4">
        <f t="shared" si="42"/>
        <v>40414.208333333336</v>
      </c>
      <c r="T538" s="4">
        <f t="shared" si="4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3"/>
        <v>117</v>
      </c>
      <c r="G539" t="s">
        <v>20</v>
      </c>
      <c r="H539">
        <v>1052</v>
      </c>
      <c r="I539">
        <f t="shared" si="44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0"/>
        <v>film &amp; video</v>
      </c>
      <c r="R539" t="str">
        <f t="shared" si="41"/>
        <v>documentary</v>
      </c>
      <c r="S539" s="4">
        <f t="shared" si="42"/>
        <v>43342.208333333328</v>
      </c>
      <c r="T539" s="4">
        <f t="shared" si="4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3"/>
        <v>38</v>
      </c>
      <c r="G540" t="s">
        <v>14</v>
      </c>
      <c r="H540">
        <v>1296</v>
      </c>
      <c r="I540">
        <f t="shared" si="44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0"/>
        <v>games</v>
      </c>
      <c r="R540" t="str">
        <f t="shared" si="41"/>
        <v>mobile games</v>
      </c>
      <c r="S540" s="4">
        <f t="shared" si="42"/>
        <v>41539.208333333336</v>
      </c>
      <c r="T540" s="4">
        <f t="shared" si="4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3"/>
        <v>73</v>
      </c>
      <c r="G541" t="s">
        <v>14</v>
      </c>
      <c r="H541">
        <v>77</v>
      </c>
      <c r="I541">
        <f t="shared" si="44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0"/>
        <v>food</v>
      </c>
      <c r="R541" t="str">
        <f t="shared" si="41"/>
        <v>food trucks</v>
      </c>
      <c r="S541" s="4">
        <f t="shared" si="42"/>
        <v>43647.208333333328</v>
      </c>
      <c r="T541" s="4">
        <f t="shared" si="4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3"/>
        <v>266</v>
      </c>
      <c r="G542" t="s">
        <v>20</v>
      </c>
      <c r="H542">
        <v>247</v>
      </c>
      <c r="I542">
        <f t="shared" si="44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0"/>
        <v>photography</v>
      </c>
      <c r="R542" t="str">
        <f t="shared" si="41"/>
        <v>photography books</v>
      </c>
      <c r="S542" s="4">
        <f t="shared" si="42"/>
        <v>43225.208333333328</v>
      </c>
      <c r="T542" s="4">
        <f t="shared" si="4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3"/>
        <v>24</v>
      </c>
      <c r="G543" t="s">
        <v>14</v>
      </c>
      <c r="H543">
        <v>395</v>
      </c>
      <c r="I543">
        <f t="shared" si="44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0"/>
        <v>games</v>
      </c>
      <c r="R543" t="str">
        <f t="shared" si="41"/>
        <v>mobile games</v>
      </c>
      <c r="S543" s="4">
        <f t="shared" si="42"/>
        <v>42165.208333333328</v>
      </c>
      <c r="T543" s="4">
        <f t="shared" si="4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3"/>
        <v>3</v>
      </c>
      <c r="G544" t="s">
        <v>14</v>
      </c>
      <c r="H544">
        <v>49</v>
      </c>
      <c r="I544">
        <f t="shared" si="44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0"/>
        <v>music</v>
      </c>
      <c r="R544" t="str">
        <f t="shared" si="41"/>
        <v>indie rock</v>
      </c>
      <c r="S544" s="4">
        <f t="shared" si="42"/>
        <v>42391.25</v>
      </c>
      <c r="T544" s="4">
        <f t="shared" si="4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3"/>
        <v>16</v>
      </c>
      <c r="G545" t="s">
        <v>14</v>
      </c>
      <c r="H545">
        <v>180</v>
      </c>
      <c r="I545">
        <f t="shared" si="44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0"/>
        <v>games</v>
      </c>
      <c r="R545" t="str">
        <f t="shared" si="41"/>
        <v>video games</v>
      </c>
      <c r="S545" s="4">
        <f t="shared" si="42"/>
        <v>41528.208333333336</v>
      </c>
      <c r="T545" s="4">
        <f t="shared" si="4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3"/>
        <v>277</v>
      </c>
      <c r="G546" t="s">
        <v>20</v>
      </c>
      <c r="H546">
        <v>84</v>
      </c>
      <c r="I546">
        <f t="shared" si="44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0"/>
        <v>music</v>
      </c>
      <c r="R546" t="str">
        <f t="shared" si="41"/>
        <v>rock</v>
      </c>
      <c r="S546" s="4">
        <f t="shared" si="42"/>
        <v>42377.25</v>
      </c>
      <c r="T546" s="4">
        <f t="shared" si="4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3"/>
        <v>89</v>
      </c>
      <c r="G547" t="s">
        <v>14</v>
      </c>
      <c r="H547">
        <v>2690</v>
      </c>
      <c r="I547">
        <f t="shared" si="44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0"/>
        <v>theater</v>
      </c>
      <c r="R547" t="str">
        <f t="shared" si="41"/>
        <v>plays</v>
      </c>
      <c r="S547" s="4">
        <f t="shared" si="42"/>
        <v>43824.25</v>
      </c>
      <c r="T547" s="4">
        <f t="shared" si="4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3"/>
        <v>164</v>
      </c>
      <c r="G548" t="s">
        <v>20</v>
      </c>
      <c r="H548">
        <v>88</v>
      </c>
      <c r="I548">
        <f t="shared" si="4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0"/>
        <v>theater</v>
      </c>
      <c r="R548" t="str">
        <f t="shared" si="41"/>
        <v>plays</v>
      </c>
      <c r="S548" s="4">
        <f t="shared" si="42"/>
        <v>43360.208333333328</v>
      </c>
      <c r="T548" s="4">
        <f t="shared" si="4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3"/>
        <v>969</v>
      </c>
      <c r="G549" t="s">
        <v>20</v>
      </c>
      <c r="H549">
        <v>156</v>
      </c>
      <c r="I549">
        <f t="shared" si="4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0"/>
        <v>film &amp; video</v>
      </c>
      <c r="R549" t="str">
        <f t="shared" si="41"/>
        <v>drama</v>
      </c>
      <c r="S549" s="4">
        <f t="shared" si="42"/>
        <v>42029.25</v>
      </c>
      <c r="T549" s="4">
        <f t="shared" si="4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3"/>
        <v>271</v>
      </c>
      <c r="G550" t="s">
        <v>20</v>
      </c>
      <c r="H550">
        <v>2985</v>
      </c>
      <c r="I550">
        <f t="shared" si="44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0"/>
        <v>theater</v>
      </c>
      <c r="R550" t="str">
        <f t="shared" si="41"/>
        <v>plays</v>
      </c>
      <c r="S550" s="4">
        <f t="shared" si="42"/>
        <v>42461.208333333328</v>
      </c>
      <c r="T550" s="4">
        <f t="shared" si="4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3"/>
        <v>284</v>
      </c>
      <c r="G551" t="s">
        <v>20</v>
      </c>
      <c r="H551">
        <v>762</v>
      </c>
      <c r="I551">
        <f t="shared" si="44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0"/>
        <v>technology</v>
      </c>
      <c r="R551" t="str">
        <f t="shared" si="41"/>
        <v>wearables</v>
      </c>
      <c r="S551" s="4">
        <f t="shared" si="42"/>
        <v>41422.208333333336</v>
      </c>
      <c r="T551" s="4">
        <f t="shared" si="4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3"/>
        <v>4</v>
      </c>
      <c r="G552" t="s">
        <v>74</v>
      </c>
      <c r="H552">
        <v>1</v>
      </c>
      <c r="I552">
        <f t="shared" si="4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0"/>
        <v>music</v>
      </c>
      <c r="R552" t="str">
        <f t="shared" si="41"/>
        <v>indie rock</v>
      </c>
      <c r="S552" s="4">
        <f t="shared" si="42"/>
        <v>40968.25</v>
      </c>
      <c r="T552" s="4">
        <f t="shared" si="4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3"/>
        <v>59</v>
      </c>
      <c r="G553" t="s">
        <v>14</v>
      </c>
      <c r="H553">
        <v>2779</v>
      </c>
      <c r="I553">
        <f t="shared" si="44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0"/>
        <v>technology</v>
      </c>
      <c r="R553" t="str">
        <f t="shared" si="41"/>
        <v>web</v>
      </c>
      <c r="S553" s="4">
        <f t="shared" si="42"/>
        <v>41993.25</v>
      </c>
      <c r="T553" s="4">
        <f t="shared" si="4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3"/>
        <v>99</v>
      </c>
      <c r="G554" t="s">
        <v>14</v>
      </c>
      <c r="H554">
        <v>92</v>
      </c>
      <c r="I554">
        <f t="shared" si="44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0"/>
        <v>theater</v>
      </c>
      <c r="R554" t="str">
        <f t="shared" si="41"/>
        <v>plays</v>
      </c>
      <c r="S554" s="4">
        <f t="shared" si="42"/>
        <v>42700.25</v>
      </c>
      <c r="T554" s="4">
        <f t="shared" si="4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3"/>
        <v>44</v>
      </c>
      <c r="G555" t="s">
        <v>14</v>
      </c>
      <c r="H555">
        <v>1028</v>
      </c>
      <c r="I555">
        <f t="shared" si="44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0"/>
        <v>music</v>
      </c>
      <c r="R555" t="str">
        <f t="shared" si="41"/>
        <v>rock</v>
      </c>
      <c r="S555" s="4">
        <f t="shared" si="42"/>
        <v>40545.25</v>
      </c>
      <c r="T555" s="4">
        <f t="shared" si="4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3"/>
        <v>152</v>
      </c>
      <c r="G556" t="s">
        <v>20</v>
      </c>
      <c r="H556">
        <v>554</v>
      </c>
      <c r="I556">
        <f t="shared" si="44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0"/>
        <v>music</v>
      </c>
      <c r="R556" t="str">
        <f t="shared" si="41"/>
        <v>indie rock</v>
      </c>
      <c r="S556" s="4">
        <f t="shared" si="42"/>
        <v>42723.25</v>
      </c>
      <c r="T556" s="4">
        <f t="shared" si="4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3"/>
        <v>224</v>
      </c>
      <c r="G557" t="s">
        <v>20</v>
      </c>
      <c r="H557">
        <v>135</v>
      </c>
      <c r="I557">
        <f t="shared" si="44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0"/>
        <v>music</v>
      </c>
      <c r="R557" t="str">
        <f t="shared" si="41"/>
        <v>rock</v>
      </c>
      <c r="S557" s="4">
        <f t="shared" si="42"/>
        <v>41731.208333333336</v>
      </c>
      <c r="T557" s="4">
        <f t="shared" si="4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3"/>
        <v>240</v>
      </c>
      <c r="G558" t="s">
        <v>20</v>
      </c>
      <c r="H558">
        <v>122</v>
      </c>
      <c r="I558">
        <f t="shared" si="44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0"/>
        <v>publishing</v>
      </c>
      <c r="R558" t="str">
        <f t="shared" si="41"/>
        <v>translations</v>
      </c>
      <c r="S558" s="4">
        <f t="shared" si="42"/>
        <v>40792.208333333336</v>
      </c>
      <c r="T558" s="4">
        <f t="shared" si="4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3"/>
        <v>199</v>
      </c>
      <c r="G559" t="s">
        <v>20</v>
      </c>
      <c r="H559">
        <v>221</v>
      </c>
      <c r="I559">
        <f t="shared" si="44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0"/>
        <v>film &amp; video</v>
      </c>
      <c r="R559" t="str">
        <f t="shared" si="41"/>
        <v>science fiction</v>
      </c>
      <c r="S559" s="4">
        <f t="shared" si="42"/>
        <v>42279.208333333328</v>
      </c>
      <c r="T559" s="4">
        <f t="shared" si="4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3"/>
        <v>137</v>
      </c>
      <c r="G560" t="s">
        <v>20</v>
      </c>
      <c r="H560">
        <v>126</v>
      </c>
      <c r="I560">
        <f t="shared" si="44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0"/>
        <v>theater</v>
      </c>
      <c r="R560" t="str">
        <f t="shared" si="41"/>
        <v>plays</v>
      </c>
      <c r="S560" s="4">
        <f t="shared" si="42"/>
        <v>42424.25</v>
      </c>
      <c r="T560" s="4">
        <f t="shared" si="4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3"/>
        <v>101</v>
      </c>
      <c r="G561" t="s">
        <v>20</v>
      </c>
      <c r="H561">
        <v>1022</v>
      </c>
      <c r="I561">
        <f t="shared" si="44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0"/>
        <v>theater</v>
      </c>
      <c r="R561" t="str">
        <f t="shared" si="41"/>
        <v>plays</v>
      </c>
      <c r="S561" s="4">
        <f t="shared" si="42"/>
        <v>42584.208333333328</v>
      </c>
      <c r="T561" s="4">
        <f t="shared" si="4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3"/>
        <v>794</v>
      </c>
      <c r="G562" t="s">
        <v>20</v>
      </c>
      <c r="H562">
        <v>3177</v>
      </c>
      <c r="I562">
        <f t="shared" si="44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0"/>
        <v>film &amp; video</v>
      </c>
      <c r="R562" t="str">
        <f t="shared" si="41"/>
        <v>animation</v>
      </c>
      <c r="S562" s="4">
        <f t="shared" si="42"/>
        <v>40865.25</v>
      </c>
      <c r="T562" s="4">
        <f t="shared" si="4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3"/>
        <v>370</v>
      </c>
      <c r="G563" t="s">
        <v>20</v>
      </c>
      <c r="H563">
        <v>198</v>
      </c>
      <c r="I563">
        <f t="shared" si="44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0"/>
        <v>theater</v>
      </c>
      <c r="R563" t="str">
        <f t="shared" si="41"/>
        <v>plays</v>
      </c>
      <c r="S563" s="4">
        <f t="shared" si="42"/>
        <v>40833.208333333336</v>
      </c>
      <c r="T563" s="4">
        <f t="shared" si="4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3"/>
        <v>13</v>
      </c>
      <c r="G564" t="s">
        <v>14</v>
      </c>
      <c r="H564">
        <v>26</v>
      </c>
      <c r="I564">
        <f t="shared" si="44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0"/>
        <v>music</v>
      </c>
      <c r="R564" t="str">
        <f t="shared" si="41"/>
        <v>rock</v>
      </c>
      <c r="S564" s="4">
        <f t="shared" si="42"/>
        <v>43536.208333333328</v>
      </c>
      <c r="T564" s="4">
        <f t="shared" si="4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3"/>
        <v>138</v>
      </c>
      <c r="G565" t="s">
        <v>20</v>
      </c>
      <c r="H565">
        <v>85</v>
      </c>
      <c r="I565">
        <f t="shared" si="44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0"/>
        <v>film &amp; video</v>
      </c>
      <c r="R565" t="str">
        <f t="shared" si="41"/>
        <v>documentary</v>
      </c>
      <c r="S565" s="4">
        <f t="shared" si="42"/>
        <v>43417.25</v>
      </c>
      <c r="T565" s="4">
        <f t="shared" si="4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3"/>
        <v>84</v>
      </c>
      <c r="G566" t="s">
        <v>14</v>
      </c>
      <c r="H566">
        <v>1790</v>
      </c>
      <c r="I566">
        <f t="shared" si="4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0"/>
        <v>theater</v>
      </c>
      <c r="R566" t="str">
        <f t="shared" si="41"/>
        <v>plays</v>
      </c>
      <c r="S566" s="4">
        <f t="shared" si="42"/>
        <v>42078.208333333328</v>
      </c>
      <c r="T566" s="4">
        <f t="shared" si="4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3"/>
        <v>205</v>
      </c>
      <c r="G567" t="s">
        <v>20</v>
      </c>
      <c r="H567">
        <v>3596</v>
      </c>
      <c r="I567">
        <f t="shared" si="44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0"/>
        <v>theater</v>
      </c>
      <c r="R567" t="str">
        <f t="shared" si="41"/>
        <v>plays</v>
      </c>
      <c r="S567" s="4">
        <f t="shared" si="42"/>
        <v>40862.25</v>
      </c>
      <c r="T567" s="4">
        <f t="shared" si="4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3"/>
        <v>44</v>
      </c>
      <c r="G568" t="s">
        <v>14</v>
      </c>
      <c r="H568">
        <v>37</v>
      </c>
      <c r="I568">
        <f t="shared" si="44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0"/>
        <v>music</v>
      </c>
      <c r="R568" t="str">
        <f t="shared" si="41"/>
        <v>electric music</v>
      </c>
      <c r="S568" s="4">
        <f t="shared" si="42"/>
        <v>42424.25</v>
      </c>
      <c r="T568" s="4">
        <f t="shared" si="4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3"/>
        <v>219</v>
      </c>
      <c r="G569" t="s">
        <v>20</v>
      </c>
      <c r="H569">
        <v>244</v>
      </c>
      <c r="I569">
        <f t="shared" si="44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0"/>
        <v>music</v>
      </c>
      <c r="R569" t="str">
        <f t="shared" si="41"/>
        <v>rock</v>
      </c>
      <c r="S569" s="4">
        <f t="shared" si="42"/>
        <v>41830.208333333336</v>
      </c>
      <c r="T569" s="4">
        <f t="shared" si="4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3"/>
        <v>186</v>
      </c>
      <c r="G570" t="s">
        <v>20</v>
      </c>
      <c r="H570">
        <v>5180</v>
      </c>
      <c r="I570">
        <f t="shared" si="44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0"/>
        <v>theater</v>
      </c>
      <c r="R570" t="str">
        <f t="shared" si="41"/>
        <v>plays</v>
      </c>
      <c r="S570" s="4">
        <f t="shared" si="42"/>
        <v>40374.208333333336</v>
      </c>
      <c r="T570" s="4">
        <f t="shared" si="4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3"/>
        <v>237</v>
      </c>
      <c r="G571" t="s">
        <v>20</v>
      </c>
      <c r="H571">
        <v>589</v>
      </c>
      <c r="I571">
        <f t="shared" si="4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0"/>
        <v>film &amp; video</v>
      </c>
      <c r="R571" t="str">
        <f t="shared" si="41"/>
        <v>animation</v>
      </c>
      <c r="S571" s="4">
        <f t="shared" si="42"/>
        <v>40554.25</v>
      </c>
      <c r="T571" s="4">
        <f t="shared" si="4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3"/>
        <v>306</v>
      </c>
      <c r="G572" t="s">
        <v>20</v>
      </c>
      <c r="H572">
        <v>2725</v>
      </c>
      <c r="I572">
        <f t="shared" si="44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0"/>
        <v>music</v>
      </c>
      <c r="R572" t="str">
        <f t="shared" si="41"/>
        <v>rock</v>
      </c>
      <c r="S572" s="4">
        <f t="shared" si="42"/>
        <v>41993.25</v>
      </c>
      <c r="T572" s="4">
        <f t="shared" si="4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3"/>
        <v>94</v>
      </c>
      <c r="G573" t="s">
        <v>14</v>
      </c>
      <c r="H573">
        <v>35</v>
      </c>
      <c r="I573">
        <f t="shared" si="44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0"/>
        <v>film &amp; video</v>
      </c>
      <c r="R573" t="str">
        <f t="shared" si="41"/>
        <v>shorts</v>
      </c>
      <c r="S573" s="4">
        <f t="shared" si="42"/>
        <v>42174.208333333328</v>
      </c>
      <c r="T573" s="4">
        <f t="shared" si="4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3"/>
        <v>54</v>
      </c>
      <c r="G574" t="s">
        <v>74</v>
      </c>
      <c r="H574">
        <v>94</v>
      </c>
      <c r="I574">
        <f t="shared" si="44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0"/>
        <v>music</v>
      </c>
      <c r="R574" t="str">
        <f t="shared" si="41"/>
        <v>rock</v>
      </c>
      <c r="S574" s="4">
        <f t="shared" si="42"/>
        <v>42275.208333333328</v>
      </c>
      <c r="T574" s="4">
        <f t="shared" si="4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3"/>
        <v>112</v>
      </c>
      <c r="G575" t="s">
        <v>20</v>
      </c>
      <c r="H575">
        <v>300</v>
      </c>
      <c r="I575">
        <f t="shared" si="44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0"/>
        <v>journalism</v>
      </c>
      <c r="R575" t="str">
        <f t="shared" si="41"/>
        <v>audio</v>
      </c>
      <c r="S575" s="4">
        <f t="shared" si="42"/>
        <v>41761.208333333336</v>
      </c>
      <c r="T575" s="4">
        <f t="shared" si="4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3"/>
        <v>369</v>
      </c>
      <c r="G576" t="s">
        <v>20</v>
      </c>
      <c r="H576">
        <v>144</v>
      </c>
      <c r="I576">
        <f t="shared" si="44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0"/>
        <v>food</v>
      </c>
      <c r="R576" t="str">
        <f t="shared" si="41"/>
        <v>food trucks</v>
      </c>
      <c r="S576" s="4">
        <f t="shared" si="42"/>
        <v>43806.25</v>
      </c>
      <c r="T576" s="4">
        <f t="shared" si="4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3"/>
        <v>63</v>
      </c>
      <c r="G577" t="s">
        <v>14</v>
      </c>
      <c r="H577">
        <v>558</v>
      </c>
      <c r="I577">
        <f t="shared" si="44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0"/>
        <v>theater</v>
      </c>
      <c r="R577" t="str">
        <f t="shared" si="41"/>
        <v>plays</v>
      </c>
      <c r="S577" s="4">
        <f t="shared" si="42"/>
        <v>41779.208333333336</v>
      </c>
      <c r="T577" s="4">
        <f t="shared" si="4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3"/>
        <v>65</v>
      </c>
      <c r="G578" t="s">
        <v>14</v>
      </c>
      <c r="H578">
        <v>64</v>
      </c>
      <c r="I578">
        <f t="shared" si="44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0"/>
        <v>theater</v>
      </c>
      <c r="R578" t="str">
        <f t="shared" si="41"/>
        <v>plays</v>
      </c>
      <c r="S578" s="4">
        <f t="shared" si="42"/>
        <v>43040.208333333328</v>
      </c>
      <c r="T578" s="4">
        <f t="shared" si="4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43"/>
        <v>19</v>
      </c>
      <c r="G579" t="s">
        <v>74</v>
      </c>
      <c r="H579">
        <v>37</v>
      </c>
      <c r="I579">
        <f t="shared" si="44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5">LEFT(P579,SEARCH("/",P579)-1)</f>
        <v>music</v>
      </c>
      <c r="R579" t="str">
        <f t="shared" ref="R579:R642" si="46">RIGHT(P579,LEN(P579)-SEARCH("/",P579))</f>
        <v>jazz</v>
      </c>
      <c r="S579" s="4">
        <f t="shared" ref="S579:T642" si="47">(((L579/60)/60/24)+DATE(1970,1,1))</f>
        <v>40613.25</v>
      </c>
      <c r="T579" s="4">
        <f t="shared" si="47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48">ROUND(((E580/D580)*100),0)</f>
        <v>17</v>
      </c>
      <c r="G580" t="s">
        <v>14</v>
      </c>
      <c r="H580">
        <v>245</v>
      </c>
      <c r="I580">
        <f t="shared" ref="I580:I643" si="4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5"/>
        <v>film &amp; video</v>
      </c>
      <c r="R580" t="str">
        <f t="shared" si="46"/>
        <v>science fiction</v>
      </c>
      <c r="S580" s="4">
        <f t="shared" si="47"/>
        <v>40878.25</v>
      </c>
      <c r="T580" s="4">
        <f t="shared" si="4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8"/>
        <v>101</v>
      </c>
      <c r="G581" t="s">
        <v>20</v>
      </c>
      <c r="H581">
        <v>87</v>
      </c>
      <c r="I581">
        <f t="shared" si="4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5"/>
        <v>music</v>
      </c>
      <c r="R581" t="str">
        <f t="shared" si="46"/>
        <v>jazz</v>
      </c>
      <c r="S581" s="4">
        <f t="shared" si="47"/>
        <v>40762.208333333336</v>
      </c>
      <c r="T581" s="4">
        <f t="shared" si="4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8"/>
        <v>342</v>
      </c>
      <c r="G582" t="s">
        <v>20</v>
      </c>
      <c r="H582">
        <v>3116</v>
      </c>
      <c r="I582">
        <f t="shared" si="4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5"/>
        <v>theater</v>
      </c>
      <c r="R582" t="str">
        <f t="shared" si="46"/>
        <v>plays</v>
      </c>
      <c r="S582" s="4">
        <f t="shared" si="47"/>
        <v>41696.25</v>
      </c>
      <c r="T582" s="4">
        <f t="shared" si="4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8"/>
        <v>64</v>
      </c>
      <c r="G583" t="s">
        <v>14</v>
      </c>
      <c r="H583">
        <v>71</v>
      </c>
      <c r="I583">
        <f t="shared" si="4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5"/>
        <v>technology</v>
      </c>
      <c r="R583" t="str">
        <f t="shared" si="46"/>
        <v>web</v>
      </c>
      <c r="S583" s="4">
        <f t="shared" si="47"/>
        <v>40662.208333333336</v>
      </c>
      <c r="T583" s="4">
        <f t="shared" si="4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8"/>
        <v>52</v>
      </c>
      <c r="G584" t="s">
        <v>14</v>
      </c>
      <c r="H584">
        <v>42</v>
      </c>
      <c r="I584">
        <f t="shared" si="4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5"/>
        <v>games</v>
      </c>
      <c r="R584" t="str">
        <f t="shared" si="46"/>
        <v>video games</v>
      </c>
      <c r="S584" s="4">
        <f t="shared" si="47"/>
        <v>42165.208333333328</v>
      </c>
      <c r="T584" s="4">
        <f t="shared" si="4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8"/>
        <v>322</v>
      </c>
      <c r="G585" t="s">
        <v>20</v>
      </c>
      <c r="H585">
        <v>909</v>
      </c>
      <c r="I585">
        <f t="shared" si="4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5"/>
        <v>film &amp; video</v>
      </c>
      <c r="R585" t="str">
        <f t="shared" si="46"/>
        <v>documentary</v>
      </c>
      <c r="S585" s="4">
        <f t="shared" si="47"/>
        <v>40959.25</v>
      </c>
      <c r="T585" s="4">
        <f t="shared" si="4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8"/>
        <v>120</v>
      </c>
      <c r="G586" t="s">
        <v>20</v>
      </c>
      <c r="H586">
        <v>1613</v>
      </c>
      <c r="I586">
        <f t="shared" si="4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5"/>
        <v>technology</v>
      </c>
      <c r="R586" t="str">
        <f t="shared" si="46"/>
        <v>web</v>
      </c>
      <c r="S586" s="4">
        <f t="shared" si="47"/>
        <v>41024.208333333336</v>
      </c>
      <c r="T586" s="4">
        <f t="shared" si="4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8"/>
        <v>147</v>
      </c>
      <c r="G587" t="s">
        <v>20</v>
      </c>
      <c r="H587">
        <v>136</v>
      </c>
      <c r="I587">
        <f t="shared" si="4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5"/>
        <v>publishing</v>
      </c>
      <c r="R587" t="str">
        <f t="shared" si="46"/>
        <v>translations</v>
      </c>
      <c r="S587" s="4">
        <f t="shared" si="47"/>
        <v>40255.208333333336</v>
      </c>
      <c r="T587" s="4">
        <f t="shared" si="4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8"/>
        <v>951</v>
      </c>
      <c r="G588" t="s">
        <v>20</v>
      </c>
      <c r="H588">
        <v>130</v>
      </c>
      <c r="I588">
        <f t="shared" si="4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5"/>
        <v>music</v>
      </c>
      <c r="R588" t="str">
        <f t="shared" si="46"/>
        <v>rock</v>
      </c>
      <c r="S588" s="4">
        <f t="shared" si="47"/>
        <v>40499.25</v>
      </c>
      <c r="T588" s="4">
        <f t="shared" si="4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8"/>
        <v>73</v>
      </c>
      <c r="G589" t="s">
        <v>14</v>
      </c>
      <c r="H589">
        <v>156</v>
      </c>
      <c r="I589">
        <f t="shared" si="4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5"/>
        <v>food</v>
      </c>
      <c r="R589" t="str">
        <f t="shared" si="46"/>
        <v>food trucks</v>
      </c>
      <c r="S589" s="4">
        <f t="shared" si="47"/>
        <v>43484.25</v>
      </c>
      <c r="T589" s="4">
        <f t="shared" si="4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8"/>
        <v>79</v>
      </c>
      <c r="G590" t="s">
        <v>14</v>
      </c>
      <c r="H590">
        <v>1368</v>
      </c>
      <c r="I590">
        <f t="shared" si="4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5"/>
        <v>theater</v>
      </c>
      <c r="R590" t="str">
        <f t="shared" si="46"/>
        <v>plays</v>
      </c>
      <c r="S590" s="4">
        <f t="shared" si="47"/>
        <v>40262.208333333336</v>
      </c>
      <c r="T590" s="4">
        <f t="shared" si="4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8"/>
        <v>65</v>
      </c>
      <c r="G591" t="s">
        <v>14</v>
      </c>
      <c r="H591">
        <v>102</v>
      </c>
      <c r="I591">
        <f t="shared" si="4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5"/>
        <v>film &amp; video</v>
      </c>
      <c r="R591" t="str">
        <f t="shared" si="46"/>
        <v>documentary</v>
      </c>
      <c r="S591" s="4">
        <f t="shared" si="47"/>
        <v>42190.208333333328</v>
      </c>
      <c r="T591" s="4">
        <f t="shared" si="4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8"/>
        <v>82</v>
      </c>
      <c r="G592" t="s">
        <v>14</v>
      </c>
      <c r="H592">
        <v>86</v>
      </c>
      <c r="I592">
        <f t="shared" si="4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5"/>
        <v>publishing</v>
      </c>
      <c r="R592" t="str">
        <f t="shared" si="46"/>
        <v>radio &amp; podcasts</v>
      </c>
      <c r="S592" s="4">
        <f t="shared" si="47"/>
        <v>41994.25</v>
      </c>
      <c r="T592" s="4">
        <f t="shared" si="4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8"/>
        <v>1038</v>
      </c>
      <c r="G593" t="s">
        <v>20</v>
      </c>
      <c r="H593">
        <v>102</v>
      </c>
      <c r="I593">
        <f t="shared" si="4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5"/>
        <v>games</v>
      </c>
      <c r="R593" t="str">
        <f t="shared" si="46"/>
        <v>video games</v>
      </c>
      <c r="S593" s="4">
        <f t="shared" si="47"/>
        <v>40373.208333333336</v>
      </c>
      <c r="T593" s="4">
        <f t="shared" si="4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8"/>
        <v>13</v>
      </c>
      <c r="G594" t="s">
        <v>14</v>
      </c>
      <c r="H594">
        <v>253</v>
      </c>
      <c r="I594">
        <f t="shared" si="4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5"/>
        <v>theater</v>
      </c>
      <c r="R594" t="str">
        <f t="shared" si="46"/>
        <v>plays</v>
      </c>
      <c r="S594" s="4">
        <f t="shared" si="47"/>
        <v>41789.208333333336</v>
      </c>
      <c r="T594" s="4">
        <f t="shared" si="4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8"/>
        <v>155</v>
      </c>
      <c r="G595" t="s">
        <v>20</v>
      </c>
      <c r="H595">
        <v>4006</v>
      </c>
      <c r="I595">
        <f t="shared" si="4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5"/>
        <v>film &amp; video</v>
      </c>
      <c r="R595" t="str">
        <f t="shared" si="46"/>
        <v>animation</v>
      </c>
      <c r="S595" s="4">
        <f t="shared" si="47"/>
        <v>41724.208333333336</v>
      </c>
      <c r="T595" s="4">
        <f t="shared" si="4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8"/>
        <v>7</v>
      </c>
      <c r="G596" t="s">
        <v>14</v>
      </c>
      <c r="H596">
        <v>157</v>
      </c>
      <c r="I596">
        <f t="shared" si="4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5"/>
        <v>theater</v>
      </c>
      <c r="R596" t="str">
        <f t="shared" si="46"/>
        <v>plays</v>
      </c>
      <c r="S596" s="4">
        <f t="shared" si="47"/>
        <v>42548.208333333328</v>
      </c>
      <c r="T596" s="4">
        <f t="shared" si="4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8"/>
        <v>209</v>
      </c>
      <c r="G597" t="s">
        <v>20</v>
      </c>
      <c r="H597">
        <v>1629</v>
      </c>
      <c r="I597">
        <f t="shared" si="4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5"/>
        <v>theater</v>
      </c>
      <c r="R597" t="str">
        <f t="shared" si="46"/>
        <v>plays</v>
      </c>
      <c r="S597" s="4">
        <f t="shared" si="47"/>
        <v>40253.208333333336</v>
      </c>
      <c r="T597" s="4">
        <f t="shared" si="4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8"/>
        <v>100</v>
      </c>
      <c r="G598" t="s">
        <v>14</v>
      </c>
      <c r="H598">
        <v>183</v>
      </c>
      <c r="I598">
        <f t="shared" si="4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5"/>
        <v>film &amp; video</v>
      </c>
      <c r="R598" t="str">
        <f t="shared" si="46"/>
        <v>drama</v>
      </c>
      <c r="S598" s="4">
        <f t="shared" si="47"/>
        <v>42434.25</v>
      </c>
      <c r="T598" s="4">
        <f t="shared" si="4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8"/>
        <v>202</v>
      </c>
      <c r="G599" t="s">
        <v>20</v>
      </c>
      <c r="H599">
        <v>2188</v>
      </c>
      <c r="I599">
        <f t="shared" si="4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5"/>
        <v>theater</v>
      </c>
      <c r="R599" t="str">
        <f t="shared" si="46"/>
        <v>plays</v>
      </c>
      <c r="S599" s="4">
        <f t="shared" si="47"/>
        <v>43786.25</v>
      </c>
      <c r="T599" s="4">
        <f t="shared" si="4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8"/>
        <v>162</v>
      </c>
      <c r="G600" t="s">
        <v>20</v>
      </c>
      <c r="H600">
        <v>2409</v>
      </c>
      <c r="I600">
        <f t="shared" si="4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5"/>
        <v>music</v>
      </c>
      <c r="R600" t="str">
        <f t="shared" si="46"/>
        <v>rock</v>
      </c>
      <c r="S600" s="4">
        <f t="shared" si="47"/>
        <v>40344.208333333336</v>
      </c>
      <c r="T600" s="4">
        <f t="shared" si="4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8"/>
        <v>4</v>
      </c>
      <c r="G601" t="s">
        <v>14</v>
      </c>
      <c r="H601">
        <v>82</v>
      </c>
      <c r="I601">
        <f t="shared" si="4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5"/>
        <v>film &amp; video</v>
      </c>
      <c r="R601" t="str">
        <f t="shared" si="46"/>
        <v>documentary</v>
      </c>
      <c r="S601" s="4">
        <f t="shared" si="47"/>
        <v>42047.25</v>
      </c>
      <c r="T601" s="4">
        <f t="shared" si="4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8"/>
        <v>5</v>
      </c>
      <c r="G602" t="s">
        <v>14</v>
      </c>
      <c r="H602">
        <v>1</v>
      </c>
      <c r="I602">
        <f t="shared" si="4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5"/>
        <v>food</v>
      </c>
      <c r="R602" t="str">
        <f t="shared" si="46"/>
        <v>food trucks</v>
      </c>
      <c r="S602" s="4">
        <f t="shared" si="47"/>
        <v>41485.208333333336</v>
      </c>
      <c r="T602" s="4">
        <f t="shared" si="4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8"/>
        <v>207</v>
      </c>
      <c r="G603" t="s">
        <v>20</v>
      </c>
      <c r="H603">
        <v>194</v>
      </c>
      <c r="I603">
        <f t="shared" si="4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5"/>
        <v>technology</v>
      </c>
      <c r="R603" t="str">
        <f t="shared" si="46"/>
        <v>wearables</v>
      </c>
      <c r="S603" s="4">
        <f t="shared" si="47"/>
        <v>41789.208333333336</v>
      </c>
      <c r="T603" s="4">
        <f t="shared" si="4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8"/>
        <v>128</v>
      </c>
      <c r="G604" t="s">
        <v>20</v>
      </c>
      <c r="H604">
        <v>1140</v>
      </c>
      <c r="I604">
        <f t="shared" si="4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5"/>
        <v>theater</v>
      </c>
      <c r="R604" t="str">
        <f t="shared" si="46"/>
        <v>plays</v>
      </c>
      <c r="S604" s="4">
        <f t="shared" si="47"/>
        <v>42160.208333333328</v>
      </c>
      <c r="T604" s="4">
        <f t="shared" si="4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8"/>
        <v>120</v>
      </c>
      <c r="G605" t="s">
        <v>20</v>
      </c>
      <c r="H605">
        <v>102</v>
      </c>
      <c r="I605">
        <f t="shared" si="4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5"/>
        <v>theater</v>
      </c>
      <c r="R605" t="str">
        <f t="shared" si="46"/>
        <v>plays</v>
      </c>
      <c r="S605" s="4">
        <f t="shared" si="47"/>
        <v>43573.208333333328</v>
      </c>
      <c r="T605" s="4">
        <f t="shared" si="4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8"/>
        <v>171</v>
      </c>
      <c r="G606" t="s">
        <v>20</v>
      </c>
      <c r="H606">
        <v>2857</v>
      </c>
      <c r="I606">
        <f t="shared" si="4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5"/>
        <v>theater</v>
      </c>
      <c r="R606" t="str">
        <f t="shared" si="46"/>
        <v>plays</v>
      </c>
      <c r="S606" s="4">
        <f t="shared" si="47"/>
        <v>40565.25</v>
      </c>
      <c r="T606" s="4">
        <f t="shared" si="4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8"/>
        <v>187</v>
      </c>
      <c r="G607" t="s">
        <v>20</v>
      </c>
      <c r="H607">
        <v>107</v>
      </c>
      <c r="I607">
        <f t="shared" si="4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5"/>
        <v>publishing</v>
      </c>
      <c r="R607" t="str">
        <f t="shared" si="46"/>
        <v>nonfiction</v>
      </c>
      <c r="S607" s="4">
        <f t="shared" si="47"/>
        <v>42280.208333333328</v>
      </c>
      <c r="T607" s="4">
        <f t="shared" si="4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8"/>
        <v>188</v>
      </c>
      <c r="G608" t="s">
        <v>20</v>
      </c>
      <c r="H608">
        <v>160</v>
      </c>
      <c r="I608">
        <f t="shared" si="4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5"/>
        <v>music</v>
      </c>
      <c r="R608" t="str">
        <f t="shared" si="46"/>
        <v>rock</v>
      </c>
      <c r="S608" s="4">
        <f t="shared" si="47"/>
        <v>42436.25</v>
      </c>
      <c r="T608" s="4">
        <f t="shared" si="4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8"/>
        <v>131</v>
      </c>
      <c r="G609" t="s">
        <v>20</v>
      </c>
      <c r="H609">
        <v>2230</v>
      </c>
      <c r="I609">
        <f t="shared" si="4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5"/>
        <v>food</v>
      </c>
      <c r="R609" t="str">
        <f t="shared" si="46"/>
        <v>food trucks</v>
      </c>
      <c r="S609" s="4">
        <f t="shared" si="47"/>
        <v>41721.208333333336</v>
      </c>
      <c r="T609" s="4">
        <f t="shared" si="4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8"/>
        <v>284</v>
      </c>
      <c r="G610" t="s">
        <v>20</v>
      </c>
      <c r="H610">
        <v>316</v>
      </c>
      <c r="I610">
        <f t="shared" si="4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5"/>
        <v>music</v>
      </c>
      <c r="R610" t="str">
        <f t="shared" si="46"/>
        <v>jazz</v>
      </c>
      <c r="S610" s="4">
        <f t="shared" si="47"/>
        <v>43530.25</v>
      </c>
      <c r="T610" s="4">
        <f t="shared" si="4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8"/>
        <v>120</v>
      </c>
      <c r="G611" t="s">
        <v>20</v>
      </c>
      <c r="H611">
        <v>117</v>
      </c>
      <c r="I611">
        <f t="shared" si="4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5"/>
        <v>film &amp; video</v>
      </c>
      <c r="R611" t="str">
        <f t="shared" si="46"/>
        <v>science fiction</v>
      </c>
      <c r="S611" s="4">
        <f t="shared" si="47"/>
        <v>43481.25</v>
      </c>
      <c r="T611" s="4">
        <f t="shared" si="4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8"/>
        <v>419</v>
      </c>
      <c r="G612" t="s">
        <v>20</v>
      </c>
      <c r="H612">
        <v>6406</v>
      </c>
      <c r="I612">
        <f t="shared" si="4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5"/>
        <v>theater</v>
      </c>
      <c r="R612" t="str">
        <f t="shared" si="46"/>
        <v>plays</v>
      </c>
      <c r="S612" s="4">
        <f t="shared" si="47"/>
        <v>41259.25</v>
      </c>
      <c r="T612" s="4">
        <f t="shared" si="4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8"/>
        <v>14</v>
      </c>
      <c r="G613" t="s">
        <v>74</v>
      </c>
      <c r="H613">
        <v>15</v>
      </c>
      <c r="I613">
        <f t="shared" si="4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5"/>
        <v>theater</v>
      </c>
      <c r="R613" t="str">
        <f t="shared" si="46"/>
        <v>plays</v>
      </c>
      <c r="S613" s="4">
        <f t="shared" si="47"/>
        <v>41480.208333333336</v>
      </c>
      <c r="T613" s="4">
        <f t="shared" si="4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8"/>
        <v>139</v>
      </c>
      <c r="G614" t="s">
        <v>20</v>
      </c>
      <c r="H614">
        <v>192</v>
      </c>
      <c r="I614">
        <f t="shared" si="4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5"/>
        <v>music</v>
      </c>
      <c r="R614" t="str">
        <f t="shared" si="46"/>
        <v>electric music</v>
      </c>
      <c r="S614" s="4">
        <f t="shared" si="47"/>
        <v>40474.208333333336</v>
      </c>
      <c r="T614" s="4">
        <f t="shared" si="4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8"/>
        <v>174</v>
      </c>
      <c r="G615" t="s">
        <v>20</v>
      </c>
      <c r="H615">
        <v>26</v>
      </c>
      <c r="I615">
        <f t="shared" si="4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5"/>
        <v>theater</v>
      </c>
      <c r="R615" t="str">
        <f t="shared" si="46"/>
        <v>plays</v>
      </c>
      <c r="S615" s="4">
        <f t="shared" si="47"/>
        <v>42973.208333333328</v>
      </c>
      <c r="T615" s="4">
        <f t="shared" si="4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8"/>
        <v>155</v>
      </c>
      <c r="G616" t="s">
        <v>20</v>
      </c>
      <c r="H616">
        <v>723</v>
      </c>
      <c r="I616">
        <f t="shared" si="4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5"/>
        <v>theater</v>
      </c>
      <c r="R616" t="str">
        <f t="shared" si="46"/>
        <v>plays</v>
      </c>
      <c r="S616" s="4">
        <f t="shared" si="47"/>
        <v>42746.25</v>
      </c>
      <c r="T616" s="4">
        <f t="shared" si="4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8"/>
        <v>170</v>
      </c>
      <c r="G617" t="s">
        <v>20</v>
      </c>
      <c r="H617">
        <v>170</v>
      </c>
      <c r="I617">
        <f t="shared" si="4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5"/>
        <v>theater</v>
      </c>
      <c r="R617" t="str">
        <f t="shared" si="46"/>
        <v>plays</v>
      </c>
      <c r="S617" s="4">
        <f t="shared" si="47"/>
        <v>42489.208333333328</v>
      </c>
      <c r="T617" s="4">
        <f t="shared" si="4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8"/>
        <v>190</v>
      </c>
      <c r="G618" t="s">
        <v>20</v>
      </c>
      <c r="H618">
        <v>238</v>
      </c>
      <c r="I618">
        <f t="shared" si="4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5"/>
        <v>music</v>
      </c>
      <c r="R618" t="str">
        <f t="shared" si="46"/>
        <v>indie rock</v>
      </c>
      <c r="S618" s="4">
        <f t="shared" si="47"/>
        <v>41537.208333333336</v>
      </c>
      <c r="T618" s="4">
        <f t="shared" si="4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8"/>
        <v>250</v>
      </c>
      <c r="G619" t="s">
        <v>20</v>
      </c>
      <c r="H619">
        <v>55</v>
      </c>
      <c r="I619">
        <f t="shared" si="4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5"/>
        <v>theater</v>
      </c>
      <c r="R619" t="str">
        <f t="shared" si="46"/>
        <v>plays</v>
      </c>
      <c r="S619" s="4">
        <f t="shared" si="47"/>
        <v>41794.208333333336</v>
      </c>
      <c r="T619" s="4">
        <f t="shared" si="4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8"/>
        <v>49</v>
      </c>
      <c r="G620" t="s">
        <v>14</v>
      </c>
      <c r="H620">
        <v>1198</v>
      </c>
      <c r="I620">
        <f t="shared" si="4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5"/>
        <v>publishing</v>
      </c>
      <c r="R620" t="str">
        <f t="shared" si="46"/>
        <v>nonfiction</v>
      </c>
      <c r="S620" s="4">
        <f t="shared" si="47"/>
        <v>41396.208333333336</v>
      </c>
      <c r="T620" s="4">
        <f t="shared" si="4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8"/>
        <v>28</v>
      </c>
      <c r="G621" t="s">
        <v>14</v>
      </c>
      <c r="H621">
        <v>648</v>
      </c>
      <c r="I621">
        <f t="shared" si="4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5"/>
        <v>theater</v>
      </c>
      <c r="R621" t="str">
        <f t="shared" si="46"/>
        <v>plays</v>
      </c>
      <c r="S621" s="4">
        <f t="shared" si="47"/>
        <v>40669.208333333336</v>
      </c>
      <c r="T621" s="4">
        <f t="shared" si="4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8"/>
        <v>268</v>
      </c>
      <c r="G622" t="s">
        <v>20</v>
      </c>
      <c r="H622">
        <v>128</v>
      </c>
      <c r="I622">
        <f t="shared" si="4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5"/>
        <v>photography</v>
      </c>
      <c r="R622" t="str">
        <f t="shared" si="46"/>
        <v>photography books</v>
      </c>
      <c r="S622" s="4">
        <f t="shared" si="47"/>
        <v>42559.208333333328</v>
      </c>
      <c r="T622" s="4">
        <f t="shared" si="4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8"/>
        <v>620</v>
      </c>
      <c r="G623" t="s">
        <v>20</v>
      </c>
      <c r="H623">
        <v>2144</v>
      </c>
      <c r="I623">
        <f t="shared" si="4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5"/>
        <v>theater</v>
      </c>
      <c r="R623" t="str">
        <f t="shared" si="46"/>
        <v>plays</v>
      </c>
      <c r="S623" s="4">
        <f t="shared" si="47"/>
        <v>42626.208333333328</v>
      </c>
      <c r="T623" s="4">
        <f t="shared" si="4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8"/>
        <v>3</v>
      </c>
      <c r="G624" t="s">
        <v>14</v>
      </c>
      <c r="H624">
        <v>64</v>
      </c>
      <c r="I624">
        <f t="shared" si="4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5"/>
        <v>music</v>
      </c>
      <c r="R624" t="str">
        <f t="shared" si="46"/>
        <v>indie rock</v>
      </c>
      <c r="S624" s="4">
        <f t="shared" si="47"/>
        <v>43205.208333333328</v>
      </c>
      <c r="T624" s="4">
        <f t="shared" si="4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8"/>
        <v>160</v>
      </c>
      <c r="G625" t="s">
        <v>20</v>
      </c>
      <c r="H625">
        <v>2693</v>
      </c>
      <c r="I625">
        <f t="shared" si="4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5"/>
        <v>theater</v>
      </c>
      <c r="R625" t="str">
        <f t="shared" si="46"/>
        <v>plays</v>
      </c>
      <c r="S625" s="4">
        <f t="shared" si="47"/>
        <v>42201.208333333328</v>
      </c>
      <c r="T625" s="4">
        <f t="shared" si="4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8"/>
        <v>279</v>
      </c>
      <c r="G626" t="s">
        <v>20</v>
      </c>
      <c r="H626">
        <v>432</v>
      </c>
      <c r="I626">
        <f t="shared" si="4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5"/>
        <v>photography</v>
      </c>
      <c r="R626" t="str">
        <f t="shared" si="46"/>
        <v>photography books</v>
      </c>
      <c r="S626" s="4">
        <f t="shared" si="47"/>
        <v>42029.25</v>
      </c>
      <c r="T626" s="4">
        <f t="shared" si="4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8"/>
        <v>77</v>
      </c>
      <c r="G627" t="s">
        <v>14</v>
      </c>
      <c r="H627">
        <v>62</v>
      </c>
      <c r="I627">
        <f t="shared" si="4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5"/>
        <v>theater</v>
      </c>
      <c r="R627" t="str">
        <f t="shared" si="46"/>
        <v>plays</v>
      </c>
      <c r="S627" s="4">
        <f t="shared" si="47"/>
        <v>43857.25</v>
      </c>
      <c r="T627" s="4">
        <f t="shared" si="4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8"/>
        <v>206</v>
      </c>
      <c r="G628" t="s">
        <v>20</v>
      </c>
      <c r="H628">
        <v>189</v>
      </c>
      <c r="I628">
        <f t="shared" si="4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5"/>
        <v>theater</v>
      </c>
      <c r="R628" t="str">
        <f t="shared" si="46"/>
        <v>plays</v>
      </c>
      <c r="S628" s="4">
        <f t="shared" si="47"/>
        <v>40449.208333333336</v>
      </c>
      <c r="T628" s="4">
        <f t="shared" si="4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8"/>
        <v>694</v>
      </c>
      <c r="G629" t="s">
        <v>20</v>
      </c>
      <c r="H629">
        <v>154</v>
      </c>
      <c r="I629">
        <f t="shared" si="4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5"/>
        <v>food</v>
      </c>
      <c r="R629" t="str">
        <f t="shared" si="46"/>
        <v>food trucks</v>
      </c>
      <c r="S629" s="4">
        <f t="shared" si="47"/>
        <v>40345.208333333336</v>
      </c>
      <c r="T629" s="4">
        <f t="shared" si="4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8"/>
        <v>152</v>
      </c>
      <c r="G630" t="s">
        <v>20</v>
      </c>
      <c r="H630">
        <v>96</v>
      </c>
      <c r="I630">
        <f t="shared" si="4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5"/>
        <v>music</v>
      </c>
      <c r="R630" t="str">
        <f t="shared" si="46"/>
        <v>indie rock</v>
      </c>
      <c r="S630" s="4">
        <f t="shared" si="47"/>
        <v>40455.208333333336</v>
      </c>
      <c r="T630" s="4">
        <f t="shared" si="4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8"/>
        <v>65</v>
      </c>
      <c r="G631" t="s">
        <v>14</v>
      </c>
      <c r="H631">
        <v>750</v>
      </c>
      <c r="I631">
        <f t="shared" si="4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5"/>
        <v>theater</v>
      </c>
      <c r="R631" t="str">
        <f t="shared" si="46"/>
        <v>plays</v>
      </c>
      <c r="S631" s="4">
        <f t="shared" si="47"/>
        <v>42557.208333333328</v>
      </c>
      <c r="T631" s="4">
        <f t="shared" si="4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8"/>
        <v>63</v>
      </c>
      <c r="G632" t="s">
        <v>74</v>
      </c>
      <c r="H632">
        <v>87</v>
      </c>
      <c r="I632">
        <f t="shared" si="4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5"/>
        <v>theater</v>
      </c>
      <c r="R632" t="str">
        <f t="shared" si="46"/>
        <v>plays</v>
      </c>
      <c r="S632" s="4">
        <f t="shared" si="47"/>
        <v>43586.208333333328</v>
      </c>
      <c r="T632" s="4">
        <f t="shared" si="4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8"/>
        <v>310</v>
      </c>
      <c r="G633" t="s">
        <v>20</v>
      </c>
      <c r="H633">
        <v>3063</v>
      </c>
      <c r="I633">
        <f t="shared" si="4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5"/>
        <v>theater</v>
      </c>
      <c r="R633" t="str">
        <f t="shared" si="46"/>
        <v>plays</v>
      </c>
      <c r="S633" s="4">
        <f t="shared" si="47"/>
        <v>43550.208333333328</v>
      </c>
      <c r="T633" s="4">
        <f t="shared" si="4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8"/>
        <v>43</v>
      </c>
      <c r="G634" t="s">
        <v>47</v>
      </c>
      <c r="H634">
        <v>278</v>
      </c>
      <c r="I634">
        <f t="shared" si="4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5"/>
        <v>theater</v>
      </c>
      <c r="R634" t="str">
        <f t="shared" si="46"/>
        <v>plays</v>
      </c>
      <c r="S634" s="4">
        <f t="shared" si="47"/>
        <v>41945.208333333336</v>
      </c>
      <c r="T634" s="4">
        <f t="shared" si="4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8"/>
        <v>83</v>
      </c>
      <c r="G635" t="s">
        <v>14</v>
      </c>
      <c r="H635">
        <v>105</v>
      </c>
      <c r="I635">
        <f t="shared" si="4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5"/>
        <v>film &amp; video</v>
      </c>
      <c r="R635" t="str">
        <f t="shared" si="46"/>
        <v>animation</v>
      </c>
      <c r="S635" s="4">
        <f t="shared" si="47"/>
        <v>42315.25</v>
      </c>
      <c r="T635" s="4">
        <f t="shared" si="4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8"/>
        <v>79</v>
      </c>
      <c r="G636" t="s">
        <v>74</v>
      </c>
      <c r="H636">
        <v>1658</v>
      </c>
      <c r="I636">
        <f t="shared" si="4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5"/>
        <v>film &amp; video</v>
      </c>
      <c r="R636" t="str">
        <f t="shared" si="46"/>
        <v>television</v>
      </c>
      <c r="S636" s="4">
        <f t="shared" si="47"/>
        <v>42819.208333333328</v>
      </c>
      <c r="T636" s="4">
        <f t="shared" si="4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8"/>
        <v>114</v>
      </c>
      <c r="G637" t="s">
        <v>20</v>
      </c>
      <c r="H637">
        <v>2266</v>
      </c>
      <c r="I637">
        <f t="shared" si="4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5"/>
        <v>film &amp; video</v>
      </c>
      <c r="R637" t="str">
        <f t="shared" si="46"/>
        <v>television</v>
      </c>
      <c r="S637" s="4">
        <f t="shared" si="47"/>
        <v>41314.25</v>
      </c>
      <c r="T637" s="4">
        <f t="shared" si="4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8"/>
        <v>65</v>
      </c>
      <c r="G638" t="s">
        <v>14</v>
      </c>
      <c r="H638">
        <v>2604</v>
      </c>
      <c r="I638">
        <f t="shared" si="4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5"/>
        <v>film &amp; video</v>
      </c>
      <c r="R638" t="str">
        <f t="shared" si="46"/>
        <v>animation</v>
      </c>
      <c r="S638" s="4">
        <f t="shared" si="47"/>
        <v>40926.25</v>
      </c>
      <c r="T638" s="4">
        <f t="shared" si="4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8"/>
        <v>79</v>
      </c>
      <c r="G639" t="s">
        <v>14</v>
      </c>
      <c r="H639">
        <v>65</v>
      </c>
      <c r="I639">
        <f t="shared" si="4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5"/>
        <v>theater</v>
      </c>
      <c r="R639" t="str">
        <f t="shared" si="46"/>
        <v>plays</v>
      </c>
      <c r="S639" s="4">
        <f t="shared" si="47"/>
        <v>42688.25</v>
      </c>
      <c r="T639" s="4">
        <f t="shared" si="4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8"/>
        <v>11</v>
      </c>
      <c r="G640" t="s">
        <v>14</v>
      </c>
      <c r="H640">
        <v>94</v>
      </c>
      <c r="I640">
        <f t="shared" si="4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5"/>
        <v>theater</v>
      </c>
      <c r="R640" t="str">
        <f t="shared" si="46"/>
        <v>plays</v>
      </c>
      <c r="S640" s="4">
        <f t="shared" si="47"/>
        <v>40386.208333333336</v>
      </c>
      <c r="T640" s="4">
        <f t="shared" si="4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8"/>
        <v>56</v>
      </c>
      <c r="G641" t="s">
        <v>47</v>
      </c>
      <c r="H641">
        <v>45</v>
      </c>
      <c r="I641">
        <f t="shared" si="4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5"/>
        <v>film &amp; video</v>
      </c>
      <c r="R641" t="str">
        <f t="shared" si="46"/>
        <v>drama</v>
      </c>
      <c r="S641" s="4">
        <f t="shared" si="47"/>
        <v>43309.208333333328</v>
      </c>
      <c r="T641" s="4">
        <f t="shared" si="4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8"/>
        <v>17</v>
      </c>
      <c r="G642" t="s">
        <v>14</v>
      </c>
      <c r="H642">
        <v>257</v>
      </c>
      <c r="I642">
        <f t="shared" si="4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5"/>
        <v>theater</v>
      </c>
      <c r="R642" t="str">
        <f t="shared" si="46"/>
        <v>plays</v>
      </c>
      <c r="S642" s="4">
        <f t="shared" si="47"/>
        <v>42387.25</v>
      </c>
      <c r="T642" s="4">
        <f t="shared" si="4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8"/>
        <v>120</v>
      </c>
      <c r="G643" t="s">
        <v>20</v>
      </c>
      <c r="H643">
        <v>194</v>
      </c>
      <c r="I643">
        <f t="shared" si="4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0">LEFT(P643,SEARCH("/",P643)-1)</f>
        <v>theater</v>
      </c>
      <c r="R643" t="str">
        <f t="shared" ref="R643:R706" si="51">RIGHT(P643,LEN(P643)-SEARCH("/",P643))</f>
        <v>plays</v>
      </c>
      <c r="S643" s="4">
        <f t="shared" ref="S643:T706" si="52">(((L643/60)/60/24)+DATE(1970,1,1))</f>
        <v>42786.25</v>
      </c>
      <c r="T643" s="4">
        <f t="shared" si="52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53">ROUND(((E644/D644)*100),0)</f>
        <v>145</v>
      </c>
      <c r="G644" t="s">
        <v>20</v>
      </c>
      <c r="H644">
        <v>129</v>
      </c>
      <c r="I644">
        <f t="shared" ref="I644:I707" si="54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0"/>
        <v>technology</v>
      </c>
      <c r="R644" t="str">
        <f t="shared" si="51"/>
        <v>wearables</v>
      </c>
      <c r="S644" s="4">
        <f t="shared" si="52"/>
        <v>43451.25</v>
      </c>
      <c r="T644" s="4">
        <f t="shared" si="5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3"/>
        <v>221</v>
      </c>
      <c r="G645" t="s">
        <v>20</v>
      </c>
      <c r="H645">
        <v>375</v>
      </c>
      <c r="I645">
        <f t="shared" si="54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0"/>
        <v>theater</v>
      </c>
      <c r="R645" t="str">
        <f t="shared" si="51"/>
        <v>plays</v>
      </c>
      <c r="S645" s="4">
        <f t="shared" si="52"/>
        <v>42795.25</v>
      </c>
      <c r="T645" s="4">
        <f t="shared" si="5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3"/>
        <v>48</v>
      </c>
      <c r="G646" t="s">
        <v>14</v>
      </c>
      <c r="H646">
        <v>2928</v>
      </c>
      <c r="I646">
        <f t="shared" si="54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0"/>
        <v>theater</v>
      </c>
      <c r="R646" t="str">
        <f t="shared" si="51"/>
        <v>plays</v>
      </c>
      <c r="S646" s="4">
        <f t="shared" si="52"/>
        <v>43452.25</v>
      </c>
      <c r="T646" s="4">
        <f t="shared" si="5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3"/>
        <v>93</v>
      </c>
      <c r="G647" t="s">
        <v>14</v>
      </c>
      <c r="H647">
        <v>4697</v>
      </c>
      <c r="I647">
        <f t="shared" si="54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0"/>
        <v>music</v>
      </c>
      <c r="R647" t="str">
        <f t="shared" si="51"/>
        <v>rock</v>
      </c>
      <c r="S647" s="4">
        <f t="shared" si="52"/>
        <v>43369.208333333328</v>
      </c>
      <c r="T647" s="4">
        <f t="shared" si="5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3"/>
        <v>89</v>
      </c>
      <c r="G648" t="s">
        <v>14</v>
      </c>
      <c r="H648">
        <v>2915</v>
      </c>
      <c r="I648">
        <f t="shared" si="54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0"/>
        <v>games</v>
      </c>
      <c r="R648" t="str">
        <f t="shared" si="51"/>
        <v>video games</v>
      </c>
      <c r="S648" s="4">
        <f t="shared" si="52"/>
        <v>41346.208333333336</v>
      </c>
      <c r="T648" s="4">
        <f t="shared" si="5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3"/>
        <v>41</v>
      </c>
      <c r="G649" t="s">
        <v>14</v>
      </c>
      <c r="H649">
        <v>18</v>
      </c>
      <c r="I649">
        <f t="shared" si="54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0"/>
        <v>publishing</v>
      </c>
      <c r="R649" t="str">
        <f t="shared" si="51"/>
        <v>translations</v>
      </c>
      <c r="S649" s="4">
        <f t="shared" si="52"/>
        <v>43199.208333333328</v>
      </c>
      <c r="T649" s="4">
        <f t="shared" si="5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3"/>
        <v>63</v>
      </c>
      <c r="G650" t="s">
        <v>74</v>
      </c>
      <c r="H650">
        <v>723</v>
      </c>
      <c r="I650">
        <f t="shared" si="54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0"/>
        <v>food</v>
      </c>
      <c r="R650" t="str">
        <f t="shared" si="51"/>
        <v>food trucks</v>
      </c>
      <c r="S650" s="4">
        <f t="shared" si="52"/>
        <v>42922.208333333328</v>
      </c>
      <c r="T650" s="4">
        <f t="shared" si="5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3"/>
        <v>48</v>
      </c>
      <c r="G651" t="s">
        <v>14</v>
      </c>
      <c r="H651">
        <v>602</v>
      </c>
      <c r="I651">
        <f t="shared" si="54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0"/>
        <v>theater</v>
      </c>
      <c r="R651" t="str">
        <f t="shared" si="51"/>
        <v>plays</v>
      </c>
      <c r="S651" s="4">
        <f t="shared" si="52"/>
        <v>40471.208333333336</v>
      </c>
      <c r="T651" s="4">
        <f t="shared" si="5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3"/>
        <v>2</v>
      </c>
      <c r="G652" t="s">
        <v>14</v>
      </c>
      <c r="H652">
        <v>1</v>
      </c>
      <c r="I652">
        <f t="shared" si="54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0"/>
        <v>music</v>
      </c>
      <c r="R652" t="str">
        <f t="shared" si="51"/>
        <v>jazz</v>
      </c>
      <c r="S652" s="4">
        <f t="shared" si="52"/>
        <v>41828.208333333336</v>
      </c>
      <c r="T652" s="4">
        <f t="shared" si="5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3"/>
        <v>88</v>
      </c>
      <c r="G653" t="s">
        <v>14</v>
      </c>
      <c r="H653">
        <v>3868</v>
      </c>
      <c r="I653">
        <f t="shared" si="54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0"/>
        <v>film &amp; video</v>
      </c>
      <c r="R653" t="str">
        <f t="shared" si="51"/>
        <v>shorts</v>
      </c>
      <c r="S653" s="4">
        <f t="shared" si="52"/>
        <v>41692.25</v>
      </c>
      <c r="T653" s="4">
        <f t="shared" si="5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3"/>
        <v>127</v>
      </c>
      <c r="G654" t="s">
        <v>20</v>
      </c>
      <c r="H654">
        <v>409</v>
      </c>
      <c r="I654">
        <f t="shared" si="54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0"/>
        <v>technology</v>
      </c>
      <c r="R654" t="str">
        <f t="shared" si="51"/>
        <v>web</v>
      </c>
      <c r="S654" s="4">
        <f t="shared" si="52"/>
        <v>42587.208333333328</v>
      </c>
      <c r="T654" s="4">
        <f t="shared" si="5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3"/>
        <v>2339</v>
      </c>
      <c r="G655" t="s">
        <v>20</v>
      </c>
      <c r="H655">
        <v>234</v>
      </c>
      <c r="I655">
        <f t="shared" si="54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0"/>
        <v>technology</v>
      </c>
      <c r="R655" t="str">
        <f t="shared" si="51"/>
        <v>web</v>
      </c>
      <c r="S655" s="4">
        <f t="shared" si="52"/>
        <v>42468.208333333328</v>
      </c>
      <c r="T655" s="4">
        <f t="shared" si="5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3"/>
        <v>508</v>
      </c>
      <c r="G656" t="s">
        <v>20</v>
      </c>
      <c r="H656">
        <v>3016</v>
      </c>
      <c r="I656">
        <f t="shared" si="54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0"/>
        <v>music</v>
      </c>
      <c r="R656" t="str">
        <f t="shared" si="51"/>
        <v>metal</v>
      </c>
      <c r="S656" s="4">
        <f t="shared" si="52"/>
        <v>42240.208333333328</v>
      </c>
      <c r="T656" s="4">
        <f t="shared" si="5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3"/>
        <v>191</v>
      </c>
      <c r="G657" t="s">
        <v>20</v>
      </c>
      <c r="H657">
        <v>264</v>
      </c>
      <c r="I657">
        <f t="shared" si="54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0"/>
        <v>photography</v>
      </c>
      <c r="R657" t="str">
        <f t="shared" si="51"/>
        <v>photography books</v>
      </c>
      <c r="S657" s="4">
        <f t="shared" si="52"/>
        <v>42796.25</v>
      </c>
      <c r="T657" s="4">
        <f t="shared" si="5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3"/>
        <v>42</v>
      </c>
      <c r="G658" t="s">
        <v>14</v>
      </c>
      <c r="H658">
        <v>504</v>
      </c>
      <c r="I658">
        <f t="shared" si="54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0"/>
        <v>food</v>
      </c>
      <c r="R658" t="str">
        <f t="shared" si="51"/>
        <v>food trucks</v>
      </c>
      <c r="S658" s="4">
        <f t="shared" si="52"/>
        <v>43097.25</v>
      </c>
      <c r="T658" s="4">
        <f t="shared" si="5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3"/>
        <v>8</v>
      </c>
      <c r="G659" t="s">
        <v>14</v>
      </c>
      <c r="H659">
        <v>14</v>
      </c>
      <c r="I659">
        <f t="shared" si="54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0"/>
        <v>film &amp; video</v>
      </c>
      <c r="R659" t="str">
        <f t="shared" si="51"/>
        <v>science fiction</v>
      </c>
      <c r="S659" s="4">
        <f t="shared" si="52"/>
        <v>43096.25</v>
      </c>
      <c r="T659" s="4">
        <f t="shared" si="5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3"/>
        <v>60</v>
      </c>
      <c r="G660" t="s">
        <v>74</v>
      </c>
      <c r="H660">
        <v>390</v>
      </c>
      <c r="I660">
        <f t="shared" si="54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0"/>
        <v>music</v>
      </c>
      <c r="R660" t="str">
        <f t="shared" si="51"/>
        <v>rock</v>
      </c>
      <c r="S660" s="4">
        <f t="shared" si="52"/>
        <v>42246.208333333328</v>
      </c>
      <c r="T660" s="4">
        <f t="shared" si="5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3"/>
        <v>47</v>
      </c>
      <c r="G661" t="s">
        <v>14</v>
      </c>
      <c r="H661">
        <v>750</v>
      </c>
      <c r="I661">
        <f t="shared" si="54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0"/>
        <v>film &amp; video</v>
      </c>
      <c r="R661" t="str">
        <f t="shared" si="51"/>
        <v>documentary</v>
      </c>
      <c r="S661" s="4">
        <f t="shared" si="52"/>
        <v>40570.25</v>
      </c>
      <c r="T661" s="4">
        <f t="shared" si="5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3"/>
        <v>82</v>
      </c>
      <c r="G662" t="s">
        <v>14</v>
      </c>
      <c r="H662">
        <v>77</v>
      </c>
      <c r="I662">
        <f t="shared" si="54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0"/>
        <v>theater</v>
      </c>
      <c r="R662" t="str">
        <f t="shared" si="51"/>
        <v>plays</v>
      </c>
      <c r="S662" s="4">
        <f t="shared" si="52"/>
        <v>42237.208333333328</v>
      </c>
      <c r="T662" s="4">
        <f t="shared" si="5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3"/>
        <v>54</v>
      </c>
      <c r="G663" t="s">
        <v>14</v>
      </c>
      <c r="H663">
        <v>752</v>
      </c>
      <c r="I663">
        <f t="shared" si="54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0"/>
        <v>music</v>
      </c>
      <c r="R663" t="str">
        <f t="shared" si="51"/>
        <v>jazz</v>
      </c>
      <c r="S663" s="4">
        <f t="shared" si="52"/>
        <v>40996.208333333336</v>
      </c>
      <c r="T663" s="4">
        <f t="shared" si="5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3"/>
        <v>98</v>
      </c>
      <c r="G664" t="s">
        <v>14</v>
      </c>
      <c r="H664">
        <v>131</v>
      </c>
      <c r="I664">
        <f t="shared" si="54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0"/>
        <v>theater</v>
      </c>
      <c r="R664" t="str">
        <f t="shared" si="51"/>
        <v>plays</v>
      </c>
      <c r="S664" s="4">
        <f t="shared" si="52"/>
        <v>43443.25</v>
      </c>
      <c r="T664" s="4">
        <f t="shared" si="5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3"/>
        <v>77</v>
      </c>
      <c r="G665" t="s">
        <v>14</v>
      </c>
      <c r="H665">
        <v>87</v>
      </c>
      <c r="I665">
        <f t="shared" si="54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0"/>
        <v>theater</v>
      </c>
      <c r="R665" t="str">
        <f t="shared" si="51"/>
        <v>plays</v>
      </c>
      <c r="S665" s="4">
        <f t="shared" si="52"/>
        <v>40458.208333333336</v>
      </c>
      <c r="T665" s="4">
        <f t="shared" si="5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3"/>
        <v>33</v>
      </c>
      <c r="G666" t="s">
        <v>14</v>
      </c>
      <c r="H666">
        <v>1063</v>
      </c>
      <c r="I666">
        <f t="shared" si="54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0"/>
        <v>music</v>
      </c>
      <c r="R666" t="str">
        <f t="shared" si="51"/>
        <v>jazz</v>
      </c>
      <c r="S666" s="4">
        <f t="shared" si="52"/>
        <v>40959.25</v>
      </c>
      <c r="T666" s="4">
        <f t="shared" si="5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3"/>
        <v>240</v>
      </c>
      <c r="G667" t="s">
        <v>20</v>
      </c>
      <c r="H667">
        <v>272</v>
      </c>
      <c r="I667">
        <f t="shared" si="54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0"/>
        <v>film &amp; video</v>
      </c>
      <c r="R667" t="str">
        <f t="shared" si="51"/>
        <v>documentary</v>
      </c>
      <c r="S667" s="4">
        <f t="shared" si="52"/>
        <v>40733.208333333336</v>
      </c>
      <c r="T667" s="4">
        <f t="shared" si="5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3"/>
        <v>64</v>
      </c>
      <c r="G668" t="s">
        <v>74</v>
      </c>
      <c r="H668">
        <v>25</v>
      </c>
      <c r="I668">
        <f t="shared" si="5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0"/>
        <v>theater</v>
      </c>
      <c r="R668" t="str">
        <f t="shared" si="51"/>
        <v>plays</v>
      </c>
      <c r="S668" s="4">
        <f t="shared" si="52"/>
        <v>41516.208333333336</v>
      </c>
      <c r="T668" s="4">
        <f t="shared" si="5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3"/>
        <v>176</v>
      </c>
      <c r="G669" t="s">
        <v>20</v>
      </c>
      <c r="H669">
        <v>419</v>
      </c>
      <c r="I669">
        <f t="shared" si="54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0"/>
        <v>journalism</v>
      </c>
      <c r="R669" t="str">
        <f t="shared" si="51"/>
        <v>audio</v>
      </c>
      <c r="S669" s="4">
        <f t="shared" si="52"/>
        <v>41892.208333333336</v>
      </c>
      <c r="T669" s="4">
        <f t="shared" si="5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3"/>
        <v>20</v>
      </c>
      <c r="G670" t="s">
        <v>14</v>
      </c>
      <c r="H670">
        <v>76</v>
      </c>
      <c r="I670">
        <f t="shared" si="54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0"/>
        <v>theater</v>
      </c>
      <c r="R670" t="str">
        <f t="shared" si="51"/>
        <v>plays</v>
      </c>
      <c r="S670" s="4">
        <f t="shared" si="52"/>
        <v>41122.208333333336</v>
      </c>
      <c r="T670" s="4">
        <f t="shared" si="5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3"/>
        <v>359</v>
      </c>
      <c r="G671" t="s">
        <v>20</v>
      </c>
      <c r="H671">
        <v>1621</v>
      </c>
      <c r="I671">
        <f t="shared" si="54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0"/>
        <v>theater</v>
      </c>
      <c r="R671" t="str">
        <f t="shared" si="51"/>
        <v>plays</v>
      </c>
      <c r="S671" s="4">
        <f t="shared" si="52"/>
        <v>42912.208333333328</v>
      </c>
      <c r="T671" s="4">
        <f t="shared" si="5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3"/>
        <v>469</v>
      </c>
      <c r="G672" t="s">
        <v>20</v>
      </c>
      <c r="H672">
        <v>1101</v>
      </c>
      <c r="I672">
        <f t="shared" si="54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0"/>
        <v>music</v>
      </c>
      <c r="R672" t="str">
        <f t="shared" si="51"/>
        <v>indie rock</v>
      </c>
      <c r="S672" s="4">
        <f t="shared" si="52"/>
        <v>42425.25</v>
      </c>
      <c r="T672" s="4">
        <f t="shared" si="5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3"/>
        <v>122</v>
      </c>
      <c r="G673" t="s">
        <v>20</v>
      </c>
      <c r="H673">
        <v>1073</v>
      </c>
      <c r="I673">
        <f t="shared" si="54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0"/>
        <v>theater</v>
      </c>
      <c r="R673" t="str">
        <f t="shared" si="51"/>
        <v>plays</v>
      </c>
      <c r="S673" s="4">
        <f t="shared" si="52"/>
        <v>40390.208333333336</v>
      </c>
      <c r="T673" s="4">
        <f t="shared" si="5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3"/>
        <v>56</v>
      </c>
      <c r="G674" t="s">
        <v>14</v>
      </c>
      <c r="H674">
        <v>4428</v>
      </c>
      <c r="I674">
        <f t="shared" si="54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0"/>
        <v>theater</v>
      </c>
      <c r="R674" t="str">
        <f t="shared" si="51"/>
        <v>plays</v>
      </c>
      <c r="S674" s="4">
        <f t="shared" si="52"/>
        <v>43180.208333333328</v>
      </c>
      <c r="T674" s="4">
        <f t="shared" si="5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3"/>
        <v>44</v>
      </c>
      <c r="G675" t="s">
        <v>14</v>
      </c>
      <c r="H675">
        <v>58</v>
      </c>
      <c r="I675">
        <f t="shared" si="54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0"/>
        <v>music</v>
      </c>
      <c r="R675" t="str">
        <f t="shared" si="51"/>
        <v>indie rock</v>
      </c>
      <c r="S675" s="4">
        <f t="shared" si="52"/>
        <v>42475.208333333328</v>
      </c>
      <c r="T675" s="4">
        <f t="shared" si="5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3"/>
        <v>34</v>
      </c>
      <c r="G676" t="s">
        <v>74</v>
      </c>
      <c r="H676">
        <v>1218</v>
      </c>
      <c r="I676">
        <f t="shared" si="54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0"/>
        <v>photography</v>
      </c>
      <c r="R676" t="str">
        <f t="shared" si="51"/>
        <v>photography books</v>
      </c>
      <c r="S676" s="4">
        <f t="shared" si="52"/>
        <v>40774.208333333336</v>
      </c>
      <c r="T676" s="4">
        <f t="shared" si="5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3"/>
        <v>123</v>
      </c>
      <c r="G677" t="s">
        <v>20</v>
      </c>
      <c r="H677">
        <v>331</v>
      </c>
      <c r="I677">
        <f t="shared" si="54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0"/>
        <v>journalism</v>
      </c>
      <c r="R677" t="str">
        <f t="shared" si="51"/>
        <v>audio</v>
      </c>
      <c r="S677" s="4">
        <f t="shared" si="52"/>
        <v>43719.208333333328</v>
      </c>
      <c r="T677" s="4">
        <f t="shared" si="5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3"/>
        <v>190</v>
      </c>
      <c r="G678" t="s">
        <v>20</v>
      </c>
      <c r="H678">
        <v>1170</v>
      </c>
      <c r="I678">
        <f t="shared" si="54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0"/>
        <v>photography</v>
      </c>
      <c r="R678" t="str">
        <f t="shared" si="51"/>
        <v>photography books</v>
      </c>
      <c r="S678" s="4">
        <f t="shared" si="52"/>
        <v>41178.208333333336</v>
      </c>
      <c r="T678" s="4">
        <f t="shared" si="5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3"/>
        <v>84</v>
      </c>
      <c r="G679" t="s">
        <v>14</v>
      </c>
      <c r="H679">
        <v>111</v>
      </c>
      <c r="I679">
        <f t="shared" si="54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0"/>
        <v>publishing</v>
      </c>
      <c r="R679" t="str">
        <f t="shared" si="51"/>
        <v>fiction</v>
      </c>
      <c r="S679" s="4">
        <f t="shared" si="52"/>
        <v>42561.208333333328</v>
      </c>
      <c r="T679" s="4">
        <f t="shared" si="5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3"/>
        <v>18</v>
      </c>
      <c r="G680" t="s">
        <v>74</v>
      </c>
      <c r="H680">
        <v>215</v>
      </c>
      <c r="I680">
        <f t="shared" si="54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0"/>
        <v>film &amp; video</v>
      </c>
      <c r="R680" t="str">
        <f t="shared" si="51"/>
        <v>drama</v>
      </c>
      <c r="S680" s="4">
        <f t="shared" si="52"/>
        <v>43484.25</v>
      </c>
      <c r="T680" s="4">
        <f t="shared" si="5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3"/>
        <v>1037</v>
      </c>
      <c r="G681" t="s">
        <v>20</v>
      </c>
      <c r="H681">
        <v>363</v>
      </c>
      <c r="I681">
        <f t="shared" si="54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0"/>
        <v>food</v>
      </c>
      <c r="R681" t="str">
        <f t="shared" si="51"/>
        <v>food trucks</v>
      </c>
      <c r="S681" s="4">
        <f t="shared" si="52"/>
        <v>43756.208333333328</v>
      </c>
      <c r="T681" s="4">
        <f t="shared" si="5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3"/>
        <v>97</v>
      </c>
      <c r="G682" t="s">
        <v>14</v>
      </c>
      <c r="H682">
        <v>2955</v>
      </c>
      <c r="I682">
        <f t="shared" si="54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0"/>
        <v>games</v>
      </c>
      <c r="R682" t="str">
        <f t="shared" si="51"/>
        <v>mobile games</v>
      </c>
      <c r="S682" s="4">
        <f t="shared" si="52"/>
        <v>43813.25</v>
      </c>
      <c r="T682" s="4">
        <f t="shared" si="5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3"/>
        <v>86</v>
      </c>
      <c r="G683" t="s">
        <v>14</v>
      </c>
      <c r="H683">
        <v>1657</v>
      </c>
      <c r="I683">
        <f t="shared" si="54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0"/>
        <v>theater</v>
      </c>
      <c r="R683" t="str">
        <f t="shared" si="51"/>
        <v>plays</v>
      </c>
      <c r="S683" s="4">
        <f t="shared" si="52"/>
        <v>40898.25</v>
      </c>
      <c r="T683" s="4">
        <f t="shared" si="5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3"/>
        <v>150</v>
      </c>
      <c r="G684" t="s">
        <v>20</v>
      </c>
      <c r="H684">
        <v>103</v>
      </c>
      <c r="I684">
        <f t="shared" si="54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0"/>
        <v>theater</v>
      </c>
      <c r="R684" t="str">
        <f t="shared" si="51"/>
        <v>plays</v>
      </c>
      <c r="S684" s="4">
        <f t="shared" si="52"/>
        <v>41619.25</v>
      </c>
      <c r="T684" s="4">
        <f t="shared" si="5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3"/>
        <v>358</v>
      </c>
      <c r="G685" t="s">
        <v>20</v>
      </c>
      <c r="H685">
        <v>147</v>
      </c>
      <c r="I685">
        <f t="shared" si="54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0"/>
        <v>theater</v>
      </c>
      <c r="R685" t="str">
        <f t="shared" si="51"/>
        <v>plays</v>
      </c>
      <c r="S685" s="4">
        <f t="shared" si="52"/>
        <v>43359.208333333328</v>
      </c>
      <c r="T685" s="4">
        <f t="shared" si="5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3"/>
        <v>543</v>
      </c>
      <c r="G686" t="s">
        <v>20</v>
      </c>
      <c r="H686">
        <v>110</v>
      </c>
      <c r="I686">
        <f t="shared" si="54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0"/>
        <v>publishing</v>
      </c>
      <c r="R686" t="str">
        <f t="shared" si="51"/>
        <v>nonfiction</v>
      </c>
      <c r="S686" s="4">
        <f t="shared" si="52"/>
        <v>40358.208333333336</v>
      </c>
      <c r="T686" s="4">
        <f t="shared" si="5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3"/>
        <v>68</v>
      </c>
      <c r="G687" t="s">
        <v>14</v>
      </c>
      <c r="H687">
        <v>926</v>
      </c>
      <c r="I687">
        <f t="shared" si="54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0"/>
        <v>theater</v>
      </c>
      <c r="R687" t="str">
        <f t="shared" si="51"/>
        <v>plays</v>
      </c>
      <c r="S687" s="4">
        <f t="shared" si="52"/>
        <v>42239.208333333328</v>
      </c>
      <c r="T687" s="4">
        <f t="shared" si="5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3"/>
        <v>192</v>
      </c>
      <c r="G688" t="s">
        <v>20</v>
      </c>
      <c r="H688">
        <v>134</v>
      </c>
      <c r="I688">
        <f t="shared" si="54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0"/>
        <v>technology</v>
      </c>
      <c r="R688" t="str">
        <f t="shared" si="51"/>
        <v>wearables</v>
      </c>
      <c r="S688" s="4">
        <f t="shared" si="52"/>
        <v>43186.208333333328</v>
      </c>
      <c r="T688" s="4">
        <f t="shared" si="5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3"/>
        <v>932</v>
      </c>
      <c r="G689" t="s">
        <v>20</v>
      </c>
      <c r="H689">
        <v>269</v>
      </c>
      <c r="I689">
        <f t="shared" si="54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0"/>
        <v>theater</v>
      </c>
      <c r="R689" t="str">
        <f t="shared" si="51"/>
        <v>plays</v>
      </c>
      <c r="S689" s="4">
        <f t="shared" si="52"/>
        <v>42806.25</v>
      </c>
      <c r="T689" s="4">
        <f t="shared" si="5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3"/>
        <v>429</v>
      </c>
      <c r="G690" t="s">
        <v>20</v>
      </c>
      <c r="H690">
        <v>175</v>
      </c>
      <c r="I690">
        <f t="shared" si="54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0"/>
        <v>film &amp; video</v>
      </c>
      <c r="R690" t="str">
        <f t="shared" si="51"/>
        <v>television</v>
      </c>
      <c r="S690" s="4">
        <f t="shared" si="52"/>
        <v>43475.25</v>
      </c>
      <c r="T690" s="4">
        <f t="shared" si="5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3"/>
        <v>101</v>
      </c>
      <c r="G691" t="s">
        <v>20</v>
      </c>
      <c r="H691">
        <v>69</v>
      </c>
      <c r="I691">
        <f t="shared" si="54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0"/>
        <v>technology</v>
      </c>
      <c r="R691" t="str">
        <f t="shared" si="51"/>
        <v>web</v>
      </c>
      <c r="S691" s="4">
        <f t="shared" si="52"/>
        <v>41576.208333333336</v>
      </c>
      <c r="T691" s="4">
        <f t="shared" si="5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3"/>
        <v>227</v>
      </c>
      <c r="G692" t="s">
        <v>20</v>
      </c>
      <c r="H692">
        <v>190</v>
      </c>
      <c r="I692">
        <f t="shared" si="54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0"/>
        <v>film &amp; video</v>
      </c>
      <c r="R692" t="str">
        <f t="shared" si="51"/>
        <v>documentary</v>
      </c>
      <c r="S692" s="4">
        <f t="shared" si="52"/>
        <v>40874.25</v>
      </c>
      <c r="T692" s="4">
        <f t="shared" si="5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3"/>
        <v>142</v>
      </c>
      <c r="G693" t="s">
        <v>20</v>
      </c>
      <c r="H693">
        <v>237</v>
      </c>
      <c r="I693">
        <f t="shared" si="54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0"/>
        <v>film &amp; video</v>
      </c>
      <c r="R693" t="str">
        <f t="shared" si="51"/>
        <v>documentary</v>
      </c>
      <c r="S693" s="4">
        <f t="shared" si="52"/>
        <v>41185.208333333336</v>
      </c>
      <c r="T693" s="4">
        <f t="shared" si="5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3"/>
        <v>91</v>
      </c>
      <c r="G694" t="s">
        <v>14</v>
      </c>
      <c r="H694">
        <v>77</v>
      </c>
      <c r="I694">
        <f t="shared" si="54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0"/>
        <v>music</v>
      </c>
      <c r="R694" t="str">
        <f t="shared" si="51"/>
        <v>rock</v>
      </c>
      <c r="S694" s="4">
        <f t="shared" si="52"/>
        <v>43655.208333333328</v>
      </c>
      <c r="T694" s="4">
        <f t="shared" si="5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3"/>
        <v>64</v>
      </c>
      <c r="G695" t="s">
        <v>14</v>
      </c>
      <c r="H695">
        <v>1748</v>
      </c>
      <c r="I695">
        <f t="shared" si="54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0"/>
        <v>theater</v>
      </c>
      <c r="R695" t="str">
        <f t="shared" si="51"/>
        <v>plays</v>
      </c>
      <c r="S695" s="4">
        <f t="shared" si="52"/>
        <v>43025.208333333328</v>
      </c>
      <c r="T695" s="4">
        <f t="shared" si="5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3"/>
        <v>84</v>
      </c>
      <c r="G696" t="s">
        <v>14</v>
      </c>
      <c r="H696">
        <v>79</v>
      </c>
      <c r="I696">
        <f t="shared" si="54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0"/>
        <v>theater</v>
      </c>
      <c r="R696" t="str">
        <f t="shared" si="51"/>
        <v>plays</v>
      </c>
      <c r="S696" s="4">
        <f t="shared" si="52"/>
        <v>43066.25</v>
      </c>
      <c r="T696" s="4">
        <f t="shared" si="5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3"/>
        <v>134</v>
      </c>
      <c r="G697" t="s">
        <v>20</v>
      </c>
      <c r="H697">
        <v>196</v>
      </c>
      <c r="I697">
        <f t="shared" si="54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0"/>
        <v>music</v>
      </c>
      <c r="R697" t="str">
        <f t="shared" si="51"/>
        <v>rock</v>
      </c>
      <c r="S697" s="4">
        <f t="shared" si="52"/>
        <v>42322.25</v>
      </c>
      <c r="T697" s="4">
        <f t="shared" si="5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3"/>
        <v>59</v>
      </c>
      <c r="G698" t="s">
        <v>14</v>
      </c>
      <c r="H698">
        <v>889</v>
      </c>
      <c r="I698">
        <f t="shared" si="54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0"/>
        <v>theater</v>
      </c>
      <c r="R698" t="str">
        <f t="shared" si="51"/>
        <v>plays</v>
      </c>
      <c r="S698" s="4">
        <f t="shared" si="52"/>
        <v>42114.208333333328</v>
      </c>
      <c r="T698" s="4">
        <f t="shared" si="5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3"/>
        <v>153</v>
      </c>
      <c r="G699" t="s">
        <v>20</v>
      </c>
      <c r="H699">
        <v>7295</v>
      </c>
      <c r="I699">
        <f t="shared" si="54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0"/>
        <v>music</v>
      </c>
      <c r="R699" t="str">
        <f t="shared" si="51"/>
        <v>electric music</v>
      </c>
      <c r="S699" s="4">
        <f t="shared" si="52"/>
        <v>43190.208333333328</v>
      </c>
      <c r="T699" s="4">
        <f t="shared" si="5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3"/>
        <v>447</v>
      </c>
      <c r="G700" t="s">
        <v>20</v>
      </c>
      <c r="H700">
        <v>2893</v>
      </c>
      <c r="I700">
        <f t="shared" si="54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0"/>
        <v>technology</v>
      </c>
      <c r="R700" t="str">
        <f t="shared" si="51"/>
        <v>wearables</v>
      </c>
      <c r="S700" s="4">
        <f t="shared" si="52"/>
        <v>40871.25</v>
      </c>
      <c r="T700" s="4">
        <f t="shared" si="5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3"/>
        <v>84</v>
      </c>
      <c r="G701" t="s">
        <v>14</v>
      </c>
      <c r="H701">
        <v>56</v>
      </c>
      <c r="I701">
        <f t="shared" si="54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0"/>
        <v>film &amp; video</v>
      </c>
      <c r="R701" t="str">
        <f t="shared" si="51"/>
        <v>drama</v>
      </c>
      <c r="S701" s="4">
        <f t="shared" si="52"/>
        <v>43641.208333333328</v>
      </c>
      <c r="T701" s="4">
        <f t="shared" si="5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3"/>
        <v>3</v>
      </c>
      <c r="G702" t="s">
        <v>14</v>
      </c>
      <c r="H702">
        <v>1</v>
      </c>
      <c r="I702">
        <f t="shared" si="54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0"/>
        <v>technology</v>
      </c>
      <c r="R702" t="str">
        <f t="shared" si="51"/>
        <v>wearables</v>
      </c>
      <c r="S702" s="4">
        <f t="shared" si="52"/>
        <v>40203.25</v>
      </c>
      <c r="T702" s="4">
        <f t="shared" si="5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3"/>
        <v>175</v>
      </c>
      <c r="G703" t="s">
        <v>20</v>
      </c>
      <c r="H703">
        <v>820</v>
      </c>
      <c r="I703">
        <f t="shared" si="54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0"/>
        <v>theater</v>
      </c>
      <c r="R703" t="str">
        <f t="shared" si="51"/>
        <v>plays</v>
      </c>
      <c r="S703" s="4">
        <f t="shared" si="52"/>
        <v>40629.208333333336</v>
      </c>
      <c r="T703" s="4">
        <f t="shared" si="5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3"/>
        <v>54</v>
      </c>
      <c r="G704" t="s">
        <v>14</v>
      </c>
      <c r="H704">
        <v>83</v>
      </c>
      <c r="I704">
        <f t="shared" si="54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0"/>
        <v>technology</v>
      </c>
      <c r="R704" t="str">
        <f t="shared" si="51"/>
        <v>wearables</v>
      </c>
      <c r="S704" s="4">
        <f t="shared" si="52"/>
        <v>41477.208333333336</v>
      </c>
      <c r="T704" s="4">
        <f t="shared" si="5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3"/>
        <v>312</v>
      </c>
      <c r="G705" t="s">
        <v>20</v>
      </c>
      <c r="H705">
        <v>2038</v>
      </c>
      <c r="I705">
        <f t="shared" si="54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0"/>
        <v>publishing</v>
      </c>
      <c r="R705" t="str">
        <f t="shared" si="51"/>
        <v>translations</v>
      </c>
      <c r="S705" s="4">
        <f t="shared" si="52"/>
        <v>41020.208333333336</v>
      </c>
      <c r="T705" s="4">
        <f t="shared" si="5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3"/>
        <v>123</v>
      </c>
      <c r="G706" t="s">
        <v>20</v>
      </c>
      <c r="H706">
        <v>116</v>
      </c>
      <c r="I706">
        <f t="shared" si="54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0"/>
        <v>film &amp; video</v>
      </c>
      <c r="R706" t="str">
        <f t="shared" si="51"/>
        <v>animation</v>
      </c>
      <c r="S706" s="4">
        <f t="shared" si="52"/>
        <v>42555.208333333328</v>
      </c>
      <c r="T706" s="4">
        <f t="shared" si="5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3"/>
        <v>99</v>
      </c>
      <c r="G707" t="s">
        <v>14</v>
      </c>
      <c r="H707">
        <v>2025</v>
      </c>
      <c r="I707">
        <f t="shared" si="54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5">LEFT(P707,SEARCH("/",P707)-1)</f>
        <v>publishing</v>
      </c>
      <c r="R707" t="str">
        <f t="shared" ref="R707:R770" si="56">RIGHT(P707,LEN(P707)-SEARCH("/",P707))</f>
        <v>nonfiction</v>
      </c>
      <c r="S707" s="4">
        <f t="shared" ref="S707:T770" si="57">(((L707/60)/60/24)+DATE(1970,1,1))</f>
        <v>41619.25</v>
      </c>
      <c r="T707" s="4">
        <f t="shared" si="57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58">ROUND(((E708/D708)*100),0)</f>
        <v>128</v>
      </c>
      <c r="G708" t="s">
        <v>20</v>
      </c>
      <c r="H708">
        <v>1345</v>
      </c>
      <c r="I708">
        <f t="shared" ref="I708:I771" si="59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5"/>
        <v>technology</v>
      </c>
      <c r="R708" t="str">
        <f t="shared" si="56"/>
        <v>web</v>
      </c>
      <c r="S708" s="4">
        <f t="shared" si="57"/>
        <v>43471.25</v>
      </c>
      <c r="T708" s="4">
        <f t="shared" si="5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8"/>
        <v>159</v>
      </c>
      <c r="G709" t="s">
        <v>20</v>
      </c>
      <c r="H709">
        <v>168</v>
      </c>
      <c r="I709">
        <f t="shared" si="59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5"/>
        <v>film &amp; video</v>
      </c>
      <c r="R709" t="str">
        <f t="shared" si="56"/>
        <v>drama</v>
      </c>
      <c r="S709" s="4">
        <f t="shared" si="57"/>
        <v>43442.25</v>
      </c>
      <c r="T709" s="4">
        <f t="shared" si="5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8"/>
        <v>707</v>
      </c>
      <c r="G710" t="s">
        <v>20</v>
      </c>
      <c r="H710">
        <v>137</v>
      </c>
      <c r="I710">
        <f t="shared" si="59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5"/>
        <v>theater</v>
      </c>
      <c r="R710" t="str">
        <f t="shared" si="56"/>
        <v>plays</v>
      </c>
      <c r="S710" s="4">
        <f t="shared" si="57"/>
        <v>42877.208333333328</v>
      </c>
      <c r="T710" s="4">
        <f t="shared" si="5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8"/>
        <v>142</v>
      </c>
      <c r="G711" t="s">
        <v>20</v>
      </c>
      <c r="H711">
        <v>186</v>
      </c>
      <c r="I711">
        <f t="shared" si="59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5"/>
        <v>theater</v>
      </c>
      <c r="R711" t="str">
        <f t="shared" si="56"/>
        <v>plays</v>
      </c>
      <c r="S711" s="4">
        <f t="shared" si="57"/>
        <v>41018.208333333336</v>
      </c>
      <c r="T711" s="4">
        <f t="shared" si="5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8"/>
        <v>148</v>
      </c>
      <c r="G712" t="s">
        <v>20</v>
      </c>
      <c r="H712">
        <v>125</v>
      </c>
      <c r="I712">
        <f t="shared" si="59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5"/>
        <v>theater</v>
      </c>
      <c r="R712" t="str">
        <f t="shared" si="56"/>
        <v>plays</v>
      </c>
      <c r="S712" s="4">
        <f t="shared" si="57"/>
        <v>43295.208333333328</v>
      </c>
      <c r="T712" s="4">
        <f t="shared" si="5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8"/>
        <v>20</v>
      </c>
      <c r="G713" t="s">
        <v>14</v>
      </c>
      <c r="H713">
        <v>14</v>
      </c>
      <c r="I713">
        <f t="shared" si="5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5"/>
        <v>theater</v>
      </c>
      <c r="R713" t="str">
        <f t="shared" si="56"/>
        <v>plays</v>
      </c>
      <c r="S713" s="4">
        <f t="shared" si="57"/>
        <v>42393.25</v>
      </c>
      <c r="T713" s="4">
        <f t="shared" si="5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8"/>
        <v>1841</v>
      </c>
      <c r="G714" t="s">
        <v>20</v>
      </c>
      <c r="H714">
        <v>202</v>
      </c>
      <c r="I714">
        <f t="shared" si="5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5"/>
        <v>theater</v>
      </c>
      <c r="R714" t="str">
        <f t="shared" si="56"/>
        <v>plays</v>
      </c>
      <c r="S714" s="4">
        <f t="shared" si="57"/>
        <v>42559.208333333328</v>
      </c>
      <c r="T714" s="4">
        <f t="shared" si="5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8"/>
        <v>162</v>
      </c>
      <c r="G715" t="s">
        <v>20</v>
      </c>
      <c r="H715">
        <v>103</v>
      </c>
      <c r="I715">
        <f t="shared" si="59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5"/>
        <v>publishing</v>
      </c>
      <c r="R715" t="str">
        <f t="shared" si="56"/>
        <v>radio &amp; podcasts</v>
      </c>
      <c r="S715" s="4">
        <f t="shared" si="57"/>
        <v>42604.208333333328</v>
      </c>
      <c r="T715" s="4">
        <f t="shared" si="5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8"/>
        <v>473</v>
      </c>
      <c r="G716" t="s">
        <v>20</v>
      </c>
      <c r="H716">
        <v>1785</v>
      </c>
      <c r="I716">
        <f t="shared" si="59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5"/>
        <v>music</v>
      </c>
      <c r="R716" t="str">
        <f t="shared" si="56"/>
        <v>rock</v>
      </c>
      <c r="S716" s="4">
        <f t="shared" si="57"/>
        <v>41870.208333333336</v>
      </c>
      <c r="T716" s="4">
        <f t="shared" si="5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8"/>
        <v>24</v>
      </c>
      <c r="G717" t="s">
        <v>14</v>
      </c>
      <c r="H717">
        <v>656</v>
      </c>
      <c r="I717">
        <f t="shared" si="59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5"/>
        <v>games</v>
      </c>
      <c r="R717" t="str">
        <f t="shared" si="56"/>
        <v>mobile games</v>
      </c>
      <c r="S717" s="4">
        <f t="shared" si="57"/>
        <v>40397.208333333336</v>
      </c>
      <c r="T717" s="4">
        <f t="shared" si="5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8"/>
        <v>518</v>
      </c>
      <c r="G718" t="s">
        <v>20</v>
      </c>
      <c r="H718">
        <v>157</v>
      </c>
      <c r="I718">
        <f t="shared" si="59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5"/>
        <v>theater</v>
      </c>
      <c r="R718" t="str">
        <f t="shared" si="56"/>
        <v>plays</v>
      </c>
      <c r="S718" s="4">
        <f t="shared" si="57"/>
        <v>41465.208333333336</v>
      </c>
      <c r="T718" s="4">
        <f t="shared" si="5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8"/>
        <v>248</v>
      </c>
      <c r="G719" t="s">
        <v>20</v>
      </c>
      <c r="H719">
        <v>555</v>
      </c>
      <c r="I719">
        <f t="shared" si="59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5"/>
        <v>film &amp; video</v>
      </c>
      <c r="R719" t="str">
        <f t="shared" si="56"/>
        <v>documentary</v>
      </c>
      <c r="S719" s="4">
        <f t="shared" si="57"/>
        <v>40777.208333333336</v>
      </c>
      <c r="T719" s="4">
        <f t="shared" si="5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8"/>
        <v>100</v>
      </c>
      <c r="G720" t="s">
        <v>20</v>
      </c>
      <c r="H720">
        <v>297</v>
      </c>
      <c r="I720">
        <f t="shared" si="59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5"/>
        <v>technology</v>
      </c>
      <c r="R720" t="str">
        <f t="shared" si="56"/>
        <v>wearables</v>
      </c>
      <c r="S720" s="4">
        <f t="shared" si="57"/>
        <v>41442.208333333336</v>
      </c>
      <c r="T720" s="4">
        <f t="shared" si="5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8"/>
        <v>153</v>
      </c>
      <c r="G721" t="s">
        <v>20</v>
      </c>
      <c r="H721">
        <v>123</v>
      </c>
      <c r="I721">
        <f t="shared" si="59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5"/>
        <v>publishing</v>
      </c>
      <c r="R721" t="str">
        <f t="shared" si="56"/>
        <v>fiction</v>
      </c>
      <c r="S721" s="4">
        <f t="shared" si="57"/>
        <v>41058.208333333336</v>
      </c>
      <c r="T721" s="4">
        <f t="shared" si="5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8"/>
        <v>37</v>
      </c>
      <c r="G722" t="s">
        <v>74</v>
      </c>
      <c r="H722">
        <v>38</v>
      </c>
      <c r="I722">
        <f t="shared" si="59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5"/>
        <v>theater</v>
      </c>
      <c r="R722" t="str">
        <f t="shared" si="56"/>
        <v>plays</v>
      </c>
      <c r="S722" s="4">
        <f t="shared" si="57"/>
        <v>43152.25</v>
      </c>
      <c r="T722" s="4">
        <f t="shared" si="5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8"/>
        <v>4</v>
      </c>
      <c r="G723" t="s">
        <v>74</v>
      </c>
      <c r="H723">
        <v>60</v>
      </c>
      <c r="I723">
        <f t="shared" si="59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5"/>
        <v>music</v>
      </c>
      <c r="R723" t="str">
        <f t="shared" si="56"/>
        <v>rock</v>
      </c>
      <c r="S723" s="4">
        <f t="shared" si="57"/>
        <v>43194.208333333328</v>
      </c>
      <c r="T723" s="4">
        <f t="shared" si="5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8"/>
        <v>157</v>
      </c>
      <c r="G724" t="s">
        <v>20</v>
      </c>
      <c r="H724">
        <v>3036</v>
      </c>
      <c r="I724">
        <f t="shared" si="59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5"/>
        <v>film &amp; video</v>
      </c>
      <c r="R724" t="str">
        <f t="shared" si="56"/>
        <v>documentary</v>
      </c>
      <c r="S724" s="4">
        <f t="shared" si="57"/>
        <v>43045.25</v>
      </c>
      <c r="T724" s="4">
        <f t="shared" si="5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8"/>
        <v>270</v>
      </c>
      <c r="G725" t="s">
        <v>20</v>
      </c>
      <c r="H725">
        <v>144</v>
      </c>
      <c r="I725">
        <f t="shared" si="59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5"/>
        <v>theater</v>
      </c>
      <c r="R725" t="str">
        <f t="shared" si="56"/>
        <v>plays</v>
      </c>
      <c r="S725" s="4">
        <f t="shared" si="57"/>
        <v>42431.25</v>
      </c>
      <c r="T725" s="4">
        <f t="shared" si="5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8"/>
        <v>134</v>
      </c>
      <c r="G726" t="s">
        <v>20</v>
      </c>
      <c r="H726">
        <v>121</v>
      </c>
      <c r="I726">
        <f t="shared" si="59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5"/>
        <v>theater</v>
      </c>
      <c r="R726" t="str">
        <f t="shared" si="56"/>
        <v>plays</v>
      </c>
      <c r="S726" s="4">
        <f t="shared" si="57"/>
        <v>41934.208333333336</v>
      </c>
      <c r="T726" s="4">
        <f t="shared" si="5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8"/>
        <v>50</v>
      </c>
      <c r="G727" t="s">
        <v>14</v>
      </c>
      <c r="H727">
        <v>1596</v>
      </c>
      <c r="I727">
        <f t="shared" si="59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5"/>
        <v>games</v>
      </c>
      <c r="R727" t="str">
        <f t="shared" si="56"/>
        <v>mobile games</v>
      </c>
      <c r="S727" s="4">
        <f t="shared" si="57"/>
        <v>41958.25</v>
      </c>
      <c r="T727" s="4">
        <f t="shared" si="5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8"/>
        <v>89</v>
      </c>
      <c r="G728" t="s">
        <v>74</v>
      </c>
      <c r="H728">
        <v>524</v>
      </c>
      <c r="I728">
        <f t="shared" si="59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5"/>
        <v>theater</v>
      </c>
      <c r="R728" t="str">
        <f t="shared" si="56"/>
        <v>plays</v>
      </c>
      <c r="S728" s="4">
        <f t="shared" si="57"/>
        <v>40476.208333333336</v>
      </c>
      <c r="T728" s="4">
        <f t="shared" si="5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8"/>
        <v>165</v>
      </c>
      <c r="G729" t="s">
        <v>20</v>
      </c>
      <c r="H729">
        <v>181</v>
      </c>
      <c r="I729">
        <f t="shared" si="59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5"/>
        <v>technology</v>
      </c>
      <c r="R729" t="str">
        <f t="shared" si="56"/>
        <v>web</v>
      </c>
      <c r="S729" s="4">
        <f t="shared" si="57"/>
        <v>43485.25</v>
      </c>
      <c r="T729" s="4">
        <f t="shared" si="5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8"/>
        <v>18</v>
      </c>
      <c r="G730" t="s">
        <v>14</v>
      </c>
      <c r="H730">
        <v>10</v>
      </c>
      <c r="I730">
        <f t="shared" si="5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5"/>
        <v>theater</v>
      </c>
      <c r="R730" t="str">
        <f t="shared" si="56"/>
        <v>plays</v>
      </c>
      <c r="S730" s="4">
        <f t="shared" si="57"/>
        <v>42515.208333333328</v>
      </c>
      <c r="T730" s="4">
        <f t="shared" si="5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8"/>
        <v>186</v>
      </c>
      <c r="G731" t="s">
        <v>20</v>
      </c>
      <c r="H731">
        <v>122</v>
      </c>
      <c r="I731">
        <f t="shared" si="59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5"/>
        <v>film &amp; video</v>
      </c>
      <c r="R731" t="str">
        <f t="shared" si="56"/>
        <v>drama</v>
      </c>
      <c r="S731" s="4">
        <f t="shared" si="57"/>
        <v>41309.25</v>
      </c>
      <c r="T731" s="4">
        <f t="shared" si="5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8"/>
        <v>413</v>
      </c>
      <c r="G732" t="s">
        <v>20</v>
      </c>
      <c r="H732">
        <v>1071</v>
      </c>
      <c r="I732">
        <f t="shared" si="59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5"/>
        <v>technology</v>
      </c>
      <c r="R732" t="str">
        <f t="shared" si="56"/>
        <v>wearables</v>
      </c>
      <c r="S732" s="4">
        <f t="shared" si="57"/>
        <v>42147.208333333328</v>
      </c>
      <c r="T732" s="4">
        <f t="shared" si="5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8"/>
        <v>90</v>
      </c>
      <c r="G733" t="s">
        <v>74</v>
      </c>
      <c r="H733">
        <v>219</v>
      </c>
      <c r="I733">
        <f t="shared" si="59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5"/>
        <v>technology</v>
      </c>
      <c r="R733" t="str">
        <f t="shared" si="56"/>
        <v>web</v>
      </c>
      <c r="S733" s="4">
        <f t="shared" si="57"/>
        <v>42939.208333333328</v>
      </c>
      <c r="T733" s="4">
        <f t="shared" si="5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8"/>
        <v>92</v>
      </c>
      <c r="G734" t="s">
        <v>14</v>
      </c>
      <c r="H734">
        <v>1121</v>
      </c>
      <c r="I734">
        <f t="shared" si="59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5"/>
        <v>music</v>
      </c>
      <c r="R734" t="str">
        <f t="shared" si="56"/>
        <v>rock</v>
      </c>
      <c r="S734" s="4">
        <f t="shared" si="57"/>
        <v>42816.208333333328</v>
      </c>
      <c r="T734" s="4">
        <f t="shared" si="5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8"/>
        <v>527</v>
      </c>
      <c r="G735" t="s">
        <v>20</v>
      </c>
      <c r="H735">
        <v>980</v>
      </c>
      <c r="I735">
        <f t="shared" si="59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5"/>
        <v>music</v>
      </c>
      <c r="R735" t="str">
        <f t="shared" si="56"/>
        <v>metal</v>
      </c>
      <c r="S735" s="4">
        <f t="shared" si="57"/>
        <v>41844.208333333336</v>
      </c>
      <c r="T735" s="4">
        <f t="shared" si="5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8"/>
        <v>319</v>
      </c>
      <c r="G736" t="s">
        <v>20</v>
      </c>
      <c r="H736">
        <v>536</v>
      </c>
      <c r="I736">
        <f t="shared" si="59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5"/>
        <v>theater</v>
      </c>
      <c r="R736" t="str">
        <f t="shared" si="56"/>
        <v>plays</v>
      </c>
      <c r="S736" s="4">
        <f t="shared" si="57"/>
        <v>42763.25</v>
      </c>
      <c r="T736" s="4">
        <f t="shared" si="5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8"/>
        <v>354</v>
      </c>
      <c r="G737" t="s">
        <v>20</v>
      </c>
      <c r="H737">
        <v>1991</v>
      </c>
      <c r="I737">
        <f t="shared" si="59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5"/>
        <v>photography</v>
      </c>
      <c r="R737" t="str">
        <f t="shared" si="56"/>
        <v>photography books</v>
      </c>
      <c r="S737" s="4">
        <f t="shared" si="57"/>
        <v>42459.208333333328</v>
      </c>
      <c r="T737" s="4">
        <f t="shared" si="5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8"/>
        <v>33</v>
      </c>
      <c r="G738" t="s">
        <v>74</v>
      </c>
      <c r="H738">
        <v>29</v>
      </c>
      <c r="I738">
        <f t="shared" si="59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5"/>
        <v>publishing</v>
      </c>
      <c r="R738" t="str">
        <f t="shared" si="56"/>
        <v>nonfiction</v>
      </c>
      <c r="S738" s="4">
        <f t="shared" si="57"/>
        <v>42055.25</v>
      </c>
      <c r="T738" s="4">
        <f t="shared" si="5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8"/>
        <v>136</v>
      </c>
      <c r="G739" t="s">
        <v>20</v>
      </c>
      <c r="H739">
        <v>180</v>
      </c>
      <c r="I739">
        <f t="shared" si="59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5"/>
        <v>music</v>
      </c>
      <c r="R739" t="str">
        <f t="shared" si="56"/>
        <v>indie rock</v>
      </c>
      <c r="S739" s="4">
        <f t="shared" si="57"/>
        <v>42685.25</v>
      </c>
      <c r="T739" s="4">
        <f t="shared" si="5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8"/>
        <v>2</v>
      </c>
      <c r="G740" t="s">
        <v>14</v>
      </c>
      <c r="H740">
        <v>15</v>
      </c>
      <c r="I740">
        <f t="shared" si="5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5"/>
        <v>theater</v>
      </c>
      <c r="R740" t="str">
        <f t="shared" si="56"/>
        <v>plays</v>
      </c>
      <c r="S740" s="4">
        <f t="shared" si="57"/>
        <v>41959.25</v>
      </c>
      <c r="T740" s="4">
        <f t="shared" si="5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8"/>
        <v>61</v>
      </c>
      <c r="G741" t="s">
        <v>14</v>
      </c>
      <c r="H741">
        <v>191</v>
      </c>
      <c r="I741">
        <f t="shared" si="59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5"/>
        <v>music</v>
      </c>
      <c r="R741" t="str">
        <f t="shared" si="56"/>
        <v>indie rock</v>
      </c>
      <c r="S741" s="4">
        <f t="shared" si="57"/>
        <v>41089.208333333336</v>
      </c>
      <c r="T741" s="4">
        <f t="shared" si="5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8"/>
        <v>30</v>
      </c>
      <c r="G742" t="s">
        <v>14</v>
      </c>
      <c r="H742">
        <v>16</v>
      </c>
      <c r="I742">
        <f t="shared" si="5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5"/>
        <v>theater</v>
      </c>
      <c r="R742" t="str">
        <f t="shared" si="56"/>
        <v>plays</v>
      </c>
      <c r="S742" s="4">
        <f t="shared" si="57"/>
        <v>42769.25</v>
      </c>
      <c r="T742" s="4">
        <f t="shared" si="5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8"/>
        <v>1179</v>
      </c>
      <c r="G743" t="s">
        <v>20</v>
      </c>
      <c r="H743">
        <v>130</v>
      </c>
      <c r="I743">
        <f t="shared" si="59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5"/>
        <v>theater</v>
      </c>
      <c r="R743" t="str">
        <f t="shared" si="56"/>
        <v>plays</v>
      </c>
      <c r="S743" s="4">
        <f t="shared" si="57"/>
        <v>40321.208333333336</v>
      </c>
      <c r="T743" s="4">
        <f t="shared" si="5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8"/>
        <v>1126</v>
      </c>
      <c r="G744" t="s">
        <v>20</v>
      </c>
      <c r="H744">
        <v>122</v>
      </c>
      <c r="I744">
        <f t="shared" si="59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5"/>
        <v>music</v>
      </c>
      <c r="R744" t="str">
        <f t="shared" si="56"/>
        <v>electric music</v>
      </c>
      <c r="S744" s="4">
        <f t="shared" si="57"/>
        <v>40197.25</v>
      </c>
      <c r="T744" s="4">
        <f t="shared" si="5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8"/>
        <v>13</v>
      </c>
      <c r="G745" t="s">
        <v>14</v>
      </c>
      <c r="H745">
        <v>17</v>
      </c>
      <c r="I745">
        <f t="shared" si="59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5"/>
        <v>theater</v>
      </c>
      <c r="R745" t="str">
        <f t="shared" si="56"/>
        <v>plays</v>
      </c>
      <c r="S745" s="4">
        <f t="shared" si="57"/>
        <v>42298.208333333328</v>
      </c>
      <c r="T745" s="4">
        <f t="shared" si="5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8"/>
        <v>712</v>
      </c>
      <c r="G746" t="s">
        <v>20</v>
      </c>
      <c r="H746">
        <v>140</v>
      </c>
      <c r="I746">
        <f t="shared" si="59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5"/>
        <v>theater</v>
      </c>
      <c r="R746" t="str">
        <f t="shared" si="56"/>
        <v>plays</v>
      </c>
      <c r="S746" s="4">
        <f t="shared" si="57"/>
        <v>43322.208333333328</v>
      </c>
      <c r="T746" s="4">
        <f t="shared" si="5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8"/>
        <v>30</v>
      </c>
      <c r="G747" t="s">
        <v>14</v>
      </c>
      <c r="H747">
        <v>34</v>
      </c>
      <c r="I747">
        <f t="shared" si="5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5"/>
        <v>technology</v>
      </c>
      <c r="R747" t="str">
        <f t="shared" si="56"/>
        <v>wearables</v>
      </c>
      <c r="S747" s="4">
        <f t="shared" si="57"/>
        <v>40328.208333333336</v>
      </c>
      <c r="T747" s="4">
        <f t="shared" si="5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8"/>
        <v>213</v>
      </c>
      <c r="G748" t="s">
        <v>20</v>
      </c>
      <c r="H748">
        <v>3388</v>
      </c>
      <c r="I748">
        <f t="shared" si="5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5"/>
        <v>technology</v>
      </c>
      <c r="R748" t="str">
        <f t="shared" si="56"/>
        <v>web</v>
      </c>
      <c r="S748" s="4">
        <f t="shared" si="57"/>
        <v>40825.208333333336</v>
      </c>
      <c r="T748" s="4">
        <f t="shared" si="5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8"/>
        <v>229</v>
      </c>
      <c r="G749" t="s">
        <v>20</v>
      </c>
      <c r="H749">
        <v>280</v>
      </c>
      <c r="I749">
        <f t="shared" si="5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5"/>
        <v>theater</v>
      </c>
      <c r="R749" t="str">
        <f t="shared" si="56"/>
        <v>plays</v>
      </c>
      <c r="S749" s="4">
        <f t="shared" si="57"/>
        <v>40423.208333333336</v>
      </c>
      <c r="T749" s="4">
        <f t="shared" si="5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8"/>
        <v>35</v>
      </c>
      <c r="G750" t="s">
        <v>74</v>
      </c>
      <c r="H750">
        <v>614</v>
      </c>
      <c r="I750">
        <f t="shared" si="59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5"/>
        <v>film &amp; video</v>
      </c>
      <c r="R750" t="str">
        <f t="shared" si="56"/>
        <v>animation</v>
      </c>
      <c r="S750" s="4">
        <f t="shared" si="57"/>
        <v>40238.25</v>
      </c>
      <c r="T750" s="4">
        <f t="shared" si="5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8"/>
        <v>157</v>
      </c>
      <c r="G751" t="s">
        <v>20</v>
      </c>
      <c r="H751">
        <v>366</v>
      </c>
      <c r="I751">
        <f t="shared" si="59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5"/>
        <v>technology</v>
      </c>
      <c r="R751" t="str">
        <f t="shared" si="56"/>
        <v>wearables</v>
      </c>
      <c r="S751" s="4">
        <f t="shared" si="57"/>
        <v>41920.208333333336</v>
      </c>
      <c r="T751" s="4">
        <f t="shared" si="5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8"/>
        <v>1</v>
      </c>
      <c r="G752" t="s">
        <v>14</v>
      </c>
      <c r="H752">
        <v>1</v>
      </c>
      <c r="I752">
        <f t="shared" si="5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5"/>
        <v>music</v>
      </c>
      <c r="R752" t="str">
        <f t="shared" si="56"/>
        <v>electric music</v>
      </c>
      <c r="S752" s="4">
        <f t="shared" si="57"/>
        <v>40360.208333333336</v>
      </c>
      <c r="T752" s="4">
        <f t="shared" si="5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8"/>
        <v>232</v>
      </c>
      <c r="G753" t="s">
        <v>20</v>
      </c>
      <c r="H753">
        <v>270</v>
      </c>
      <c r="I753">
        <f t="shared" si="59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5"/>
        <v>publishing</v>
      </c>
      <c r="R753" t="str">
        <f t="shared" si="56"/>
        <v>nonfiction</v>
      </c>
      <c r="S753" s="4">
        <f t="shared" si="57"/>
        <v>42446.208333333328</v>
      </c>
      <c r="T753" s="4">
        <f t="shared" si="5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8"/>
        <v>92</v>
      </c>
      <c r="G754" t="s">
        <v>74</v>
      </c>
      <c r="H754">
        <v>114</v>
      </c>
      <c r="I754">
        <f t="shared" si="59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5"/>
        <v>theater</v>
      </c>
      <c r="R754" t="str">
        <f t="shared" si="56"/>
        <v>plays</v>
      </c>
      <c r="S754" s="4">
        <f t="shared" si="57"/>
        <v>40395.208333333336</v>
      </c>
      <c r="T754" s="4">
        <f t="shared" si="5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8"/>
        <v>257</v>
      </c>
      <c r="G755" t="s">
        <v>20</v>
      </c>
      <c r="H755">
        <v>137</v>
      </c>
      <c r="I755">
        <f t="shared" si="59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5"/>
        <v>photography</v>
      </c>
      <c r="R755" t="str">
        <f t="shared" si="56"/>
        <v>photography books</v>
      </c>
      <c r="S755" s="4">
        <f t="shared" si="57"/>
        <v>40321.208333333336</v>
      </c>
      <c r="T755" s="4">
        <f t="shared" si="5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8"/>
        <v>168</v>
      </c>
      <c r="G756" t="s">
        <v>20</v>
      </c>
      <c r="H756">
        <v>3205</v>
      </c>
      <c r="I756">
        <f t="shared" si="59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5"/>
        <v>theater</v>
      </c>
      <c r="R756" t="str">
        <f t="shared" si="56"/>
        <v>plays</v>
      </c>
      <c r="S756" s="4">
        <f t="shared" si="57"/>
        <v>41210.208333333336</v>
      </c>
      <c r="T756" s="4">
        <f t="shared" si="5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8"/>
        <v>167</v>
      </c>
      <c r="G757" t="s">
        <v>20</v>
      </c>
      <c r="H757">
        <v>288</v>
      </c>
      <c r="I757">
        <f t="shared" si="59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5"/>
        <v>theater</v>
      </c>
      <c r="R757" t="str">
        <f t="shared" si="56"/>
        <v>plays</v>
      </c>
      <c r="S757" s="4">
        <f t="shared" si="57"/>
        <v>43096.25</v>
      </c>
      <c r="T757" s="4">
        <f t="shared" si="5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8"/>
        <v>772</v>
      </c>
      <c r="G758" t="s">
        <v>20</v>
      </c>
      <c r="H758">
        <v>148</v>
      </c>
      <c r="I758">
        <f t="shared" si="5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5"/>
        <v>theater</v>
      </c>
      <c r="R758" t="str">
        <f t="shared" si="56"/>
        <v>plays</v>
      </c>
      <c r="S758" s="4">
        <f t="shared" si="57"/>
        <v>42024.25</v>
      </c>
      <c r="T758" s="4">
        <f t="shared" si="5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8"/>
        <v>407</v>
      </c>
      <c r="G759" t="s">
        <v>20</v>
      </c>
      <c r="H759">
        <v>114</v>
      </c>
      <c r="I759">
        <f t="shared" si="59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5"/>
        <v>film &amp; video</v>
      </c>
      <c r="R759" t="str">
        <f t="shared" si="56"/>
        <v>drama</v>
      </c>
      <c r="S759" s="4">
        <f t="shared" si="57"/>
        <v>40675.208333333336</v>
      </c>
      <c r="T759" s="4">
        <f t="shared" si="5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8"/>
        <v>564</v>
      </c>
      <c r="G760" t="s">
        <v>20</v>
      </c>
      <c r="H760">
        <v>1518</v>
      </c>
      <c r="I760">
        <f t="shared" si="59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5"/>
        <v>music</v>
      </c>
      <c r="R760" t="str">
        <f t="shared" si="56"/>
        <v>rock</v>
      </c>
      <c r="S760" s="4">
        <f t="shared" si="57"/>
        <v>41936.208333333336</v>
      </c>
      <c r="T760" s="4">
        <f t="shared" si="5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8"/>
        <v>68</v>
      </c>
      <c r="G761" t="s">
        <v>14</v>
      </c>
      <c r="H761">
        <v>1274</v>
      </c>
      <c r="I761">
        <f t="shared" si="59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5"/>
        <v>music</v>
      </c>
      <c r="R761" t="str">
        <f t="shared" si="56"/>
        <v>electric music</v>
      </c>
      <c r="S761" s="4">
        <f t="shared" si="57"/>
        <v>43136.25</v>
      </c>
      <c r="T761" s="4">
        <f t="shared" si="5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8"/>
        <v>34</v>
      </c>
      <c r="G762" t="s">
        <v>14</v>
      </c>
      <c r="H762">
        <v>210</v>
      </c>
      <c r="I762">
        <f t="shared" si="5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5"/>
        <v>games</v>
      </c>
      <c r="R762" t="str">
        <f t="shared" si="56"/>
        <v>video games</v>
      </c>
      <c r="S762" s="4">
        <f t="shared" si="57"/>
        <v>43678.208333333328</v>
      </c>
      <c r="T762" s="4">
        <f t="shared" si="5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8"/>
        <v>655</v>
      </c>
      <c r="G763" t="s">
        <v>20</v>
      </c>
      <c r="H763">
        <v>166</v>
      </c>
      <c r="I763">
        <f t="shared" si="59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5"/>
        <v>music</v>
      </c>
      <c r="R763" t="str">
        <f t="shared" si="56"/>
        <v>rock</v>
      </c>
      <c r="S763" s="4">
        <f t="shared" si="57"/>
        <v>42938.208333333328</v>
      </c>
      <c r="T763" s="4">
        <f t="shared" si="5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8"/>
        <v>177</v>
      </c>
      <c r="G764" t="s">
        <v>20</v>
      </c>
      <c r="H764">
        <v>100</v>
      </c>
      <c r="I764">
        <f t="shared" si="5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5"/>
        <v>music</v>
      </c>
      <c r="R764" t="str">
        <f t="shared" si="56"/>
        <v>jazz</v>
      </c>
      <c r="S764" s="4">
        <f t="shared" si="57"/>
        <v>41241.25</v>
      </c>
      <c r="T764" s="4">
        <f t="shared" si="5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8"/>
        <v>113</v>
      </c>
      <c r="G765" t="s">
        <v>20</v>
      </c>
      <c r="H765">
        <v>235</v>
      </c>
      <c r="I765">
        <f t="shared" si="59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5"/>
        <v>theater</v>
      </c>
      <c r="R765" t="str">
        <f t="shared" si="56"/>
        <v>plays</v>
      </c>
      <c r="S765" s="4">
        <f t="shared" si="57"/>
        <v>41037.208333333336</v>
      </c>
      <c r="T765" s="4">
        <f t="shared" si="5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8"/>
        <v>728</v>
      </c>
      <c r="G766" t="s">
        <v>20</v>
      </c>
      <c r="H766">
        <v>148</v>
      </c>
      <c r="I766">
        <f t="shared" si="59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5"/>
        <v>music</v>
      </c>
      <c r="R766" t="str">
        <f t="shared" si="56"/>
        <v>rock</v>
      </c>
      <c r="S766" s="4">
        <f t="shared" si="57"/>
        <v>40676.208333333336</v>
      </c>
      <c r="T766" s="4">
        <f t="shared" si="5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8"/>
        <v>208</v>
      </c>
      <c r="G767" t="s">
        <v>20</v>
      </c>
      <c r="H767">
        <v>198</v>
      </c>
      <c r="I767">
        <f t="shared" si="59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5"/>
        <v>music</v>
      </c>
      <c r="R767" t="str">
        <f t="shared" si="56"/>
        <v>indie rock</v>
      </c>
      <c r="S767" s="4">
        <f t="shared" si="57"/>
        <v>42840.208333333328</v>
      </c>
      <c r="T767" s="4">
        <f t="shared" si="5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8"/>
        <v>31</v>
      </c>
      <c r="G768" t="s">
        <v>14</v>
      </c>
      <c r="H768">
        <v>248</v>
      </c>
      <c r="I768">
        <f t="shared" si="59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5"/>
        <v>film &amp; video</v>
      </c>
      <c r="R768" t="str">
        <f t="shared" si="56"/>
        <v>science fiction</v>
      </c>
      <c r="S768" s="4">
        <f t="shared" si="57"/>
        <v>43362.208333333328</v>
      </c>
      <c r="T768" s="4">
        <f t="shared" si="5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8"/>
        <v>57</v>
      </c>
      <c r="G769" t="s">
        <v>14</v>
      </c>
      <c r="H769">
        <v>513</v>
      </c>
      <c r="I769">
        <f t="shared" si="59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5"/>
        <v>publishing</v>
      </c>
      <c r="R769" t="str">
        <f t="shared" si="56"/>
        <v>translations</v>
      </c>
      <c r="S769" s="4">
        <f t="shared" si="57"/>
        <v>42283.208333333328</v>
      </c>
      <c r="T769" s="4">
        <f t="shared" si="5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8"/>
        <v>231</v>
      </c>
      <c r="G770" t="s">
        <v>20</v>
      </c>
      <c r="H770">
        <v>150</v>
      </c>
      <c r="I770">
        <f t="shared" si="5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5"/>
        <v>theater</v>
      </c>
      <c r="R770" t="str">
        <f t="shared" si="56"/>
        <v>plays</v>
      </c>
      <c r="S770" s="4">
        <f t="shared" si="57"/>
        <v>41619.25</v>
      </c>
      <c r="T770" s="4">
        <f t="shared" si="5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58"/>
        <v>87</v>
      </c>
      <c r="G771" t="s">
        <v>14</v>
      </c>
      <c r="H771">
        <v>3410</v>
      </c>
      <c r="I771">
        <f t="shared" si="59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0">LEFT(P771,SEARCH("/",P771)-1)</f>
        <v>games</v>
      </c>
      <c r="R771" t="str">
        <f t="shared" ref="R771:R834" si="61">RIGHT(P771,LEN(P771)-SEARCH("/",P771))</f>
        <v>video games</v>
      </c>
      <c r="S771" s="4">
        <f t="shared" ref="S771:T834" si="62">(((L771/60)/60/24)+DATE(1970,1,1))</f>
        <v>41501.208333333336</v>
      </c>
      <c r="T771" s="4">
        <f t="shared" si="62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63">ROUND(((E772/D772)*100),0)</f>
        <v>271</v>
      </c>
      <c r="G772" t="s">
        <v>20</v>
      </c>
      <c r="H772">
        <v>216</v>
      </c>
      <c r="I772">
        <f t="shared" ref="I772:I835" si="64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0"/>
        <v>theater</v>
      </c>
      <c r="R772" t="str">
        <f t="shared" si="61"/>
        <v>plays</v>
      </c>
      <c r="S772" s="4">
        <f t="shared" si="62"/>
        <v>41743.208333333336</v>
      </c>
      <c r="T772" s="4">
        <f t="shared" si="62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3"/>
        <v>49</v>
      </c>
      <c r="G773" t="s">
        <v>74</v>
      </c>
      <c r="H773">
        <v>26</v>
      </c>
      <c r="I773">
        <f t="shared" si="6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0"/>
        <v>theater</v>
      </c>
      <c r="R773" t="str">
        <f t="shared" si="61"/>
        <v>plays</v>
      </c>
      <c r="S773" s="4">
        <f t="shared" si="62"/>
        <v>43491.25</v>
      </c>
      <c r="T773" s="4">
        <f t="shared" si="62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3"/>
        <v>113</v>
      </c>
      <c r="G774" t="s">
        <v>20</v>
      </c>
      <c r="H774">
        <v>5139</v>
      </c>
      <c r="I774">
        <f t="shared" si="64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0"/>
        <v>music</v>
      </c>
      <c r="R774" t="str">
        <f t="shared" si="61"/>
        <v>indie rock</v>
      </c>
      <c r="S774" s="4">
        <f t="shared" si="62"/>
        <v>43505.25</v>
      </c>
      <c r="T774" s="4">
        <f t="shared" si="62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3"/>
        <v>191</v>
      </c>
      <c r="G775" t="s">
        <v>20</v>
      </c>
      <c r="H775">
        <v>2353</v>
      </c>
      <c r="I775">
        <f t="shared" si="64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0"/>
        <v>theater</v>
      </c>
      <c r="R775" t="str">
        <f t="shared" si="61"/>
        <v>plays</v>
      </c>
      <c r="S775" s="4">
        <f t="shared" si="62"/>
        <v>42838.208333333328</v>
      </c>
      <c r="T775" s="4">
        <f t="shared" si="62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3"/>
        <v>136</v>
      </c>
      <c r="G776" t="s">
        <v>20</v>
      </c>
      <c r="H776">
        <v>78</v>
      </c>
      <c r="I776">
        <f t="shared" si="64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0"/>
        <v>technology</v>
      </c>
      <c r="R776" t="str">
        <f t="shared" si="61"/>
        <v>web</v>
      </c>
      <c r="S776" s="4">
        <f t="shared" si="62"/>
        <v>42513.208333333328</v>
      </c>
      <c r="T776" s="4">
        <f t="shared" si="62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3"/>
        <v>10</v>
      </c>
      <c r="G777" t="s">
        <v>14</v>
      </c>
      <c r="H777">
        <v>10</v>
      </c>
      <c r="I777">
        <f t="shared" si="6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0"/>
        <v>music</v>
      </c>
      <c r="R777" t="str">
        <f t="shared" si="61"/>
        <v>rock</v>
      </c>
      <c r="S777" s="4">
        <f t="shared" si="62"/>
        <v>41949.25</v>
      </c>
      <c r="T777" s="4">
        <f t="shared" si="62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3"/>
        <v>66</v>
      </c>
      <c r="G778" t="s">
        <v>14</v>
      </c>
      <c r="H778">
        <v>2201</v>
      </c>
      <c r="I778">
        <f t="shared" si="64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0"/>
        <v>theater</v>
      </c>
      <c r="R778" t="str">
        <f t="shared" si="61"/>
        <v>plays</v>
      </c>
      <c r="S778" s="4">
        <f t="shared" si="62"/>
        <v>43650.208333333328</v>
      </c>
      <c r="T778" s="4">
        <f t="shared" si="62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3"/>
        <v>49</v>
      </c>
      <c r="G779" t="s">
        <v>14</v>
      </c>
      <c r="H779">
        <v>676</v>
      </c>
      <c r="I779">
        <f t="shared" si="64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0"/>
        <v>theater</v>
      </c>
      <c r="R779" t="str">
        <f t="shared" si="61"/>
        <v>plays</v>
      </c>
      <c r="S779" s="4">
        <f t="shared" si="62"/>
        <v>40809.208333333336</v>
      </c>
      <c r="T779" s="4">
        <f t="shared" si="62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3"/>
        <v>788</v>
      </c>
      <c r="G780" t="s">
        <v>20</v>
      </c>
      <c r="H780">
        <v>174</v>
      </c>
      <c r="I780">
        <f t="shared" si="64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0"/>
        <v>film &amp; video</v>
      </c>
      <c r="R780" t="str">
        <f t="shared" si="61"/>
        <v>animation</v>
      </c>
      <c r="S780" s="4">
        <f t="shared" si="62"/>
        <v>40768.208333333336</v>
      </c>
      <c r="T780" s="4">
        <f t="shared" si="62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3"/>
        <v>80</v>
      </c>
      <c r="G781" t="s">
        <v>14</v>
      </c>
      <c r="H781">
        <v>831</v>
      </c>
      <c r="I781">
        <f t="shared" si="64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0"/>
        <v>theater</v>
      </c>
      <c r="R781" t="str">
        <f t="shared" si="61"/>
        <v>plays</v>
      </c>
      <c r="S781" s="4">
        <f t="shared" si="62"/>
        <v>42230.208333333328</v>
      </c>
      <c r="T781" s="4">
        <f t="shared" si="62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3"/>
        <v>106</v>
      </c>
      <c r="G782" t="s">
        <v>20</v>
      </c>
      <c r="H782">
        <v>164</v>
      </c>
      <c r="I782">
        <f t="shared" si="64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0"/>
        <v>film &amp; video</v>
      </c>
      <c r="R782" t="str">
        <f t="shared" si="61"/>
        <v>drama</v>
      </c>
      <c r="S782" s="4">
        <f t="shared" si="62"/>
        <v>42573.208333333328</v>
      </c>
      <c r="T782" s="4">
        <f t="shared" si="62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3"/>
        <v>51</v>
      </c>
      <c r="G783" t="s">
        <v>74</v>
      </c>
      <c r="H783">
        <v>56</v>
      </c>
      <c r="I783">
        <f t="shared" si="64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0"/>
        <v>theater</v>
      </c>
      <c r="R783" t="str">
        <f t="shared" si="61"/>
        <v>plays</v>
      </c>
      <c r="S783" s="4">
        <f t="shared" si="62"/>
        <v>40482.208333333336</v>
      </c>
      <c r="T783" s="4">
        <f t="shared" si="62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3"/>
        <v>215</v>
      </c>
      <c r="G784" t="s">
        <v>20</v>
      </c>
      <c r="H784">
        <v>161</v>
      </c>
      <c r="I784">
        <f t="shared" si="64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0"/>
        <v>film &amp; video</v>
      </c>
      <c r="R784" t="str">
        <f t="shared" si="61"/>
        <v>animation</v>
      </c>
      <c r="S784" s="4">
        <f t="shared" si="62"/>
        <v>40603.25</v>
      </c>
      <c r="T784" s="4">
        <f t="shared" si="62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3"/>
        <v>141</v>
      </c>
      <c r="G785" t="s">
        <v>20</v>
      </c>
      <c r="H785">
        <v>138</v>
      </c>
      <c r="I785">
        <f t="shared" si="64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0"/>
        <v>music</v>
      </c>
      <c r="R785" t="str">
        <f t="shared" si="61"/>
        <v>rock</v>
      </c>
      <c r="S785" s="4">
        <f t="shared" si="62"/>
        <v>41625.25</v>
      </c>
      <c r="T785" s="4">
        <f t="shared" si="62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3"/>
        <v>115</v>
      </c>
      <c r="G786" t="s">
        <v>20</v>
      </c>
      <c r="H786">
        <v>3308</v>
      </c>
      <c r="I786">
        <f t="shared" si="64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0"/>
        <v>technology</v>
      </c>
      <c r="R786" t="str">
        <f t="shared" si="61"/>
        <v>web</v>
      </c>
      <c r="S786" s="4">
        <f t="shared" si="62"/>
        <v>42435.25</v>
      </c>
      <c r="T786" s="4">
        <f t="shared" si="62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3"/>
        <v>193</v>
      </c>
      <c r="G787" t="s">
        <v>20</v>
      </c>
      <c r="H787">
        <v>127</v>
      </c>
      <c r="I787">
        <f t="shared" si="64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0"/>
        <v>film &amp; video</v>
      </c>
      <c r="R787" t="str">
        <f t="shared" si="61"/>
        <v>animation</v>
      </c>
      <c r="S787" s="4">
        <f t="shared" si="62"/>
        <v>43582.208333333328</v>
      </c>
      <c r="T787" s="4">
        <f t="shared" si="62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3"/>
        <v>730</v>
      </c>
      <c r="G788" t="s">
        <v>20</v>
      </c>
      <c r="H788">
        <v>207</v>
      </c>
      <c r="I788">
        <f t="shared" si="64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0"/>
        <v>music</v>
      </c>
      <c r="R788" t="str">
        <f t="shared" si="61"/>
        <v>jazz</v>
      </c>
      <c r="S788" s="4">
        <f t="shared" si="62"/>
        <v>43186.208333333328</v>
      </c>
      <c r="T788" s="4">
        <f t="shared" si="62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3"/>
        <v>100</v>
      </c>
      <c r="G789" t="s">
        <v>14</v>
      </c>
      <c r="H789">
        <v>859</v>
      </c>
      <c r="I789">
        <f t="shared" si="64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0"/>
        <v>music</v>
      </c>
      <c r="R789" t="str">
        <f t="shared" si="61"/>
        <v>rock</v>
      </c>
      <c r="S789" s="4">
        <f t="shared" si="62"/>
        <v>40684.208333333336</v>
      </c>
      <c r="T789" s="4">
        <f t="shared" si="62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3"/>
        <v>88</v>
      </c>
      <c r="G790" t="s">
        <v>47</v>
      </c>
      <c r="H790">
        <v>31</v>
      </c>
      <c r="I790">
        <f t="shared" si="64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0"/>
        <v>film &amp; video</v>
      </c>
      <c r="R790" t="str">
        <f t="shared" si="61"/>
        <v>animation</v>
      </c>
      <c r="S790" s="4">
        <f t="shared" si="62"/>
        <v>41202.208333333336</v>
      </c>
      <c r="T790" s="4">
        <f t="shared" si="62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3"/>
        <v>37</v>
      </c>
      <c r="G791" t="s">
        <v>14</v>
      </c>
      <c r="H791">
        <v>45</v>
      </c>
      <c r="I791">
        <f t="shared" si="64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0"/>
        <v>theater</v>
      </c>
      <c r="R791" t="str">
        <f t="shared" si="61"/>
        <v>plays</v>
      </c>
      <c r="S791" s="4">
        <f t="shared" si="62"/>
        <v>41786.208333333336</v>
      </c>
      <c r="T791" s="4">
        <f t="shared" si="62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3"/>
        <v>31</v>
      </c>
      <c r="G792" t="s">
        <v>74</v>
      </c>
      <c r="H792">
        <v>1113</v>
      </c>
      <c r="I792">
        <f t="shared" si="64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0"/>
        <v>theater</v>
      </c>
      <c r="R792" t="str">
        <f t="shared" si="61"/>
        <v>plays</v>
      </c>
      <c r="S792" s="4">
        <f t="shared" si="62"/>
        <v>40223.25</v>
      </c>
      <c r="T792" s="4">
        <f t="shared" si="62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3"/>
        <v>26</v>
      </c>
      <c r="G793" t="s">
        <v>14</v>
      </c>
      <c r="H793">
        <v>6</v>
      </c>
      <c r="I793">
        <f t="shared" si="6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0"/>
        <v>food</v>
      </c>
      <c r="R793" t="str">
        <f t="shared" si="61"/>
        <v>food trucks</v>
      </c>
      <c r="S793" s="4">
        <f t="shared" si="62"/>
        <v>42715.25</v>
      </c>
      <c r="T793" s="4">
        <f t="shared" si="62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3"/>
        <v>34</v>
      </c>
      <c r="G794" t="s">
        <v>14</v>
      </c>
      <c r="H794">
        <v>7</v>
      </c>
      <c r="I794">
        <f t="shared" si="64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0"/>
        <v>theater</v>
      </c>
      <c r="R794" t="str">
        <f t="shared" si="61"/>
        <v>plays</v>
      </c>
      <c r="S794" s="4">
        <f t="shared" si="62"/>
        <v>41451.208333333336</v>
      </c>
      <c r="T794" s="4">
        <f t="shared" si="62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3"/>
        <v>1186</v>
      </c>
      <c r="G795" t="s">
        <v>20</v>
      </c>
      <c r="H795">
        <v>181</v>
      </c>
      <c r="I795">
        <f t="shared" si="64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0"/>
        <v>publishing</v>
      </c>
      <c r="R795" t="str">
        <f t="shared" si="61"/>
        <v>nonfiction</v>
      </c>
      <c r="S795" s="4">
        <f t="shared" si="62"/>
        <v>41450.208333333336</v>
      </c>
      <c r="T795" s="4">
        <f t="shared" si="62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3"/>
        <v>125</v>
      </c>
      <c r="G796" t="s">
        <v>20</v>
      </c>
      <c r="H796">
        <v>110</v>
      </c>
      <c r="I796">
        <f t="shared" si="64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0"/>
        <v>music</v>
      </c>
      <c r="R796" t="str">
        <f t="shared" si="61"/>
        <v>rock</v>
      </c>
      <c r="S796" s="4">
        <f t="shared" si="62"/>
        <v>43091.25</v>
      </c>
      <c r="T796" s="4">
        <f t="shared" si="62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3"/>
        <v>14</v>
      </c>
      <c r="G797" t="s">
        <v>14</v>
      </c>
      <c r="H797">
        <v>31</v>
      </c>
      <c r="I797">
        <f t="shared" si="64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0"/>
        <v>film &amp; video</v>
      </c>
      <c r="R797" t="str">
        <f t="shared" si="61"/>
        <v>drama</v>
      </c>
      <c r="S797" s="4">
        <f t="shared" si="62"/>
        <v>42675.208333333328</v>
      </c>
      <c r="T797" s="4">
        <f t="shared" si="62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3"/>
        <v>55</v>
      </c>
      <c r="G798" t="s">
        <v>14</v>
      </c>
      <c r="H798">
        <v>78</v>
      </c>
      <c r="I798">
        <f t="shared" si="64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0"/>
        <v>games</v>
      </c>
      <c r="R798" t="str">
        <f t="shared" si="61"/>
        <v>mobile games</v>
      </c>
      <c r="S798" s="4">
        <f t="shared" si="62"/>
        <v>41859.208333333336</v>
      </c>
      <c r="T798" s="4">
        <f t="shared" si="62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3"/>
        <v>110</v>
      </c>
      <c r="G799" t="s">
        <v>20</v>
      </c>
      <c r="H799">
        <v>185</v>
      </c>
      <c r="I799">
        <f t="shared" si="64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0"/>
        <v>technology</v>
      </c>
      <c r="R799" t="str">
        <f t="shared" si="61"/>
        <v>web</v>
      </c>
      <c r="S799" s="4">
        <f t="shared" si="62"/>
        <v>43464.25</v>
      </c>
      <c r="T799" s="4">
        <f t="shared" si="62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3"/>
        <v>188</v>
      </c>
      <c r="G800" t="s">
        <v>20</v>
      </c>
      <c r="H800">
        <v>121</v>
      </c>
      <c r="I800">
        <f t="shared" si="64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0"/>
        <v>theater</v>
      </c>
      <c r="R800" t="str">
        <f t="shared" si="61"/>
        <v>plays</v>
      </c>
      <c r="S800" s="4">
        <f t="shared" si="62"/>
        <v>41060.208333333336</v>
      </c>
      <c r="T800" s="4">
        <f t="shared" si="62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3"/>
        <v>87</v>
      </c>
      <c r="G801" t="s">
        <v>14</v>
      </c>
      <c r="H801">
        <v>1225</v>
      </c>
      <c r="I801">
        <f t="shared" si="64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0"/>
        <v>theater</v>
      </c>
      <c r="R801" t="str">
        <f t="shared" si="61"/>
        <v>plays</v>
      </c>
      <c r="S801" s="4">
        <f t="shared" si="62"/>
        <v>42399.25</v>
      </c>
      <c r="T801" s="4">
        <f t="shared" si="62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3"/>
        <v>1</v>
      </c>
      <c r="G802" t="s">
        <v>14</v>
      </c>
      <c r="H802">
        <v>1</v>
      </c>
      <c r="I802">
        <f t="shared" si="6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0"/>
        <v>music</v>
      </c>
      <c r="R802" t="str">
        <f t="shared" si="61"/>
        <v>rock</v>
      </c>
      <c r="S802" s="4">
        <f t="shared" si="62"/>
        <v>42167.208333333328</v>
      </c>
      <c r="T802" s="4">
        <f t="shared" si="62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3"/>
        <v>203</v>
      </c>
      <c r="G803" t="s">
        <v>20</v>
      </c>
      <c r="H803">
        <v>106</v>
      </c>
      <c r="I803">
        <f t="shared" si="64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0"/>
        <v>photography</v>
      </c>
      <c r="R803" t="str">
        <f t="shared" si="61"/>
        <v>photography books</v>
      </c>
      <c r="S803" s="4">
        <f t="shared" si="62"/>
        <v>43830.25</v>
      </c>
      <c r="T803" s="4">
        <f t="shared" si="62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3"/>
        <v>197</v>
      </c>
      <c r="G804" t="s">
        <v>20</v>
      </c>
      <c r="H804">
        <v>142</v>
      </c>
      <c r="I804">
        <f t="shared" si="64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0"/>
        <v>photography</v>
      </c>
      <c r="R804" t="str">
        <f t="shared" si="61"/>
        <v>photography books</v>
      </c>
      <c r="S804" s="4">
        <f t="shared" si="62"/>
        <v>43650.208333333328</v>
      </c>
      <c r="T804" s="4">
        <f t="shared" si="62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3"/>
        <v>107</v>
      </c>
      <c r="G805" t="s">
        <v>20</v>
      </c>
      <c r="H805">
        <v>233</v>
      </c>
      <c r="I805">
        <f t="shared" si="64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0"/>
        <v>theater</v>
      </c>
      <c r="R805" t="str">
        <f t="shared" si="61"/>
        <v>plays</v>
      </c>
      <c r="S805" s="4">
        <f t="shared" si="62"/>
        <v>43492.25</v>
      </c>
      <c r="T805" s="4">
        <f t="shared" si="62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3"/>
        <v>269</v>
      </c>
      <c r="G806" t="s">
        <v>20</v>
      </c>
      <c r="H806">
        <v>218</v>
      </c>
      <c r="I806">
        <f t="shared" si="64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0"/>
        <v>music</v>
      </c>
      <c r="R806" t="str">
        <f t="shared" si="61"/>
        <v>rock</v>
      </c>
      <c r="S806" s="4">
        <f t="shared" si="62"/>
        <v>43102.25</v>
      </c>
      <c r="T806" s="4">
        <f t="shared" si="62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3"/>
        <v>51</v>
      </c>
      <c r="G807" t="s">
        <v>14</v>
      </c>
      <c r="H807">
        <v>67</v>
      </c>
      <c r="I807">
        <f t="shared" si="64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0"/>
        <v>film &amp; video</v>
      </c>
      <c r="R807" t="str">
        <f t="shared" si="61"/>
        <v>documentary</v>
      </c>
      <c r="S807" s="4">
        <f t="shared" si="62"/>
        <v>41958.25</v>
      </c>
      <c r="T807" s="4">
        <f t="shared" si="62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3"/>
        <v>1180</v>
      </c>
      <c r="G808" t="s">
        <v>20</v>
      </c>
      <c r="H808">
        <v>76</v>
      </c>
      <c r="I808">
        <f t="shared" si="64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0"/>
        <v>film &amp; video</v>
      </c>
      <c r="R808" t="str">
        <f t="shared" si="61"/>
        <v>drama</v>
      </c>
      <c r="S808" s="4">
        <f t="shared" si="62"/>
        <v>40973.25</v>
      </c>
      <c r="T808" s="4">
        <f t="shared" si="62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3"/>
        <v>264</v>
      </c>
      <c r="G809" t="s">
        <v>20</v>
      </c>
      <c r="H809">
        <v>43</v>
      </c>
      <c r="I809">
        <f t="shared" si="64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0"/>
        <v>theater</v>
      </c>
      <c r="R809" t="str">
        <f t="shared" si="61"/>
        <v>plays</v>
      </c>
      <c r="S809" s="4">
        <f t="shared" si="62"/>
        <v>43753.208333333328</v>
      </c>
      <c r="T809" s="4">
        <f t="shared" si="62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3"/>
        <v>30</v>
      </c>
      <c r="G810" t="s">
        <v>14</v>
      </c>
      <c r="H810">
        <v>19</v>
      </c>
      <c r="I810">
        <f t="shared" si="64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0"/>
        <v>food</v>
      </c>
      <c r="R810" t="str">
        <f t="shared" si="61"/>
        <v>food trucks</v>
      </c>
      <c r="S810" s="4">
        <f t="shared" si="62"/>
        <v>42507.208333333328</v>
      </c>
      <c r="T810" s="4">
        <f t="shared" si="62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3"/>
        <v>63</v>
      </c>
      <c r="G811" t="s">
        <v>14</v>
      </c>
      <c r="H811">
        <v>2108</v>
      </c>
      <c r="I811">
        <f t="shared" si="6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0"/>
        <v>film &amp; video</v>
      </c>
      <c r="R811" t="str">
        <f t="shared" si="61"/>
        <v>documentary</v>
      </c>
      <c r="S811" s="4">
        <f t="shared" si="62"/>
        <v>41135.208333333336</v>
      </c>
      <c r="T811" s="4">
        <f t="shared" si="62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3"/>
        <v>193</v>
      </c>
      <c r="G812" t="s">
        <v>20</v>
      </c>
      <c r="H812">
        <v>221</v>
      </c>
      <c r="I812">
        <f t="shared" si="64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0"/>
        <v>theater</v>
      </c>
      <c r="R812" t="str">
        <f t="shared" si="61"/>
        <v>plays</v>
      </c>
      <c r="S812" s="4">
        <f t="shared" si="62"/>
        <v>43067.25</v>
      </c>
      <c r="T812" s="4">
        <f t="shared" si="62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3"/>
        <v>77</v>
      </c>
      <c r="G813" t="s">
        <v>14</v>
      </c>
      <c r="H813">
        <v>679</v>
      </c>
      <c r="I813">
        <f t="shared" si="64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0"/>
        <v>games</v>
      </c>
      <c r="R813" t="str">
        <f t="shared" si="61"/>
        <v>video games</v>
      </c>
      <c r="S813" s="4">
        <f t="shared" si="62"/>
        <v>42378.25</v>
      </c>
      <c r="T813" s="4">
        <f t="shared" si="62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3"/>
        <v>226</v>
      </c>
      <c r="G814" t="s">
        <v>20</v>
      </c>
      <c r="H814">
        <v>2805</v>
      </c>
      <c r="I814">
        <f t="shared" si="6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0"/>
        <v>publishing</v>
      </c>
      <c r="R814" t="str">
        <f t="shared" si="61"/>
        <v>nonfiction</v>
      </c>
      <c r="S814" s="4">
        <f t="shared" si="62"/>
        <v>43206.208333333328</v>
      </c>
      <c r="T814" s="4">
        <f t="shared" si="62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3"/>
        <v>239</v>
      </c>
      <c r="G815" t="s">
        <v>20</v>
      </c>
      <c r="H815">
        <v>68</v>
      </c>
      <c r="I815">
        <f t="shared" si="64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0"/>
        <v>games</v>
      </c>
      <c r="R815" t="str">
        <f t="shared" si="61"/>
        <v>video games</v>
      </c>
      <c r="S815" s="4">
        <f t="shared" si="62"/>
        <v>41148.208333333336</v>
      </c>
      <c r="T815" s="4">
        <f t="shared" si="62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3"/>
        <v>92</v>
      </c>
      <c r="G816" t="s">
        <v>14</v>
      </c>
      <c r="H816">
        <v>36</v>
      </c>
      <c r="I816">
        <f t="shared" si="64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0"/>
        <v>music</v>
      </c>
      <c r="R816" t="str">
        <f t="shared" si="61"/>
        <v>rock</v>
      </c>
      <c r="S816" s="4">
        <f t="shared" si="62"/>
        <v>42517.208333333328</v>
      </c>
      <c r="T816" s="4">
        <f t="shared" si="62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3"/>
        <v>130</v>
      </c>
      <c r="G817" t="s">
        <v>20</v>
      </c>
      <c r="H817">
        <v>183</v>
      </c>
      <c r="I817">
        <f t="shared" si="64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0"/>
        <v>music</v>
      </c>
      <c r="R817" t="str">
        <f t="shared" si="61"/>
        <v>rock</v>
      </c>
      <c r="S817" s="4">
        <f t="shared" si="62"/>
        <v>43068.25</v>
      </c>
      <c r="T817" s="4">
        <f t="shared" si="62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3"/>
        <v>615</v>
      </c>
      <c r="G818" t="s">
        <v>20</v>
      </c>
      <c r="H818">
        <v>133</v>
      </c>
      <c r="I818">
        <f t="shared" si="64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0"/>
        <v>theater</v>
      </c>
      <c r="R818" t="str">
        <f t="shared" si="61"/>
        <v>plays</v>
      </c>
      <c r="S818" s="4">
        <f t="shared" si="62"/>
        <v>41680.25</v>
      </c>
      <c r="T818" s="4">
        <f t="shared" si="62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3"/>
        <v>369</v>
      </c>
      <c r="G819" t="s">
        <v>20</v>
      </c>
      <c r="H819">
        <v>2489</v>
      </c>
      <c r="I819">
        <f t="shared" si="64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0"/>
        <v>publishing</v>
      </c>
      <c r="R819" t="str">
        <f t="shared" si="61"/>
        <v>nonfiction</v>
      </c>
      <c r="S819" s="4">
        <f t="shared" si="62"/>
        <v>43589.208333333328</v>
      </c>
      <c r="T819" s="4">
        <f t="shared" si="62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3"/>
        <v>1095</v>
      </c>
      <c r="G820" t="s">
        <v>20</v>
      </c>
      <c r="H820">
        <v>69</v>
      </c>
      <c r="I820">
        <f t="shared" si="64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0"/>
        <v>theater</v>
      </c>
      <c r="R820" t="str">
        <f t="shared" si="61"/>
        <v>plays</v>
      </c>
      <c r="S820" s="4">
        <f t="shared" si="62"/>
        <v>43486.25</v>
      </c>
      <c r="T820" s="4">
        <f t="shared" si="62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3"/>
        <v>51</v>
      </c>
      <c r="G821" t="s">
        <v>14</v>
      </c>
      <c r="H821">
        <v>47</v>
      </c>
      <c r="I821">
        <f t="shared" si="64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0"/>
        <v>games</v>
      </c>
      <c r="R821" t="str">
        <f t="shared" si="61"/>
        <v>video games</v>
      </c>
      <c r="S821" s="4">
        <f t="shared" si="62"/>
        <v>41237.25</v>
      </c>
      <c r="T821" s="4">
        <f t="shared" si="62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3"/>
        <v>801</v>
      </c>
      <c r="G822" t="s">
        <v>20</v>
      </c>
      <c r="H822">
        <v>279</v>
      </c>
      <c r="I822">
        <f t="shared" si="64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0"/>
        <v>music</v>
      </c>
      <c r="R822" t="str">
        <f t="shared" si="61"/>
        <v>rock</v>
      </c>
      <c r="S822" s="4">
        <f t="shared" si="62"/>
        <v>43310.208333333328</v>
      </c>
      <c r="T822" s="4">
        <f t="shared" si="62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3"/>
        <v>291</v>
      </c>
      <c r="G823" t="s">
        <v>20</v>
      </c>
      <c r="H823">
        <v>210</v>
      </c>
      <c r="I823">
        <f t="shared" si="64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0"/>
        <v>film &amp; video</v>
      </c>
      <c r="R823" t="str">
        <f t="shared" si="61"/>
        <v>documentary</v>
      </c>
      <c r="S823" s="4">
        <f t="shared" si="62"/>
        <v>42794.25</v>
      </c>
      <c r="T823" s="4">
        <f t="shared" si="62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3"/>
        <v>350</v>
      </c>
      <c r="G824" t="s">
        <v>20</v>
      </c>
      <c r="H824">
        <v>2100</v>
      </c>
      <c r="I824">
        <f t="shared" si="64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0"/>
        <v>music</v>
      </c>
      <c r="R824" t="str">
        <f t="shared" si="61"/>
        <v>rock</v>
      </c>
      <c r="S824" s="4">
        <f t="shared" si="62"/>
        <v>41698.25</v>
      </c>
      <c r="T824" s="4">
        <f t="shared" si="62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3"/>
        <v>357</v>
      </c>
      <c r="G825" t="s">
        <v>20</v>
      </c>
      <c r="H825">
        <v>252</v>
      </c>
      <c r="I825">
        <f t="shared" si="64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0"/>
        <v>music</v>
      </c>
      <c r="R825" t="str">
        <f t="shared" si="61"/>
        <v>rock</v>
      </c>
      <c r="S825" s="4">
        <f t="shared" si="62"/>
        <v>41892.208333333336</v>
      </c>
      <c r="T825" s="4">
        <f t="shared" si="62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3"/>
        <v>126</v>
      </c>
      <c r="G826" t="s">
        <v>20</v>
      </c>
      <c r="H826">
        <v>1280</v>
      </c>
      <c r="I826">
        <f t="shared" si="64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0"/>
        <v>publishing</v>
      </c>
      <c r="R826" t="str">
        <f t="shared" si="61"/>
        <v>nonfiction</v>
      </c>
      <c r="S826" s="4">
        <f t="shared" si="62"/>
        <v>40348.208333333336</v>
      </c>
      <c r="T826" s="4">
        <f t="shared" si="62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3"/>
        <v>388</v>
      </c>
      <c r="G827" t="s">
        <v>20</v>
      </c>
      <c r="H827">
        <v>157</v>
      </c>
      <c r="I827">
        <f t="shared" si="64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0"/>
        <v>film &amp; video</v>
      </c>
      <c r="R827" t="str">
        <f t="shared" si="61"/>
        <v>shorts</v>
      </c>
      <c r="S827" s="4">
        <f t="shared" si="62"/>
        <v>42941.208333333328</v>
      </c>
      <c r="T827" s="4">
        <f t="shared" si="62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3"/>
        <v>457</v>
      </c>
      <c r="G828" t="s">
        <v>20</v>
      </c>
      <c r="H828">
        <v>194</v>
      </c>
      <c r="I828">
        <f t="shared" si="64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0"/>
        <v>theater</v>
      </c>
      <c r="R828" t="str">
        <f t="shared" si="61"/>
        <v>plays</v>
      </c>
      <c r="S828" s="4">
        <f t="shared" si="62"/>
        <v>40525.25</v>
      </c>
      <c r="T828" s="4">
        <f t="shared" si="62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3"/>
        <v>267</v>
      </c>
      <c r="G829" t="s">
        <v>20</v>
      </c>
      <c r="H829">
        <v>82</v>
      </c>
      <c r="I829">
        <f t="shared" si="64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0"/>
        <v>film &amp; video</v>
      </c>
      <c r="R829" t="str">
        <f t="shared" si="61"/>
        <v>drama</v>
      </c>
      <c r="S829" s="4">
        <f t="shared" si="62"/>
        <v>40666.208333333336</v>
      </c>
      <c r="T829" s="4">
        <f t="shared" si="62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3"/>
        <v>69</v>
      </c>
      <c r="G830" t="s">
        <v>14</v>
      </c>
      <c r="H830">
        <v>70</v>
      </c>
      <c r="I830">
        <f t="shared" si="64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0"/>
        <v>theater</v>
      </c>
      <c r="R830" t="str">
        <f t="shared" si="61"/>
        <v>plays</v>
      </c>
      <c r="S830" s="4">
        <f t="shared" si="62"/>
        <v>43340.208333333328</v>
      </c>
      <c r="T830" s="4">
        <f t="shared" si="62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3"/>
        <v>51</v>
      </c>
      <c r="G831" t="s">
        <v>14</v>
      </c>
      <c r="H831">
        <v>154</v>
      </c>
      <c r="I831">
        <f t="shared" si="64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0"/>
        <v>theater</v>
      </c>
      <c r="R831" t="str">
        <f t="shared" si="61"/>
        <v>plays</v>
      </c>
      <c r="S831" s="4">
        <f t="shared" si="62"/>
        <v>42164.208333333328</v>
      </c>
      <c r="T831" s="4">
        <f t="shared" si="62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3"/>
        <v>1</v>
      </c>
      <c r="G832" t="s">
        <v>14</v>
      </c>
      <c r="H832">
        <v>22</v>
      </c>
      <c r="I832">
        <f t="shared" si="64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0"/>
        <v>theater</v>
      </c>
      <c r="R832" t="str">
        <f t="shared" si="61"/>
        <v>plays</v>
      </c>
      <c r="S832" s="4">
        <f t="shared" si="62"/>
        <v>43103.25</v>
      </c>
      <c r="T832" s="4">
        <f t="shared" si="62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3"/>
        <v>109</v>
      </c>
      <c r="G833" t="s">
        <v>20</v>
      </c>
      <c r="H833">
        <v>4233</v>
      </c>
      <c r="I833">
        <f t="shared" si="64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0"/>
        <v>photography</v>
      </c>
      <c r="R833" t="str">
        <f t="shared" si="61"/>
        <v>photography books</v>
      </c>
      <c r="S833" s="4">
        <f t="shared" si="62"/>
        <v>40994.208333333336</v>
      </c>
      <c r="T833" s="4">
        <f t="shared" si="62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3"/>
        <v>315</v>
      </c>
      <c r="G834" t="s">
        <v>20</v>
      </c>
      <c r="H834">
        <v>1297</v>
      </c>
      <c r="I834">
        <f t="shared" si="64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0"/>
        <v>publishing</v>
      </c>
      <c r="R834" t="str">
        <f t="shared" si="61"/>
        <v>translations</v>
      </c>
      <c r="S834" s="4">
        <f t="shared" si="62"/>
        <v>42299.208333333328</v>
      </c>
      <c r="T834" s="4">
        <f t="shared" si="62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3"/>
        <v>158</v>
      </c>
      <c r="G835" t="s">
        <v>20</v>
      </c>
      <c r="H835">
        <v>165</v>
      </c>
      <c r="I835">
        <f t="shared" si="64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5">LEFT(P835,SEARCH("/",P835)-1)</f>
        <v>publishing</v>
      </c>
      <c r="R835" t="str">
        <f t="shared" ref="R835:R898" si="66">RIGHT(P835,LEN(P835)-SEARCH("/",P835))</f>
        <v>translations</v>
      </c>
      <c r="S835" s="4">
        <f t="shared" ref="S835:T898" si="67">(((L835/60)/60/24)+DATE(1970,1,1))</f>
        <v>40588.25</v>
      </c>
      <c r="T835" s="4">
        <f t="shared" si="67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68">ROUND(((E836/D836)*100),0)</f>
        <v>154</v>
      </c>
      <c r="G836" t="s">
        <v>20</v>
      </c>
      <c r="H836">
        <v>119</v>
      </c>
      <c r="I836">
        <f t="shared" ref="I836:I899" si="69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5"/>
        <v>theater</v>
      </c>
      <c r="R836" t="str">
        <f t="shared" si="66"/>
        <v>plays</v>
      </c>
      <c r="S836" s="4">
        <f t="shared" si="67"/>
        <v>41448.208333333336</v>
      </c>
      <c r="T836" s="4">
        <f t="shared" si="67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8"/>
        <v>90</v>
      </c>
      <c r="G837" t="s">
        <v>14</v>
      </c>
      <c r="H837">
        <v>1758</v>
      </c>
      <c r="I837">
        <f t="shared" si="6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5"/>
        <v>technology</v>
      </c>
      <c r="R837" t="str">
        <f t="shared" si="66"/>
        <v>web</v>
      </c>
      <c r="S837" s="4">
        <f t="shared" si="67"/>
        <v>42063.25</v>
      </c>
      <c r="T837" s="4">
        <f t="shared" si="67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8"/>
        <v>75</v>
      </c>
      <c r="G838" t="s">
        <v>14</v>
      </c>
      <c r="H838">
        <v>94</v>
      </c>
      <c r="I838">
        <f t="shared" si="6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5"/>
        <v>music</v>
      </c>
      <c r="R838" t="str">
        <f t="shared" si="66"/>
        <v>indie rock</v>
      </c>
      <c r="S838" s="4">
        <f t="shared" si="67"/>
        <v>40214.25</v>
      </c>
      <c r="T838" s="4">
        <f t="shared" si="67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8"/>
        <v>853</v>
      </c>
      <c r="G839" t="s">
        <v>20</v>
      </c>
      <c r="H839">
        <v>1797</v>
      </c>
      <c r="I839">
        <f t="shared" si="6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5"/>
        <v>music</v>
      </c>
      <c r="R839" t="str">
        <f t="shared" si="66"/>
        <v>jazz</v>
      </c>
      <c r="S839" s="4">
        <f t="shared" si="67"/>
        <v>40629.208333333336</v>
      </c>
      <c r="T839" s="4">
        <f t="shared" si="67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8"/>
        <v>139</v>
      </c>
      <c r="G840" t="s">
        <v>20</v>
      </c>
      <c r="H840">
        <v>261</v>
      </c>
      <c r="I840">
        <f t="shared" si="6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5"/>
        <v>theater</v>
      </c>
      <c r="R840" t="str">
        <f t="shared" si="66"/>
        <v>plays</v>
      </c>
      <c r="S840" s="4">
        <f t="shared" si="67"/>
        <v>43370.208333333328</v>
      </c>
      <c r="T840" s="4">
        <f t="shared" si="67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8"/>
        <v>190</v>
      </c>
      <c r="G841" t="s">
        <v>20</v>
      </c>
      <c r="H841">
        <v>157</v>
      </c>
      <c r="I841">
        <f t="shared" si="6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5"/>
        <v>film &amp; video</v>
      </c>
      <c r="R841" t="str">
        <f t="shared" si="66"/>
        <v>documentary</v>
      </c>
      <c r="S841" s="4">
        <f t="shared" si="67"/>
        <v>41715.208333333336</v>
      </c>
      <c r="T841" s="4">
        <f t="shared" si="67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8"/>
        <v>100</v>
      </c>
      <c r="G842" t="s">
        <v>20</v>
      </c>
      <c r="H842">
        <v>3533</v>
      </c>
      <c r="I842">
        <f t="shared" si="6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5"/>
        <v>theater</v>
      </c>
      <c r="R842" t="str">
        <f t="shared" si="66"/>
        <v>plays</v>
      </c>
      <c r="S842" s="4">
        <f t="shared" si="67"/>
        <v>41836.208333333336</v>
      </c>
      <c r="T842" s="4">
        <f t="shared" si="67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8"/>
        <v>143</v>
      </c>
      <c r="G843" t="s">
        <v>20</v>
      </c>
      <c r="H843">
        <v>155</v>
      </c>
      <c r="I843">
        <f t="shared" si="6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5"/>
        <v>technology</v>
      </c>
      <c r="R843" t="str">
        <f t="shared" si="66"/>
        <v>web</v>
      </c>
      <c r="S843" s="4">
        <f t="shared" si="67"/>
        <v>42419.25</v>
      </c>
      <c r="T843" s="4">
        <f t="shared" si="67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8"/>
        <v>563</v>
      </c>
      <c r="G844" t="s">
        <v>20</v>
      </c>
      <c r="H844">
        <v>132</v>
      </c>
      <c r="I844">
        <f t="shared" si="6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5"/>
        <v>technology</v>
      </c>
      <c r="R844" t="str">
        <f t="shared" si="66"/>
        <v>wearables</v>
      </c>
      <c r="S844" s="4">
        <f t="shared" si="67"/>
        <v>43266.208333333328</v>
      </c>
      <c r="T844" s="4">
        <f t="shared" si="67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8"/>
        <v>31</v>
      </c>
      <c r="G845" t="s">
        <v>14</v>
      </c>
      <c r="H845">
        <v>33</v>
      </c>
      <c r="I845">
        <f t="shared" si="6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5"/>
        <v>photography</v>
      </c>
      <c r="R845" t="str">
        <f t="shared" si="66"/>
        <v>photography books</v>
      </c>
      <c r="S845" s="4">
        <f t="shared" si="67"/>
        <v>43338.208333333328</v>
      </c>
      <c r="T845" s="4">
        <f t="shared" si="67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8"/>
        <v>99</v>
      </c>
      <c r="G846" t="s">
        <v>74</v>
      </c>
      <c r="H846">
        <v>94</v>
      </c>
      <c r="I846">
        <f t="shared" si="6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5"/>
        <v>film &amp; video</v>
      </c>
      <c r="R846" t="str">
        <f t="shared" si="66"/>
        <v>documentary</v>
      </c>
      <c r="S846" s="4">
        <f t="shared" si="67"/>
        <v>40930.25</v>
      </c>
      <c r="T846" s="4">
        <f t="shared" si="67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8"/>
        <v>198</v>
      </c>
      <c r="G847" t="s">
        <v>20</v>
      </c>
      <c r="H847">
        <v>1354</v>
      </c>
      <c r="I847">
        <f t="shared" si="6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5"/>
        <v>technology</v>
      </c>
      <c r="R847" t="str">
        <f t="shared" si="66"/>
        <v>web</v>
      </c>
      <c r="S847" s="4">
        <f t="shared" si="67"/>
        <v>43235.208333333328</v>
      </c>
      <c r="T847" s="4">
        <f t="shared" si="67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8"/>
        <v>509</v>
      </c>
      <c r="G848" t="s">
        <v>20</v>
      </c>
      <c r="H848">
        <v>48</v>
      </c>
      <c r="I848">
        <f t="shared" si="6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5"/>
        <v>technology</v>
      </c>
      <c r="R848" t="str">
        <f t="shared" si="66"/>
        <v>web</v>
      </c>
      <c r="S848" s="4">
        <f t="shared" si="67"/>
        <v>43302.208333333328</v>
      </c>
      <c r="T848" s="4">
        <f t="shared" si="67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8"/>
        <v>238</v>
      </c>
      <c r="G849" t="s">
        <v>20</v>
      </c>
      <c r="H849">
        <v>110</v>
      </c>
      <c r="I849">
        <f t="shared" si="6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5"/>
        <v>food</v>
      </c>
      <c r="R849" t="str">
        <f t="shared" si="66"/>
        <v>food trucks</v>
      </c>
      <c r="S849" s="4">
        <f t="shared" si="67"/>
        <v>43107.25</v>
      </c>
      <c r="T849" s="4">
        <f t="shared" si="67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8"/>
        <v>338</v>
      </c>
      <c r="G850" t="s">
        <v>20</v>
      </c>
      <c r="H850">
        <v>172</v>
      </c>
      <c r="I850">
        <f t="shared" si="6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5"/>
        <v>film &amp; video</v>
      </c>
      <c r="R850" t="str">
        <f t="shared" si="66"/>
        <v>drama</v>
      </c>
      <c r="S850" s="4">
        <f t="shared" si="67"/>
        <v>40341.208333333336</v>
      </c>
      <c r="T850" s="4">
        <f t="shared" si="67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8"/>
        <v>133</v>
      </c>
      <c r="G851" t="s">
        <v>20</v>
      </c>
      <c r="H851">
        <v>307</v>
      </c>
      <c r="I851">
        <f t="shared" si="6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5"/>
        <v>music</v>
      </c>
      <c r="R851" t="str">
        <f t="shared" si="66"/>
        <v>indie rock</v>
      </c>
      <c r="S851" s="4">
        <f t="shared" si="67"/>
        <v>40948.25</v>
      </c>
      <c r="T851" s="4">
        <f t="shared" si="67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8"/>
        <v>1</v>
      </c>
      <c r="G852" t="s">
        <v>14</v>
      </c>
      <c r="H852">
        <v>1</v>
      </c>
      <c r="I852">
        <f t="shared" si="6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5"/>
        <v>music</v>
      </c>
      <c r="R852" t="str">
        <f t="shared" si="66"/>
        <v>rock</v>
      </c>
      <c r="S852" s="4">
        <f t="shared" si="67"/>
        <v>40866.25</v>
      </c>
      <c r="T852" s="4">
        <f t="shared" si="67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8"/>
        <v>208</v>
      </c>
      <c r="G853" t="s">
        <v>20</v>
      </c>
      <c r="H853">
        <v>160</v>
      </c>
      <c r="I853">
        <f t="shared" si="6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5"/>
        <v>music</v>
      </c>
      <c r="R853" t="str">
        <f t="shared" si="66"/>
        <v>electric music</v>
      </c>
      <c r="S853" s="4">
        <f t="shared" si="67"/>
        <v>41031.208333333336</v>
      </c>
      <c r="T853" s="4">
        <f t="shared" si="67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8"/>
        <v>51</v>
      </c>
      <c r="G854" t="s">
        <v>14</v>
      </c>
      <c r="H854">
        <v>31</v>
      </c>
      <c r="I854">
        <f t="shared" si="6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5"/>
        <v>games</v>
      </c>
      <c r="R854" t="str">
        <f t="shared" si="66"/>
        <v>video games</v>
      </c>
      <c r="S854" s="4">
        <f t="shared" si="67"/>
        <v>40740.208333333336</v>
      </c>
      <c r="T854" s="4">
        <f t="shared" si="67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8"/>
        <v>652</v>
      </c>
      <c r="G855" t="s">
        <v>20</v>
      </c>
      <c r="H855">
        <v>1467</v>
      </c>
      <c r="I855">
        <f t="shared" si="6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5"/>
        <v>music</v>
      </c>
      <c r="R855" t="str">
        <f t="shared" si="66"/>
        <v>indie rock</v>
      </c>
      <c r="S855" s="4">
        <f t="shared" si="67"/>
        <v>40714.208333333336</v>
      </c>
      <c r="T855" s="4">
        <f t="shared" si="67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8"/>
        <v>114</v>
      </c>
      <c r="G856" t="s">
        <v>20</v>
      </c>
      <c r="H856">
        <v>2662</v>
      </c>
      <c r="I856">
        <f t="shared" si="6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5"/>
        <v>publishing</v>
      </c>
      <c r="R856" t="str">
        <f t="shared" si="66"/>
        <v>fiction</v>
      </c>
      <c r="S856" s="4">
        <f t="shared" si="67"/>
        <v>43787.25</v>
      </c>
      <c r="T856" s="4">
        <f t="shared" si="67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8"/>
        <v>102</v>
      </c>
      <c r="G857" t="s">
        <v>20</v>
      </c>
      <c r="H857">
        <v>452</v>
      </c>
      <c r="I857">
        <f t="shared" si="6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5"/>
        <v>theater</v>
      </c>
      <c r="R857" t="str">
        <f t="shared" si="66"/>
        <v>plays</v>
      </c>
      <c r="S857" s="4">
        <f t="shared" si="67"/>
        <v>40712.208333333336</v>
      </c>
      <c r="T857" s="4">
        <f t="shared" si="67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8"/>
        <v>357</v>
      </c>
      <c r="G858" t="s">
        <v>20</v>
      </c>
      <c r="H858">
        <v>158</v>
      </c>
      <c r="I858">
        <f t="shared" si="6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5"/>
        <v>food</v>
      </c>
      <c r="R858" t="str">
        <f t="shared" si="66"/>
        <v>food trucks</v>
      </c>
      <c r="S858" s="4">
        <f t="shared" si="67"/>
        <v>41023.208333333336</v>
      </c>
      <c r="T858" s="4">
        <f t="shared" si="67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8"/>
        <v>140</v>
      </c>
      <c r="G859" t="s">
        <v>20</v>
      </c>
      <c r="H859">
        <v>225</v>
      </c>
      <c r="I859">
        <f t="shared" si="6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5"/>
        <v>film &amp; video</v>
      </c>
      <c r="R859" t="str">
        <f t="shared" si="66"/>
        <v>shorts</v>
      </c>
      <c r="S859" s="4">
        <f t="shared" si="67"/>
        <v>40944.25</v>
      </c>
      <c r="T859" s="4">
        <f t="shared" si="67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8"/>
        <v>69</v>
      </c>
      <c r="G860" t="s">
        <v>14</v>
      </c>
      <c r="H860">
        <v>35</v>
      </c>
      <c r="I860">
        <f t="shared" si="6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5"/>
        <v>food</v>
      </c>
      <c r="R860" t="str">
        <f t="shared" si="66"/>
        <v>food trucks</v>
      </c>
      <c r="S860" s="4">
        <f t="shared" si="67"/>
        <v>43211.208333333328</v>
      </c>
      <c r="T860" s="4">
        <f t="shared" si="67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8"/>
        <v>36</v>
      </c>
      <c r="G861" t="s">
        <v>14</v>
      </c>
      <c r="H861">
        <v>63</v>
      </c>
      <c r="I861">
        <f t="shared" si="6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5"/>
        <v>theater</v>
      </c>
      <c r="R861" t="str">
        <f t="shared" si="66"/>
        <v>plays</v>
      </c>
      <c r="S861" s="4">
        <f t="shared" si="67"/>
        <v>41334.25</v>
      </c>
      <c r="T861" s="4">
        <f t="shared" si="67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8"/>
        <v>252</v>
      </c>
      <c r="G862" t="s">
        <v>20</v>
      </c>
      <c r="H862">
        <v>65</v>
      </c>
      <c r="I862">
        <f t="shared" si="6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5"/>
        <v>technology</v>
      </c>
      <c r="R862" t="str">
        <f t="shared" si="66"/>
        <v>wearables</v>
      </c>
      <c r="S862" s="4">
        <f t="shared" si="67"/>
        <v>43515.25</v>
      </c>
      <c r="T862" s="4">
        <f t="shared" si="67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8"/>
        <v>106</v>
      </c>
      <c r="G863" t="s">
        <v>20</v>
      </c>
      <c r="H863">
        <v>163</v>
      </c>
      <c r="I863">
        <f t="shared" si="6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5"/>
        <v>theater</v>
      </c>
      <c r="R863" t="str">
        <f t="shared" si="66"/>
        <v>plays</v>
      </c>
      <c r="S863" s="4">
        <f t="shared" si="67"/>
        <v>40258.208333333336</v>
      </c>
      <c r="T863" s="4">
        <f t="shared" si="67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8"/>
        <v>187</v>
      </c>
      <c r="G864" t="s">
        <v>20</v>
      </c>
      <c r="H864">
        <v>85</v>
      </c>
      <c r="I864">
        <f t="shared" si="6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5"/>
        <v>theater</v>
      </c>
      <c r="R864" t="str">
        <f t="shared" si="66"/>
        <v>plays</v>
      </c>
      <c r="S864" s="4">
        <f t="shared" si="67"/>
        <v>40756.208333333336</v>
      </c>
      <c r="T864" s="4">
        <f t="shared" si="67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8"/>
        <v>387</v>
      </c>
      <c r="G865" t="s">
        <v>20</v>
      </c>
      <c r="H865">
        <v>217</v>
      </c>
      <c r="I865">
        <f t="shared" si="6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5"/>
        <v>film &amp; video</v>
      </c>
      <c r="R865" t="str">
        <f t="shared" si="66"/>
        <v>television</v>
      </c>
      <c r="S865" s="4">
        <f t="shared" si="67"/>
        <v>42172.208333333328</v>
      </c>
      <c r="T865" s="4">
        <f t="shared" si="67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8"/>
        <v>347</v>
      </c>
      <c r="G866" t="s">
        <v>20</v>
      </c>
      <c r="H866">
        <v>150</v>
      </c>
      <c r="I866">
        <f t="shared" si="6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5"/>
        <v>film &amp; video</v>
      </c>
      <c r="R866" t="str">
        <f t="shared" si="66"/>
        <v>shorts</v>
      </c>
      <c r="S866" s="4">
        <f t="shared" si="67"/>
        <v>42601.208333333328</v>
      </c>
      <c r="T866" s="4">
        <f t="shared" si="67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8"/>
        <v>186</v>
      </c>
      <c r="G867" t="s">
        <v>20</v>
      </c>
      <c r="H867">
        <v>3272</v>
      </c>
      <c r="I867">
        <f t="shared" si="6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5"/>
        <v>theater</v>
      </c>
      <c r="R867" t="str">
        <f t="shared" si="66"/>
        <v>plays</v>
      </c>
      <c r="S867" s="4">
        <f t="shared" si="67"/>
        <v>41897.208333333336</v>
      </c>
      <c r="T867" s="4">
        <f t="shared" si="67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8"/>
        <v>43</v>
      </c>
      <c r="G868" t="s">
        <v>74</v>
      </c>
      <c r="H868">
        <v>898</v>
      </c>
      <c r="I868">
        <f t="shared" si="6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5"/>
        <v>photography</v>
      </c>
      <c r="R868" t="str">
        <f t="shared" si="66"/>
        <v>photography books</v>
      </c>
      <c r="S868" s="4">
        <f t="shared" si="67"/>
        <v>40671.208333333336</v>
      </c>
      <c r="T868" s="4">
        <f t="shared" si="67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8"/>
        <v>162</v>
      </c>
      <c r="G869" t="s">
        <v>20</v>
      </c>
      <c r="H869">
        <v>300</v>
      </c>
      <c r="I869">
        <f t="shared" si="6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5"/>
        <v>food</v>
      </c>
      <c r="R869" t="str">
        <f t="shared" si="66"/>
        <v>food trucks</v>
      </c>
      <c r="S869" s="4">
        <f t="shared" si="67"/>
        <v>43382.208333333328</v>
      </c>
      <c r="T869" s="4">
        <f t="shared" si="67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8"/>
        <v>185</v>
      </c>
      <c r="G870" t="s">
        <v>20</v>
      </c>
      <c r="H870">
        <v>126</v>
      </c>
      <c r="I870">
        <f t="shared" si="6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5"/>
        <v>theater</v>
      </c>
      <c r="R870" t="str">
        <f t="shared" si="66"/>
        <v>plays</v>
      </c>
      <c r="S870" s="4">
        <f t="shared" si="67"/>
        <v>41559.208333333336</v>
      </c>
      <c r="T870" s="4">
        <f t="shared" si="67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8"/>
        <v>24</v>
      </c>
      <c r="G871" t="s">
        <v>14</v>
      </c>
      <c r="H871">
        <v>526</v>
      </c>
      <c r="I871">
        <f t="shared" si="6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5"/>
        <v>film &amp; video</v>
      </c>
      <c r="R871" t="str">
        <f t="shared" si="66"/>
        <v>drama</v>
      </c>
      <c r="S871" s="4">
        <f t="shared" si="67"/>
        <v>40350.208333333336</v>
      </c>
      <c r="T871" s="4">
        <f t="shared" si="67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8"/>
        <v>90</v>
      </c>
      <c r="G872" t="s">
        <v>14</v>
      </c>
      <c r="H872">
        <v>121</v>
      </c>
      <c r="I872">
        <f t="shared" si="6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5"/>
        <v>theater</v>
      </c>
      <c r="R872" t="str">
        <f t="shared" si="66"/>
        <v>plays</v>
      </c>
      <c r="S872" s="4">
        <f t="shared" si="67"/>
        <v>42240.208333333328</v>
      </c>
      <c r="T872" s="4">
        <f t="shared" si="67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8"/>
        <v>273</v>
      </c>
      <c r="G873" t="s">
        <v>20</v>
      </c>
      <c r="H873">
        <v>2320</v>
      </c>
      <c r="I873">
        <f t="shared" si="6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5"/>
        <v>theater</v>
      </c>
      <c r="R873" t="str">
        <f t="shared" si="66"/>
        <v>plays</v>
      </c>
      <c r="S873" s="4">
        <f t="shared" si="67"/>
        <v>43040.208333333328</v>
      </c>
      <c r="T873" s="4">
        <f t="shared" si="67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8"/>
        <v>170</v>
      </c>
      <c r="G874" t="s">
        <v>20</v>
      </c>
      <c r="H874">
        <v>81</v>
      </c>
      <c r="I874">
        <f t="shared" si="6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5"/>
        <v>film &amp; video</v>
      </c>
      <c r="R874" t="str">
        <f t="shared" si="66"/>
        <v>science fiction</v>
      </c>
      <c r="S874" s="4">
        <f t="shared" si="67"/>
        <v>43346.208333333328</v>
      </c>
      <c r="T874" s="4">
        <f t="shared" si="67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8"/>
        <v>188</v>
      </c>
      <c r="G875" t="s">
        <v>20</v>
      </c>
      <c r="H875">
        <v>1887</v>
      </c>
      <c r="I875">
        <f t="shared" si="6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5"/>
        <v>photography</v>
      </c>
      <c r="R875" t="str">
        <f t="shared" si="66"/>
        <v>photography books</v>
      </c>
      <c r="S875" s="4">
        <f t="shared" si="67"/>
        <v>41647.25</v>
      </c>
      <c r="T875" s="4">
        <f t="shared" si="67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8"/>
        <v>347</v>
      </c>
      <c r="G876" t="s">
        <v>20</v>
      </c>
      <c r="H876">
        <v>4358</v>
      </c>
      <c r="I876">
        <f t="shared" si="6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5"/>
        <v>photography</v>
      </c>
      <c r="R876" t="str">
        <f t="shared" si="66"/>
        <v>photography books</v>
      </c>
      <c r="S876" s="4">
        <f t="shared" si="67"/>
        <v>40291.208333333336</v>
      </c>
      <c r="T876" s="4">
        <f t="shared" si="67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8"/>
        <v>69</v>
      </c>
      <c r="G877" t="s">
        <v>14</v>
      </c>
      <c r="H877">
        <v>67</v>
      </c>
      <c r="I877">
        <f t="shared" si="6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5"/>
        <v>music</v>
      </c>
      <c r="R877" t="str">
        <f t="shared" si="66"/>
        <v>rock</v>
      </c>
      <c r="S877" s="4">
        <f t="shared" si="67"/>
        <v>40556.25</v>
      </c>
      <c r="T877" s="4">
        <f t="shared" si="67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8"/>
        <v>25</v>
      </c>
      <c r="G878" t="s">
        <v>14</v>
      </c>
      <c r="H878">
        <v>57</v>
      </c>
      <c r="I878">
        <f t="shared" si="6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5"/>
        <v>photography</v>
      </c>
      <c r="R878" t="str">
        <f t="shared" si="66"/>
        <v>photography books</v>
      </c>
      <c r="S878" s="4">
        <f t="shared" si="67"/>
        <v>43624.208333333328</v>
      </c>
      <c r="T878" s="4">
        <f t="shared" si="67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8"/>
        <v>77</v>
      </c>
      <c r="G879" t="s">
        <v>14</v>
      </c>
      <c r="H879">
        <v>1229</v>
      </c>
      <c r="I879">
        <f t="shared" si="6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5"/>
        <v>food</v>
      </c>
      <c r="R879" t="str">
        <f t="shared" si="66"/>
        <v>food trucks</v>
      </c>
      <c r="S879" s="4">
        <f t="shared" si="67"/>
        <v>42577.208333333328</v>
      </c>
      <c r="T879" s="4">
        <f t="shared" si="67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8"/>
        <v>37</v>
      </c>
      <c r="G880" t="s">
        <v>14</v>
      </c>
      <c r="H880">
        <v>12</v>
      </c>
      <c r="I880">
        <f t="shared" si="6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5"/>
        <v>music</v>
      </c>
      <c r="R880" t="str">
        <f t="shared" si="66"/>
        <v>metal</v>
      </c>
      <c r="S880" s="4">
        <f t="shared" si="67"/>
        <v>43845.25</v>
      </c>
      <c r="T880" s="4">
        <f t="shared" si="67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8"/>
        <v>544</v>
      </c>
      <c r="G881" t="s">
        <v>20</v>
      </c>
      <c r="H881">
        <v>53</v>
      </c>
      <c r="I881">
        <f t="shared" si="6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5"/>
        <v>publishing</v>
      </c>
      <c r="R881" t="str">
        <f t="shared" si="66"/>
        <v>nonfiction</v>
      </c>
      <c r="S881" s="4">
        <f t="shared" si="67"/>
        <v>42788.25</v>
      </c>
      <c r="T881" s="4">
        <f t="shared" si="67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8"/>
        <v>229</v>
      </c>
      <c r="G882" t="s">
        <v>20</v>
      </c>
      <c r="H882">
        <v>2414</v>
      </c>
      <c r="I882">
        <f t="shared" si="6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5"/>
        <v>music</v>
      </c>
      <c r="R882" t="str">
        <f t="shared" si="66"/>
        <v>electric music</v>
      </c>
      <c r="S882" s="4">
        <f t="shared" si="67"/>
        <v>43667.208333333328</v>
      </c>
      <c r="T882" s="4">
        <f t="shared" si="67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8"/>
        <v>39</v>
      </c>
      <c r="G883" t="s">
        <v>14</v>
      </c>
      <c r="H883">
        <v>452</v>
      </c>
      <c r="I883">
        <f t="shared" si="6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5"/>
        <v>theater</v>
      </c>
      <c r="R883" t="str">
        <f t="shared" si="66"/>
        <v>plays</v>
      </c>
      <c r="S883" s="4">
        <f t="shared" si="67"/>
        <v>42194.208333333328</v>
      </c>
      <c r="T883" s="4">
        <f t="shared" si="67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8"/>
        <v>370</v>
      </c>
      <c r="G884" t="s">
        <v>20</v>
      </c>
      <c r="H884">
        <v>80</v>
      </c>
      <c r="I884">
        <f t="shared" si="6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5"/>
        <v>theater</v>
      </c>
      <c r="R884" t="str">
        <f t="shared" si="66"/>
        <v>plays</v>
      </c>
      <c r="S884" s="4">
        <f t="shared" si="67"/>
        <v>42025.25</v>
      </c>
      <c r="T884" s="4">
        <f t="shared" si="67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8"/>
        <v>238</v>
      </c>
      <c r="G885" t="s">
        <v>20</v>
      </c>
      <c r="H885">
        <v>193</v>
      </c>
      <c r="I885">
        <f t="shared" si="6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5"/>
        <v>film &amp; video</v>
      </c>
      <c r="R885" t="str">
        <f t="shared" si="66"/>
        <v>shorts</v>
      </c>
      <c r="S885" s="4">
        <f t="shared" si="67"/>
        <v>40323.208333333336</v>
      </c>
      <c r="T885" s="4">
        <f t="shared" si="67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8"/>
        <v>64</v>
      </c>
      <c r="G886" t="s">
        <v>14</v>
      </c>
      <c r="H886">
        <v>1886</v>
      </c>
      <c r="I886">
        <f t="shared" si="6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5"/>
        <v>theater</v>
      </c>
      <c r="R886" t="str">
        <f t="shared" si="66"/>
        <v>plays</v>
      </c>
      <c r="S886" s="4">
        <f t="shared" si="67"/>
        <v>41763.208333333336</v>
      </c>
      <c r="T886" s="4">
        <f t="shared" si="67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8"/>
        <v>118</v>
      </c>
      <c r="G887" t="s">
        <v>20</v>
      </c>
      <c r="H887">
        <v>52</v>
      </c>
      <c r="I887">
        <f t="shared" si="6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5"/>
        <v>theater</v>
      </c>
      <c r="R887" t="str">
        <f t="shared" si="66"/>
        <v>plays</v>
      </c>
      <c r="S887" s="4">
        <f t="shared" si="67"/>
        <v>40335.208333333336</v>
      </c>
      <c r="T887" s="4">
        <f t="shared" si="67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8"/>
        <v>85</v>
      </c>
      <c r="G888" t="s">
        <v>14</v>
      </c>
      <c r="H888">
        <v>1825</v>
      </c>
      <c r="I888">
        <f t="shared" si="6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5"/>
        <v>music</v>
      </c>
      <c r="R888" t="str">
        <f t="shared" si="66"/>
        <v>indie rock</v>
      </c>
      <c r="S888" s="4">
        <f t="shared" si="67"/>
        <v>40416.208333333336</v>
      </c>
      <c r="T888" s="4">
        <f t="shared" si="67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8"/>
        <v>29</v>
      </c>
      <c r="G889" t="s">
        <v>14</v>
      </c>
      <c r="H889">
        <v>31</v>
      </c>
      <c r="I889">
        <f t="shared" si="6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5"/>
        <v>theater</v>
      </c>
      <c r="R889" t="str">
        <f t="shared" si="66"/>
        <v>plays</v>
      </c>
      <c r="S889" s="4">
        <f t="shared" si="67"/>
        <v>42202.208333333328</v>
      </c>
      <c r="T889" s="4">
        <f t="shared" si="67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8"/>
        <v>210</v>
      </c>
      <c r="G890" t="s">
        <v>20</v>
      </c>
      <c r="H890">
        <v>290</v>
      </c>
      <c r="I890">
        <f t="shared" si="6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5"/>
        <v>theater</v>
      </c>
      <c r="R890" t="str">
        <f t="shared" si="66"/>
        <v>plays</v>
      </c>
      <c r="S890" s="4">
        <f t="shared" si="67"/>
        <v>42836.208333333328</v>
      </c>
      <c r="T890" s="4">
        <f t="shared" si="67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8"/>
        <v>170</v>
      </c>
      <c r="G891" t="s">
        <v>20</v>
      </c>
      <c r="H891">
        <v>122</v>
      </c>
      <c r="I891">
        <f t="shared" si="6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5"/>
        <v>music</v>
      </c>
      <c r="R891" t="str">
        <f t="shared" si="66"/>
        <v>electric music</v>
      </c>
      <c r="S891" s="4">
        <f t="shared" si="67"/>
        <v>41710.208333333336</v>
      </c>
      <c r="T891" s="4">
        <f t="shared" si="67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8"/>
        <v>116</v>
      </c>
      <c r="G892" t="s">
        <v>20</v>
      </c>
      <c r="H892">
        <v>1470</v>
      </c>
      <c r="I892">
        <f t="shared" si="6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5"/>
        <v>music</v>
      </c>
      <c r="R892" t="str">
        <f t="shared" si="66"/>
        <v>indie rock</v>
      </c>
      <c r="S892" s="4">
        <f t="shared" si="67"/>
        <v>43640.208333333328</v>
      </c>
      <c r="T892" s="4">
        <f t="shared" si="67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8"/>
        <v>259</v>
      </c>
      <c r="G893" t="s">
        <v>20</v>
      </c>
      <c r="H893">
        <v>165</v>
      </c>
      <c r="I893">
        <f t="shared" si="6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5"/>
        <v>film &amp; video</v>
      </c>
      <c r="R893" t="str">
        <f t="shared" si="66"/>
        <v>documentary</v>
      </c>
      <c r="S893" s="4">
        <f t="shared" si="67"/>
        <v>40880.25</v>
      </c>
      <c r="T893" s="4">
        <f t="shared" si="67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8"/>
        <v>231</v>
      </c>
      <c r="G894" t="s">
        <v>20</v>
      </c>
      <c r="H894">
        <v>182</v>
      </c>
      <c r="I894">
        <f t="shared" si="6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5"/>
        <v>publishing</v>
      </c>
      <c r="R894" t="str">
        <f t="shared" si="66"/>
        <v>translations</v>
      </c>
      <c r="S894" s="4">
        <f t="shared" si="67"/>
        <v>40319.208333333336</v>
      </c>
      <c r="T894" s="4">
        <f t="shared" si="67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8"/>
        <v>128</v>
      </c>
      <c r="G895" t="s">
        <v>20</v>
      </c>
      <c r="H895">
        <v>199</v>
      </c>
      <c r="I895">
        <f t="shared" si="6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5"/>
        <v>film &amp; video</v>
      </c>
      <c r="R895" t="str">
        <f t="shared" si="66"/>
        <v>documentary</v>
      </c>
      <c r="S895" s="4">
        <f t="shared" si="67"/>
        <v>42170.208333333328</v>
      </c>
      <c r="T895" s="4">
        <f t="shared" si="67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8"/>
        <v>189</v>
      </c>
      <c r="G896" t="s">
        <v>20</v>
      </c>
      <c r="H896">
        <v>56</v>
      </c>
      <c r="I896">
        <f t="shared" si="6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5"/>
        <v>film &amp; video</v>
      </c>
      <c r="R896" t="str">
        <f t="shared" si="66"/>
        <v>television</v>
      </c>
      <c r="S896" s="4">
        <f t="shared" si="67"/>
        <v>41466.208333333336</v>
      </c>
      <c r="T896" s="4">
        <f t="shared" si="67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8"/>
        <v>7</v>
      </c>
      <c r="G897" t="s">
        <v>14</v>
      </c>
      <c r="H897">
        <v>107</v>
      </c>
      <c r="I897">
        <f t="shared" si="6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5"/>
        <v>theater</v>
      </c>
      <c r="R897" t="str">
        <f t="shared" si="66"/>
        <v>plays</v>
      </c>
      <c r="S897" s="4">
        <f t="shared" si="67"/>
        <v>43134.25</v>
      </c>
      <c r="T897" s="4">
        <f t="shared" si="67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8"/>
        <v>774</v>
      </c>
      <c r="G898" t="s">
        <v>20</v>
      </c>
      <c r="H898">
        <v>1460</v>
      </c>
      <c r="I898">
        <f t="shared" si="69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5"/>
        <v>food</v>
      </c>
      <c r="R898" t="str">
        <f t="shared" si="66"/>
        <v>food trucks</v>
      </c>
      <c r="S898" s="4">
        <f t="shared" si="67"/>
        <v>40738.208333333336</v>
      </c>
      <c r="T898" s="4">
        <f t="shared" si="67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68"/>
        <v>28</v>
      </c>
      <c r="G899" t="s">
        <v>14</v>
      </c>
      <c r="H899">
        <v>27</v>
      </c>
      <c r="I899">
        <f t="shared" si="69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0">LEFT(P899,SEARCH("/",P899)-1)</f>
        <v>theater</v>
      </c>
      <c r="R899" t="str">
        <f t="shared" ref="R899:R962" si="71">RIGHT(P899,LEN(P899)-SEARCH("/",P899))</f>
        <v>plays</v>
      </c>
      <c r="S899" s="4">
        <f t="shared" ref="S899:T962" si="72">(((L899/60)/60/24)+DATE(1970,1,1))</f>
        <v>43583.208333333328</v>
      </c>
      <c r="T899" s="4">
        <f t="shared" si="72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73">ROUND(((E900/D900)*100),0)</f>
        <v>52</v>
      </c>
      <c r="G900" t="s">
        <v>14</v>
      </c>
      <c r="H900">
        <v>1221</v>
      </c>
      <c r="I900">
        <f t="shared" ref="I900:I963" si="74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0"/>
        <v>film &amp; video</v>
      </c>
      <c r="R900" t="str">
        <f t="shared" si="71"/>
        <v>documentary</v>
      </c>
      <c r="S900" s="4">
        <f t="shared" si="72"/>
        <v>43815.25</v>
      </c>
      <c r="T900" s="4">
        <f t="shared" si="72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3"/>
        <v>407</v>
      </c>
      <c r="G901" t="s">
        <v>20</v>
      </c>
      <c r="H901">
        <v>123</v>
      </c>
      <c r="I901">
        <f t="shared" si="74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0"/>
        <v>music</v>
      </c>
      <c r="R901" t="str">
        <f t="shared" si="71"/>
        <v>jazz</v>
      </c>
      <c r="S901" s="4">
        <f t="shared" si="72"/>
        <v>41554.208333333336</v>
      </c>
      <c r="T901" s="4">
        <f t="shared" si="72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3"/>
        <v>2</v>
      </c>
      <c r="G902" t="s">
        <v>14</v>
      </c>
      <c r="H902">
        <v>1</v>
      </c>
      <c r="I902">
        <f t="shared" si="7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0"/>
        <v>technology</v>
      </c>
      <c r="R902" t="str">
        <f t="shared" si="71"/>
        <v>web</v>
      </c>
      <c r="S902" s="4">
        <f t="shared" si="72"/>
        <v>41901.208333333336</v>
      </c>
      <c r="T902" s="4">
        <f t="shared" si="72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3"/>
        <v>156</v>
      </c>
      <c r="G903" t="s">
        <v>20</v>
      </c>
      <c r="H903">
        <v>159</v>
      </c>
      <c r="I903">
        <f t="shared" si="74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0"/>
        <v>music</v>
      </c>
      <c r="R903" t="str">
        <f t="shared" si="71"/>
        <v>rock</v>
      </c>
      <c r="S903" s="4">
        <f t="shared" si="72"/>
        <v>43298.208333333328</v>
      </c>
      <c r="T903" s="4">
        <f t="shared" si="72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3"/>
        <v>252</v>
      </c>
      <c r="G904" t="s">
        <v>20</v>
      </c>
      <c r="H904">
        <v>110</v>
      </c>
      <c r="I904">
        <f t="shared" si="7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0"/>
        <v>technology</v>
      </c>
      <c r="R904" t="str">
        <f t="shared" si="71"/>
        <v>web</v>
      </c>
      <c r="S904" s="4">
        <f t="shared" si="72"/>
        <v>42399.25</v>
      </c>
      <c r="T904" s="4">
        <f t="shared" si="72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3"/>
        <v>2</v>
      </c>
      <c r="G905" t="s">
        <v>47</v>
      </c>
      <c r="H905">
        <v>14</v>
      </c>
      <c r="I905">
        <f t="shared" si="74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0"/>
        <v>publishing</v>
      </c>
      <c r="R905" t="str">
        <f t="shared" si="71"/>
        <v>nonfiction</v>
      </c>
      <c r="S905" s="4">
        <f t="shared" si="72"/>
        <v>41034.208333333336</v>
      </c>
      <c r="T905" s="4">
        <f t="shared" si="72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3"/>
        <v>12</v>
      </c>
      <c r="G906" t="s">
        <v>14</v>
      </c>
      <c r="H906">
        <v>16</v>
      </c>
      <c r="I906">
        <f t="shared" si="74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0"/>
        <v>publishing</v>
      </c>
      <c r="R906" t="str">
        <f t="shared" si="71"/>
        <v>radio &amp; podcasts</v>
      </c>
      <c r="S906" s="4">
        <f t="shared" si="72"/>
        <v>41186.208333333336</v>
      </c>
      <c r="T906" s="4">
        <f t="shared" si="72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3"/>
        <v>164</v>
      </c>
      <c r="G907" t="s">
        <v>20</v>
      </c>
      <c r="H907">
        <v>236</v>
      </c>
      <c r="I907">
        <f t="shared" si="74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0"/>
        <v>theater</v>
      </c>
      <c r="R907" t="str">
        <f t="shared" si="71"/>
        <v>plays</v>
      </c>
      <c r="S907" s="4">
        <f t="shared" si="72"/>
        <v>41536.208333333336</v>
      </c>
      <c r="T907" s="4">
        <f t="shared" si="72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3"/>
        <v>163</v>
      </c>
      <c r="G908" t="s">
        <v>20</v>
      </c>
      <c r="H908">
        <v>191</v>
      </c>
      <c r="I908">
        <f t="shared" si="74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0"/>
        <v>film &amp; video</v>
      </c>
      <c r="R908" t="str">
        <f t="shared" si="71"/>
        <v>documentary</v>
      </c>
      <c r="S908" s="4">
        <f t="shared" si="72"/>
        <v>42868.208333333328</v>
      </c>
      <c r="T908" s="4">
        <f t="shared" si="72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3"/>
        <v>20</v>
      </c>
      <c r="G909" t="s">
        <v>14</v>
      </c>
      <c r="H909">
        <v>41</v>
      </c>
      <c r="I909">
        <f t="shared" si="74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0"/>
        <v>theater</v>
      </c>
      <c r="R909" t="str">
        <f t="shared" si="71"/>
        <v>plays</v>
      </c>
      <c r="S909" s="4">
        <f t="shared" si="72"/>
        <v>40660.208333333336</v>
      </c>
      <c r="T909" s="4">
        <f t="shared" si="72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3"/>
        <v>319</v>
      </c>
      <c r="G910" t="s">
        <v>20</v>
      </c>
      <c r="H910">
        <v>3934</v>
      </c>
      <c r="I910">
        <f t="shared" si="74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0"/>
        <v>games</v>
      </c>
      <c r="R910" t="str">
        <f t="shared" si="71"/>
        <v>video games</v>
      </c>
      <c r="S910" s="4">
        <f t="shared" si="72"/>
        <v>41031.208333333336</v>
      </c>
      <c r="T910" s="4">
        <f t="shared" si="72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3"/>
        <v>479</v>
      </c>
      <c r="G911" t="s">
        <v>20</v>
      </c>
      <c r="H911">
        <v>80</v>
      </c>
      <c r="I911">
        <f t="shared" si="74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0"/>
        <v>theater</v>
      </c>
      <c r="R911" t="str">
        <f t="shared" si="71"/>
        <v>plays</v>
      </c>
      <c r="S911" s="4">
        <f t="shared" si="72"/>
        <v>43255.208333333328</v>
      </c>
      <c r="T911" s="4">
        <f t="shared" si="72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3"/>
        <v>20</v>
      </c>
      <c r="G912" t="s">
        <v>74</v>
      </c>
      <c r="H912">
        <v>296</v>
      </c>
      <c r="I912">
        <f t="shared" si="74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0"/>
        <v>theater</v>
      </c>
      <c r="R912" t="str">
        <f t="shared" si="71"/>
        <v>plays</v>
      </c>
      <c r="S912" s="4">
        <f t="shared" si="72"/>
        <v>42026.25</v>
      </c>
      <c r="T912" s="4">
        <f t="shared" si="72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3"/>
        <v>199</v>
      </c>
      <c r="G913" t="s">
        <v>20</v>
      </c>
      <c r="H913">
        <v>462</v>
      </c>
      <c r="I913">
        <f t="shared" si="74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0"/>
        <v>technology</v>
      </c>
      <c r="R913" t="str">
        <f t="shared" si="71"/>
        <v>web</v>
      </c>
      <c r="S913" s="4">
        <f t="shared" si="72"/>
        <v>43717.208333333328</v>
      </c>
      <c r="T913" s="4">
        <f t="shared" si="72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3"/>
        <v>795</v>
      </c>
      <c r="G914" t="s">
        <v>20</v>
      </c>
      <c r="H914">
        <v>179</v>
      </c>
      <c r="I914">
        <f t="shared" si="74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0"/>
        <v>film &amp; video</v>
      </c>
      <c r="R914" t="str">
        <f t="shared" si="71"/>
        <v>drama</v>
      </c>
      <c r="S914" s="4">
        <f t="shared" si="72"/>
        <v>41157.208333333336</v>
      </c>
      <c r="T914" s="4">
        <f t="shared" si="72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3"/>
        <v>51</v>
      </c>
      <c r="G915" t="s">
        <v>14</v>
      </c>
      <c r="H915">
        <v>523</v>
      </c>
      <c r="I915">
        <f t="shared" si="74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0"/>
        <v>film &amp; video</v>
      </c>
      <c r="R915" t="str">
        <f t="shared" si="71"/>
        <v>drama</v>
      </c>
      <c r="S915" s="4">
        <f t="shared" si="72"/>
        <v>43597.208333333328</v>
      </c>
      <c r="T915" s="4">
        <f t="shared" si="72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3"/>
        <v>57</v>
      </c>
      <c r="G916" t="s">
        <v>14</v>
      </c>
      <c r="H916">
        <v>141</v>
      </c>
      <c r="I916">
        <f t="shared" si="74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0"/>
        <v>theater</v>
      </c>
      <c r="R916" t="str">
        <f t="shared" si="71"/>
        <v>plays</v>
      </c>
      <c r="S916" s="4">
        <f t="shared" si="72"/>
        <v>41490.208333333336</v>
      </c>
      <c r="T916" s="4">
        <f t="shared" si="72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3"/>
        <v>156</v>
      </c>
      <c r="G917" t="s">
        <v>20</v>
      </c>
      <c r="H917">
        <v>1866</v>
      </c>
      <c r="I917">
        <f t="shared" si="74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0"/>
        <v>film &amp; video</v>
      </c>
      <c r="R917" t="str">
        <f t="shared" si="71"/>
        <v>television</v>
      </c>
      <c r="S917" s="4">
        <f t="shared" si="72"/>
        <v>42976.208333333328</v>
      </c>
      <c r="T917" s="4">
        <f t="shared" si="72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3"/>
        <v>36</v>
      </c>
      <c r="G918" t="s">
        <v>14</v>
      </c>
      <c r="H918">
        <v>52</v>
      </c>
      <c r="I918">
        <f t="shared" si="74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0"/>
        <v>photography</v>
      </c>
      <c r="R918" t="str">
        <f t="shared" si="71"/>
        <v>photography books</v>
      </c>
      <c r="S918" s="4">
        <f t="shared" si="72"/>
        <v>41991.25</v>
      </c>
      <c r="T918" s="4">
        <f t="shared" si="72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3"/>
        <v>58</v>
      </c>
      <c r="G919" t="s">
        <v>47</v>
      </c>
      <c r="H919">
        <v>27</v>
      </c>
      <c r="I919">
        <f t="shared" si="74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0"/>
        <v>film &amp; video</v>
      </c>
      <c r="R919" t="str">
        <f t="shared" si="71"/>
        <v>shorts</v>
      </c>
      <c r="S919" s="4">
        <f t="shared" si="72"/>
        <v>40722.208333333336</v>
      </c>
      <c r="T919" s="4">
        <f t="shared" si="72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3"/>
        <v>237</v>
      </c>
      <c r="G920" t="s">
        <v>20</v>
      </c>
      <c r="H920">
        <v>156</v>
      </c>
      <c r="I920">
        <f t="shared" si="74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0"/>
        <v>publishing</v>
      </c>
      <c r="R920" t="str">
        <f t="shared" si="71"/>
        <v>radio &amp; podcasts</v>
      </c>
      <c r="S920" s="4">
        <f t="shared" si="72"/>
        <v>41117.208333333336</v>
      </c>
      <c r="T920" s="4">
        <f t="shared" si="72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3"/>
        <v>59</v>
      </c>
      <c r="G921" t="s">
        <v>14</v>
      </c>
      <c r="H921">
        <v>225</v>
      </c>
      <c r="I921">
        <f t="shared" si="74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0"/>
        <v>theater</v>
      </c>
      <c r="R921" t="str">
        <f t="shared" si="71"/>
        <v>plays</v>
      </c>
      <c r="S921" s="4">
        <f t="shared" si="72"/>
        <v>43022.208333333328</v>
      </c>
      <c r="T921" s="4">
        <f t="shared" si="72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3"/>
        <v>183</v>
      </c>
      <c r="G922" t="s">
        <v>20</v>
      </c>
      <c r="H922">
        <v>255</v>
      </c>
      <c r="I922">
        <f t="shared" si="7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0"/>
        <v>film &amp; video</v>
      </c>
      <c r="R922" t="str">
        <f t="shared" si="71"/>
        <v>animation</v>
      </c>
      <c r="S922" s="4">
        <f t="shared" si="72"/>
        <v>43503.25</v>
      </c>
      <c r="T922" s="4">
        <f t="shared" si="72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3"/>
        <v>1</v>
      </c>
      <c r="G923" t="s">
        <v>14</v>
      </c>
      <c r="H923">
        <v>38</v>
      </c>
      <c r="I923">
        <f t="shared" si="74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0"/>
        <v>technology</v>
      </c>
      <c r="R923" t="str">
        <f t="shared" si="71"/>
        <v>web</v>
      </c>
      <c r="S923" s="4">
        <f t="shared" si="72"/>
        <v>40951.25</v>
      </c>
      <c r="T923" s="4">
        <f t="shared" si="72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3"/>
        <v>176</v>
      </c>
      <c r="G924" t="s">
        <v>20</v>
      </c>
      <c r="H924">
        <v>2261</v>
      </c>
      <c r="I924">
        <f t="shared" si="7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0"/>
        <v>music</v>
      </c>
      <c r="R924" t="str">
        <f t="shared" si="71"/>
        <v>world music</v>
      </c>
      <c r="S924" s="4">
        <f t="shared" si="72"/>
        <v>43443.25</v>
      </c>
      <c r="T924" s="4">
        <f t="shared" si="72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3"/>
        <v>238</v>
      </c>
      <c r="G925" t="s">
        <v>20</v>
      </c>
      <c r="H925">
        <v>40</v>
      </c>
      <c r="I925">
        <f t="shared" si="7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0"/>
        <v>theater</v>
      </c>
      <c r="R925" t="str">
        <f t="shared" si="71"/>
        <v>plays</v>
      </c>
      <c r="S925" s="4">
        <f t="shared" si="72"/>
        <v>40373.208333333336</v>
      </c>
      <c r="T925" s="4">
        <f t="shared" si="72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3"/>
        <v>488</v>
      </c>
      <c r="G926" t="s">
        <v>20</v>
      </c>
      <c r="H926">
        <v>2289</v>
      </c>
      <c r="I926">
        <f t="shared" si="74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0"/>
        <v>theater</v>
      </c>
      <c r="R926" t="str">
        <f t="shared" si="71"/>
        <v>plays</v>
      </c>
      <c r="S926" s="4">
        <f t="shared" si="72"/>
        <v>43769.208333333328</v>
      </c>
      <c r="T926" s="4">
        <f t="shared" si="72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3"/>
        <v>224</v>
      </c>
      <c r="G927" t="s">
        <v>20</v>
      </c>
      <c r="H927">
        <v>65</v>
      </c>
      <c r="I927">
        <f t="shared" si="74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0"/>
        <v>theater</v>
      </c>
      <c r="R927" t="str">
        <f t="shared" si="71"/>
        <v>plays</v>
      </c>
      <c r="S927" s="4">
        <f t="shared" si="72"/>
        <v>43000.208333333328</v>
      </c>
      <c r="T927" s="4">
        <f t="shared" si="72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3"/>
        <v>18</v>
      </c>
      <c r="G928" t="s">
        <v>14</v>
      </c>
      <c r="H928">
        <v>15</v>
      </c>
      <c r="I928">
        <f t="shared" si="74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0"/>
        <v>food</v>
      </c>
      <c r="R928" t="str">
        <f t="shared" si="71"/>
        <v>food trucks</v>
      </c>
      <c r="S928" s="4">
        <f t="shared" si="72"/>
        <v>42502.208333333328</v>
      </c>
      <c r="T928" s="4">
        <f t="shared" si="72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3"/>
        <v>46</v>
      </c>
      <c r="G929" t="s">
        <v>14</v>
      </c>
      <c r="H929">
        <v>37</v>
      </c>
      <c r="I929">
        <f t="shared" si="74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0"/>
        <v>theater</v>
      </c>
      <c r="R929" t="str">
        <f t="shared" si="71"/>
        <v>plays</v>
      </c>
      <c r="S929" s="4">
        <f t="shared" si="72"/>
        <v>41102.208333333336</v>
      </c>
      <c r="T929" s="4">
        <f t="shared" si="72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3"/>
        <v>117</v>
      </c>
      <c r="G930" t="s">
        <v>20</v>
      </c>
      <c r="H930">
        <v>3777</v>
      </c>
      <c r="I930">
        <f t="shared" si="74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0"/>
        <v>technology</v>
      </c>
      <c r="R930" t="str">
        <f t="shared" si="71"/>
        <v>web</v>
      </c>
      <c r="S930" s="4">
        <f t="shared" si="72"/>
        <v>41637.25</v>
      </c>
      <c r="T930" s="4">
        <f t="shared" si="72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3"/>
        <v>217</v>
      </c>
      <c r="G931" t="s">
        <v>20</v>
      </c>
      <c r="H931">
        <v>184</v>
      </c>
      <c r="I931">
        <f t="shared" si="7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0"/>
        <v>theater</v>
      </c>
      <c r="R931" t="str">
        <f t="shared" si="71"/>
        <v>plays</v>
      </c>
      <c r="S931" s="4">
        <f t="shared" si="72"/>
        <v>42858.208333333328</v>
      </c>
      <c r="T931" s="4">
        <f t="shared" si="72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3"/>
        <v>112</v>
      </c>
      <c r="G932" t="s">
        <v>20</v>
      </c>
      <c r="H932">
        <v>85</v>
      </c>
      <c r="I932">
        <f t="shared" si="74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0"/>
        <v>theater</v>
      </c>
      <c r="R932" t="str">
        <f t="shared" si="71"/>
        <v>plays</v>
      </c>
      <c r="S932" s="4">
        <f t="shared" si="72"/>
        <v>42060.25</v>
      </c>
      <c r="T932" s="4">
        <f t="shared" si="72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3"/>
        <v>73</v>
      </c>
      <c r="G933" t="s">
        <v>14</v>
      </c>
      <c r="H933">
        <v>112</v>
      </c>
      <c r="I933">
        <f t="shared" si="74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0"/>
        <v>theater</v>
      </c>
      <c r="R933" t="str">
        <f t="shared" si="71"/>
        <v>plays</v>
      </c>
      <c r="S933" s="4">
        <f t="shared" si="72"/>
        <v>41818.208333333336</v>
      </c>
      <c r="T933" s="4">
        <f t="shared" si="72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3"/>
        <v>212</v>
      </c>
      <c r="G934" t="s">
        <v>20</v>
      </c>
      <c r="H934">
        <v>144</v>
      </c>
      <c r="I934">
        <f t="shared" si="7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0"/>
        <v>music</v>
      </c>
      <c r="R934" t="str">
        <f t="shared" si="71"/>
        <v>rock</v>
      </c>
      <c r="S934" s="4">
        <f t="shared" si="72"/>
        <v>41709.208333333336</v>
      </c>
      <c r="T934" s="4">
        <f t="shared" si="72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3"/>
        <v>240</v>
      </c>
      <c r="G935" t="s">
        <v>20</v>
      </c>
      <c r="H935">
        <v>1902</v>
      </c>
      <c r="I935">
        <f t="shared" si="74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0"/>
        <v>theater</v>
      </c>
      <c r="R935" t="str">
        <f t="shared" si="71"/>
        <v>plays</v>
      </c>
      <c r="S935" s="4">
        <f t="shared" si="72"/>
        <v>41372.208333333336</v>
      </c>
      <c r="T935" s="4">
        <f t="shared" si="72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3"/>
        <v>182</v>
      </c>
      <c r="G936" t="s">
        <v>20</v>
      </c>
      <c r="H936">
        <v>105</v>
      </c>
      <c r="I936">
        <f t="shared" si="74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0"/>
        <v>theater</v>
      </c>
      <c r="R936" t="str">
        <f t="shared" si="71"/>
        <v>plays</v>
      </c>
      <c r="S936" s="4">
        <f t="shared" si="72"/>
        <v>42422.25</v>
      </c>
      <c r="T936" s="4">
        <f t="shared" si="72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3"/>
        <v>164</v>
      </c>
      <c r="G937" t="s">
        <v>20</v>
      </c>
      <c r="H937">
        <v>132</v>
      </c>
      <c r="I937">
        <f t="shared" si="7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0"/>
        <v>theater</v>
      </c>
      <c r="R937" t="str">
        <f t="shared" si="71"/>
        <v>plays</v>
      </c>
      <c r="S937" s="4">
        <f t="shared" si="72"/>
        <v>42209.208333333328</v>
      </c>
      <c r="T937" s="4">
        <f t="shared" si="72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3"/>
        <v>2</v>
      </c>
      <c r="G938" t="s">
        <v>14</v>
      </c>
      <c r="H938">
        <v>21</v>
      </c>
      <c r="I938">
        <f t="shared" si="74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0"/>
        <v>theater</v>
      </c>
      <c r="R938" t="str">
        <f t="shared" si="71"/>
        <v>plays</v>
      </c>
      <c r="S938" s="4">
        <f t="shared" si="72"/>
        <v>43668.208333333328</v>
      </c>
      <c r="T938" s="4">
        <f t="shared" si="72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3"/>
        <v>50</v>
      </c>
      <c r="G939" t="s">
        <v>74</v>
      </c>
      <c r="H939">
        <v>976</v>
      </c>
      <c r="I939">
        <f t="shared" si="74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0"/>
        <v>film &amp; video</v>
      </c>
      <c r="R939" t="str">
        <f t="shared" si="71"/>
        <v>documentary</v>
      </c>
      <c r="S939" s="4">
        <f t="shared" si="72"/>
        <v>42334.25</v>
      </c>
      <c r="T939" s="4">
        <f t="shared" si="72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3"/>
        <v>110</v>
      </c>
      <c r="G940" t="s">
        <v>20</v>
      </c>
      <c r="H940">
        <v>96</v>
      </c>
      <c r="I940">
        <f t="shared" si="74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0"/>
        <v>publishing</v>
      </c>
      <c r="R940" t="str">
        <f t="shared" si="71"/>
        <v>fiction</v>
      </c>
      <c r="S940" s="4">
        <f t="shared" si="72"/>
        <v>43263.208333333328</v>
      </c>
      <c r="T940" s="4">
        <f t="shared" si="72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3"/>
        <v>49</v>
      </c>
      <c r="G941" t="s">
        <v>14</v>
      </c>
      <c r="H941">
        <v>67</v>
      </c>
      <c r="I941">
        <f t="shared" si="74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0"/>
        <v>games</v>
      </c>
      <c r="R941" t="str">
        <f t="shared" si="71"/>
        <v>video games</v>
      </c>
      <c r="S941" s="4">
        <f t="shared" si="72"/>
        <v>40670.208333333336</v>
      </c>
      <c r="T941" s="4">
        <f t="shared" si="72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3"/>
        <v>62</v>
      </c>
      <c r="G942" t="s">
        <v>47</v>
      </c>
      <c r="H942">
        <v>66</v>
      </c>
      <c r="I942">
        <f t="shared" si="74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0"/>
        <v>technology</v>
      </c>
      <c r="R942" t="str">
        <f t="shared" si="71"/>
        <v>web</v>
      </c>
      <c r="S942" s="4">
        <f t="shared" si="72"/>
        <v>41244.25</v>
      </c>
      <c r="T942" s="4">
        <f t="shared" si="72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3"/>
        <v>13</v>
      </c>
      <c r="G943" t="s">
        <v>14</v>
      </c>
      <c r="H943">
        <v>78</v>
      </c>
      <c r="I943">
        <f t="shared" si="7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0"/>
        <v>theater</v>
      </c>
      <c r="R943" t="str">
        <f t="shared" si="71"/>
        <v>plays</v>
      </c>
      <c r="S943" s="4">
        <f t="shared" si="72"/>
        <v>40552.25</v>
      </c>
      <c r="T943" s="4">
        <f t="shared" si="72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3"/>
        <v>65</v>
      </c>
      <c r="G944" t="s">
        <v>14</v>
      </c>
      <c r="H944">
        <v>67</v>
      </c>
      <c r="I944">
        <f t="shared" si="74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0"/>
        <v>theater</v>
      </c>
      <c r="R944" t="str">
        <f t="shared" si="71"/>
        <v>plays</v>
      </c>
      <c r="S944" s="4">
        <f t="shared" si="72"/>
        <v>40568.25</v>
      </c>
      <c r="T944" s="4">
        <f t="shared" si="72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3"/>
        <v>160</v>
      </c>
      <c r="G945" t="s">
        <v>20</v>
      </c>
      <c r="H945">
        <v>114</v>
      </c>
      <c r="I945">
        <f t="shared" si="74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0"/>
        <v>food</v>
      </c>
      <c r="R945" t="str">
        <f t="shared" si="71"/>
        <v>food trucks</v>
      </c>
      <c r="S945" s="4">
        <f t="shared" si="72"/>
        <v>41906.208333333336</v>
      </c>
      <c r="T945" s="4">
        <f t="shared" si="72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3"/>
        <v>81</v>
      </c>
      <c r="G946" t="s">
        <v>14</v>
      </c>
      <c r="H946">
        <v>263</v>
      </c>
      <c r="I946">
        <f t="shared" si="74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0"/>
        <v>photography</v>
      </c>
      <c r="R946" t="str">
        <f t="shared" si="71"/>
        <v>photography books</v>
      </c>
      <c r="S946" s="4">
        <f t="shared" si="72"/>
        <v>42776.25</v>
      </c>
      <c r="T946" s="4">
        <f t="shared" si="72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3"/>
        <v>32</v>
      </c>
      <c r="G947" t="s">
        <v>14</v>
      </c>
      <c r="H947">
        <v>1691</v>
      </c>
      <c r="I947">
        <f t="shared" si="74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0"/>
        <v>photography</v>
      </c>
      <c r="R947" t="str">
        <f t="shared" si="71"/>
        <v>photography books</v>
      </c>
      <c r="S947" s="4">
        <f t="shared" si="72"/>
        <v>41004.208333333336</v>
      </c>
      <c r="T947" s="4">
        <f t="shared" si="72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3"/>
        <v>10</v>
      </c>
      <c r="G948" t="s">
        <v>14</v>
      </c>
      <c r="H948">
        <v>181</v>
      </c>
      <c r="I948">
        <f t="shared" si="74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0"/>
        <v>theater</v>
      </c>
      <c r="R948" t="str">
        <f t="shared" si="71"/>
        <v>plays</v>
      </c>
      <c r="S948" s="4">
        <f t="shared" si="72"/>
        <v>40710.208333333336</v>
      </c>
      <c r="T948" s="4">
        <f t="shared" si="72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3"/>
        <v>27</v>
      </c>
      <c r="G949" t="s">
        <v>14</v>
      </c>
      <c r="H949">
        <v>13</v>
      </c>
      <c r="I949">
        <f t="shared" si="74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0"/>
        <v>theater</v>
      </c>
      <c r="R949" t="str">
        <f t="shared" si="71"/>
        <v>plays</v>
      </c>
      <c r="S949" s="4">
        <f t="shared" si="72"/>
        <v>41908.208333333336</v>
      </c>
      <c r="T949" s="4">
        <f t="shared" si="72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3"/>
        <v>63</v>
      </c>
      <c r="G950" t="s">
        <v>74</v>
      </c>
      <c r="H950">
        <v>160</v>
      </c>
      <c r="I950">
        <f t="shared" si="74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0"/>
        <v>film &amp; video</v>
      </c>
      <c r="R950" t="str">
        <f t="shared" si="71"/>
        <v>documentary</v>
      </c>
      <c r="S950" s="4">
        <f t="shared" si="72"/>
        <v>41985.25</v>
      </c>
      <c r="T950" s="4">
        <f t="shared" si="72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3"/>
        <v>161</v>
      </c>
      <c r="G951" t="s">
        <v>20</v>
      </c>
      <c r="H951">
        <v>203</v>
      </c>
      <c r="I951">
        <f t="shared" si="74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0"/>
        <v>technology</v>
      </c>
      <c r="R951" t="str">
        <f t="shared" si="71"/>
        <v>web</v>
      </c>
      <c r="S951" s="4">
        <f t="shared" si="72"/>
        <v>42112.208333333328</v>
      </c>
      <c r="T951" s="4">
        <f t="shared" si="72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3"/>
        <v>5</v>
      </c>
      <c r="G952" t="s">
        <v>14</v>
      </c>
      <c r="H952">
        <v>1</v>
      </c>
      <c r="I952">
        <f t="shared" si="7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0"/>
        <v>theater</v>
      </c>
      <c r="R952" t="str">
        <f t="shared" si="71"/>
        <v>plays</v>
      </c>
      <c r="S952" s="4">
        <f t="shared" si="72"/>
        <v>43571.208333333328</v>
      </c>
      <c r="T952" s="4">
        <f t="shared" si="72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3"/>
        <v>1097</v>
      </c>
      <c r="G953" t="s">
        <v>20</v>
      </c>
      <c r="H953">
        <v>1559</v>
      </c>
      <c r="I953">
        <f t="shared" si="74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0"/>
        <v>music</v>
      </c>
      <c r="R953" t="str">
        <f t="shared" si="71"/>
        <v>rock</v>
      </c>
      <c r="S953" s="4">
        <f t="shared" si="72"/>
        <v>42730.25</v>
      </c>
      <c r="T953" s="4">
        <f t="shared" si="72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3"/>
        <v>70</v>
      </c>
      <c r="G954" t="s">
        <v>74</v>
      </c>
      <c r="H954">
        <v>2266</v>
      </c>
      <c r="I954">
        <f t="shared" si="74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0"/>
        <v>film &amp; video</v>
      </c>
      <c r="R954" t="str">
        <f t="shared" si="71"/>
        <v>documentary</v>
      </c>
      <c r="S954" s="4">
        <f t="shared" si="72"/>
        <v>42591.208333333328</v>
      </c>
      <c r="T954" s="4">
        <f t="shared" si="72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3"/>
        <v>60</v>
      </c>
      <c r="G955" t="s">
        <v>14</v>
      </c>
      <c r="H955">
        <v>21</v>
      </c>
      <c r="I955">
        <f t="shared" si="74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0"/>
        <v>film &amp; video</v>
      </c>
      <c r="R955" t="str">
        <f t="shared" si="71"/>
        <v>science fiction</v>
      </c>
      <c r="S955" s="4">
        <f t="shared" si="72"/>
        <v>42358.25</v>
      </c>
      <c r="T955" s="4">
        <f t="shared" si="72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3"/>
        <v>367</v>
      </c>
      <c r="G956" t="s">
        <v>20</v>
      </c>
      <c r="H956">
        <v>1548</v>
      </c>
      <c r="I956">
        <f t="shared" si="74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0"/>
        <v>technology</v>
      </c>
      <c r="R956" t="str">
        <f t="shared" si="71"/>
        <v>web</v>
      </c>
      <c r="S956" s="4">
        <f t="shared" si="72"/>
        <v>41174.208333333336</v>
      </c>
      <c r="T956" s="4">
        <f t="shared" si="72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3"/>
        <v>1109</v>
      </c>
      <c r="G957" t="s">
        <v>20</v>
      </c>
      <c r="H957">
        <v>80</v>
      </c>
      <c r="I957">
        <f t="shared" si="74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0"/>
        <v>theater</v>
      </c>
      <c r="R957" t="str">
        <f t="shared" si="71"/>
        <v>plays</v>
      </c>
      <c r="S957" s="4">
        <f t="shared" si="72"/>
        <v>41238.25</v>
      </c>
      <c r="T957" s="4">
        <f t="shared" si="72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3"/>
        <v>19</v>
      </c>
      <c r="G958" t="s">
        <v>14</v>
      </c>
      <c r="H958">
        <v>830</v>
      </c>
      <c r="I958">
        <f t="shared" si="74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0"/>
        <v>film &amp; video</v>
      </c>
      <c r="R958" t="str">
        <f t="shared" si="71"/>
        <v>science fiction</v>
      </c>
      <c r="S958" s="4">
        <f t="shared" si="72"/>
        <v>42360.25</v>
      </c>
      <c r="T958" s="4">
        <f t="shared" si="72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3"/>
        <v>127</v>
      </c>
      <c r="G959" t="s">
        <v>20</v>
      </c>
      <c r="H959">
        <v>131</v>
      </c>
      <c r="I959">
        <f t="shared" si="74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0"/>
        <v>theater</v>
      </c>
      <c r="R959" t="str">
        <f t="shared" si="71"/>
        <v>plays</v>
      </c>
      <c r="S959" s="4">
        <f t="shared" si="72"/>
        <v>40955.25</v>
      </c>
      <c r="T959" s="4">
        <f t="shared" si="72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3"/>
        <v>735</v>
      </c>
      <c r="G960" t="s">
        <v>20</v>
      </c>
      <c r="H960">
        <v>112</v>
      </c>
      <c r="I960">
        <f t="shared" si="7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0"/>
        <v>film &amp; video</v>
      </c>
      <c r="R960" t="str">
        <f t="shared" si="71"/>
        <v>animation</v>
      </c>
      <c r="S960" s="4">
        <f t="shared" si="72"/>
        <v>40350.208333333336</v>
      </c>
      <c r="T960" s="4">
        <f t="shared" si="72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3"/>
        <v>5</v>
      </c>
      <c r="G961" t="s">
        <v>14</v>
      </c>
      <c r="H961">
        <v>130</v>
      </c>
      <c r="I961">
        <f t="shared" si="74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0"/>
        <v>publishing</v>
      </c>
      <c r="R961" t="str">
        <f t="shared" si="71"/>
        <v>translations</v>
      </c>
      <c r="S961" s="4">
        <f t="shared" si="72"/>
        <v>40357.208333333336</v>
      </c>
      <c r="T961" s="4">
        <f t="shared" si="72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3"/>
        <v>85</v>
      </c>
      <c r="G962" t="s">
        <v>14</v>
      </c>
      <c r="H962">
        <v>55</v>
      </c>
      <c r="I962">
        <f t="shared" si="74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0"/>
        <v>technology</v>
      </c>
      <c r="R962" t="str">
        <f t="shared" si="71"/>
        <v>web</v>
      </c>
      <c r="S962" s="4">
        <f t="shared" si="72"/>
        <v>42408.25</v>
      </c>
      <c r="T962" s="4">
        <f t="shared" si="72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73"/>
        <v>119</v>
      </c>
      <c r="G963" t="s">
        <v>20</v>
      </c>
      <c r="H963">
        <v>155</v>
      </c>
      <c r="I963">
        <f t="shared" si="74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5">LEFT(P963,SEARCH("/",P963)-1)</f>
        <v>publishing</v>
      </c>
      <c r="R963" t="str">
        <f t="shared" ref="R963:R1001" si="76">RIGHT(P963,LEN(P963)-SEARCH("/",P963))</f>
        <v>translations</v>
      </c>
      <c r="S963" s="4">
        <f t="shared" ref="S963:T1001" si="77">(((L963/60)/60/24)+DATE(1970,1,1))</f>
        <v>40591.25</v>
      </c>
      <c r="T963" s="4">
        <f t="shared" si="77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78">ROUND(((E964/D964)*100),0)</f>
        <v>296</v>
      </c>
      <c r="G964" t="s">
        <v>20</v>
      </c>
      <c r="H964">
        <v>266</v>
      </c>
      <c r="I964">
        <f t="shared" ref="I964:I1001" si="79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5"/>
        <v>food</v>
      </c>
      <c r="R964" t="str">
        <f t="shared" si="76"/>
        <v>food trucks</v>
      </c>
      <c r="S964" s="4">
        <f t="shared" si="77"/>
        <v>41592.25</v>
      </c>
      <c r="T964" s="4">
        <f t="shared" si="77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8"/>
        <v>85</v>
      </c>
      <c r="G965" t="s">
        <v>14</v>
      </c>
      <c r="H965">
        <v>114</v>
      </c>
      <c r="I965">
        <f t="shared" si="79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5"/>
        <v>photography</v>
      </c>
      <c r="R965" t="str">
        <f t="shared" si="76"/>
        <v>photography books</v>
      </c>
      <c r="S965" s="4">
        <f t="shared" si="77"/>
        <v>40607.25</v>
      </c>
      <c r="T965" s="4">
        <f t="shared" si="77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8"/>
        <v>356</v>
      </c>
      <c r="G966" t="s">
        <v>20</v>
      </c>
      <c r="H966">
        <v>155</v>
      </c>
      <c r="I966">
        <f t="shared" si="79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5"/>
        <v>theater</v>
      </c>
      <c r="R966" t="str">
        <f t="shared" si="76"/>
        <v>plays</v>
      </c>
      <c r="S966" s="4">
        <f t="shared" si="77"/>
        <v>42135.208333333328</v>
      </c>
      <c r="T966" s="4">
        <f t="shared" si="77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8"/>
        <v>386</v>
      </c>
      <c r="G967" t="s">
        <v>20</v>
      </c>
      <c r="H967">
        <v>207</v>
      </c>
      <c r="I967">
        <f t="shared" si="79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5"/>
        <v>music</v>
      </c>
      <c r="R967" t="str">
        <f t="shared" si="76"/>
        <v>rock</v>
      </c>
      <c r="S967" s="4">
        <f t="shared" si="77"/>
        <v>40203.25</v>
      </c>
      <c r="T967" s="4">
        <f t="shared" si="77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8"/>
        <v>792</v>
      </c>
      <c r="G968" t="s">
        <v>20</v>
      </c>
      <c r="H968">
        <v>245</v>
      </c>
      <c r="I968">
        <f t="shared" si="79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5"/>
        <v>theater</v>
      </c>
      <c r="R968" t="str">
        <f t="shared" si="76"/>
        <v>plays</v>
      </c>
      <c r="S968" s="4">
        <f t="shared" si="77"/>
        <v>42901.208333333328</v>
      </c>
      <c r="T968" s="4">
        <f t="shared" si="77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8"/>
        <v>137</v>
      </c>
      <c r="G969" t="s">
        <v>20</v>
      </c>
      <c r="H969">
        <v>1573</v>
      </c>
      <c r="I969">
        <f t="shared" si="79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5"/>
        <v>music</v>
      </c>
      <c r="R969" t="str">
        <f t="shared" si="76"/>
        <v>world music</v>
      </c>
      <c r="S969" s="4">
        <f t="shared" si="77"/>
        <v>41005.208333333336</v>
      </c>
      <c r="T969" s="4">
        <f t="shared" si="77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8"/>
        <v>338</v>
      </c>
      <c r="G970" t="s">
        <v>20</v>
      </c>
      <c r="H970">
        <v>114</v>
      </c>
      <c r="I970">
        <f t="shared" si="79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5"/>
        <v>food</v>
      </c>
      <c r="R970" t="str">
        <f t="shared" si="76"/>
        <v>food trucks</v>
      </c>
      <c r="S970" s="4">
        <f t="shared" si="77"/>
        <v>40544.25</v>
      </c>
      <c r="T970" s="4">
        <f t="shared" si="77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8"/>
        <v>108</v>
      </c>
      <c r="G971" t="s">
        <v>20</v>
      </c>
      <c r="H971">
        <v>93</v>
      </c>
      <c r="I971">
        <f t="shared" si="79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5"/>
        <v>theater</v>
      </c>
      <c r="R971" t="str">
        <f t="shared" si="76"/>
        <v>plays</v>
      </c>
      <c r="S971" s="4">
        <f t="shared" si="77"/>
        <v>43821.25</v>
      </c>
      <c r="T971" s="4">
        <f t="shared" si="77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8"/>
        <v>61</v>
      </c>
      <c r="G972" t="s">
        <v>14</v>
      </c>
      <c r="H972">
        <v>594</v>
      </c>
      <c r="I972">
        <f t="shared" si="79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5"/>
        <v>theater</v>
      </c>
      <c r="R972" t="str">
        <f t="shared" si="76"/>
        <v>plays</v>
      </c>
      <c r="S972" s="4">
        <f t="shared" si="77"/>
        <v>40672.208333333336</v>
      </c>
      <c r="T972" s="4">
        <f t="shared" si="77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8"/>
        <v>28</v>
      </c>
      <c r="G973" t="s">
        <v>14</v>
      </c>
      <c r="H973">
        <v>24</v>
      </c>
      <c r="I973">
        <f t="shared" si="79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5"/>
        <v>film &amp; video</v>
      </c>
      <c r="R973" t="str">
        <f t="shared" si="76"/>
        <v>television</v>
      </c>
      <c r="S973" s="4">
        <f t="shared" si="77"/>
        <v>41555.208333333336</v>
      </c>
      <c r="T973" s="4">
        <f t="shared" si="77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8"/>
        <v>228</v>
      </c>
      <c r="G974" t="s">
        <v>20</v>
      </c>
      <c r="H974">
        <v>1681</v>
      </c>
      <c r="I974">
        <f t="shared" si="79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5"/>
        <v>technology</v>
      </c>
      <c r="R974" t="str">
        <f t="shared" si="76"/>
        <v>web</v>
      </c>
      <c r="S974" s="4">
        <f t="shared" si="77"/>
        <v>41792.208333333336</v>
      </c>
      <c r="T974" s="4">
        <f t="shared" si="77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8"/>
        <v>22</v>
      </c>
      <c r="G975" t="s">
        <v>14</v>
      </c>
      <c r="H975">
        <v>252</v>
      </c>
      <c r="I975">
        <f t="shared" si="79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5"/>
        <v>theater</v>
      </c>
      <c r="R975" t="str">
        <f t="shared" si="76"/>
        <v>plays</v>
      </c>
      <c r="S975" s="4">
        <f t="shared" si="77"/>
        <v>40522.25</v>
      </c>
      <c r="T975" s="4">
        <f t="shared" si="77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8"/>
        <v>374</v>
      </c>
      <c r="G976" t="s">
        <v>20</v>
      </c>
      <c r="H976">
        <v>32</v>
      </c>
      <c r="I976">
        <f t="shared" si="79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5"/>
        <v>music</v>
      </c>
      <c r="R976" t="str">
        <f t="shared" si="76"/>
        <v>indie rock</v>
      </c>
      <c r="S976" s="4">
        <f t="shared" si="77"/>
        <v>41412.208333333336</v>
      </c>
      <c r="T976" s="4">
        <f t="shared" si="77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8"/>
        <v>155</v>
      </c>
      <c r="G977" t="s">
        <v>20</v>
      </c>
      <c r="H977">
        <v>135</v>
      </c>
      <c r="I977">
        <f t="shared" si="79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5"/>
        <v>theater</v>
      </c>
      <c r="R977" t="str">
        <f t="shared" si="76"/>
        <v>plays</v>
      </c>
      <c r="S977" s="4">
        <f t="shared" si="77"/>
        <v>42337.25</v>
      </c>
      <c r="T977" s="4">
        <f t="shared" si="77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8"/>
        <v>322</v>
      </c>
      <c r="G978" t="s">
        <v>20</v>
      </c>
      <c r="H978">
        <v>140</v>
      </c>
      <c r="I978">
        <f t="shared" si="79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5"/>
        <v>theater</v>
      </c>
      <c r="R978" t="str">
        <f t="shared" si="76"/>
        <v>plays</v>
      </c>
      <c r="S978" s="4">
        <f t="shared" si="77"/>
        <v>40571.25</v>
      </c>
      <c r="T978" s="4">
        <f t="shared" si="77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8"/>
        <v>74</v>
      </c>
      <c r="G979" t="s">
        <v>14</v>
      </c>
      <c r="H979">
        <v>67</v>
      </c>
      <c r="I979">
        <f t="shared" si="79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5"/>
        <v>food</v>
      </c>
      <c r="R979" t="str">
        <f t="shared" si="76"/>
        <v>food trucks</v>
      </c>
      <c r="S979" s="4">
        <f t="shared" si="77"/>
        <v>43138.25</v>
      </c>
      <c r="T979" s="4">
        <f t="shared" si="77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8"/>
        <v>864</v>
      </c>
      <c r="G980" t="s">
        <v>20</v>
      </c>
      <c r="H980">
        <v>92</v>
      </c>
      <c r="I980">
        <f t="shared" si="79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5"/>
        <v>games</v>
      </c>
      <c r="R980" t="str">
        <f t="shared" si="76"/>
        <v>video games</v>
      </c>
      <c r="S980" s="4">
        <f t="shared" si="77"/>
        <v>42686.25</v>
      </c>
      <c r="T980" s="4">
        <f t="shared" si="77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8"/>
        <v>143</v>
      </c>
      <c r="G981" t="s">
        <v>20</v>
      </c>
      <c r="H981">
        <v>1015</v>
      </c>
      <c r="I981">
        <f t="shared" si="79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5"/>
        <v>theater</v>
      </c>
      <c r="R981" t="str">
        <f t="shared" si="76"/>
        <v>plays</v>
      </c>
      <c r="S981" s="4">
        <f t="shared" si="77"/>
        <v>42078.208333333328</v>
      </c>
      <c r="T981" s="4">
        <f t="shared" si="77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8"/>
        <v>40</v>
      </c>
      <c r="G982" t="s">
        <v>14</v>
      </c>
      <c r="H982">
        <v>742</v>
      </c>
      <c r="I982">
        <f t="shared" si="79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5"/>
        <v>publishing</v>
      </c>
      <c r="R982" t="str">
        <f t="shared" si="76"/>
        <v>nonfiction</v>
      </c>
      <c r="S982" s="4">
        <f t="shared" si="77"/>
        <v>42307.208333333328</v>
      </c>
      <c r="T982" s="4">
        <f t="shared" si="77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8"/>
        <v>178</v>
      </c>
      <c r="G983" t="s">
        <v>20</v>
      </c>
      <c r="H983">
        <v>323</v>
      </c>
      <c r="I983">
        <f t="shared" si="79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5"/>
        <v>technology</v>
      </c>
      <c r="R983" t="str">
        <f t="shared" si="76"/>
        <v>web</v>
      </c>
      <c r="S983" s="4">
        <f t="shared" si="77"/>
        <v>43094.25</v>
      </c>
      <c r="T983" s="4">
        <f t="shared" si="77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8"/>
        <v>85</v>
      </c>
      <c r="G984" t="s">
        <v>14</v>
      </c>
      <c r="H984">
        <v>75</v>
      </c>
      <c r="I984">
        <f t="shared" si="79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5"/>
        <v>film &amp; video</v>
      </c>
      <c r="R984" t="str">
        <f t="shared" si="76"/>
        <v>documentary</v>
      </c>
      <c r="S984" s="4">
        <f t="shared" si="77"/>
        <v>40743.208333333336</v>
      </c>
      <c r="T984" s="4">
        <f t="shared" si="77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8"/>
        <v>146</v>
      </c>
      <c r="G985" t="s">
        <v>20</v>
      </c>
      <c r="H985">
        <v>2326</v>
      </c>
      <c r="I985">
        <f t="shared" si="79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5"/>
        <v>film &amp; video</v>
      </c>
      <c r="R985" t="str">
        <f t="shared" si="76"/>
        <v>documentary</v>
      </c>
      <c r="S985" s="4">
        <f t="shared" si="77"/>
        <v>43681.208333333328</v>
      </c>
      <c r="T985" s="4">
        <f t="shared" si="77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8"/>
        <v>152</v>
      </c>
      <c r="G986" t="s">
        <v>20</v>
      </c>
      <c r="H986">
        <v>381</v>
      </c>
      <c r="I986">
        <f t="shared" si="79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5"/>
        <v>theater</v>
      </c>
      <c r="R986" t="str">
        <f t="shared" si="76"/>
        <v>plays</v>
      </c>
      <c r="S986" s="4">
        <f t="shared" si="77"/>
        <v>43716.208333333328</v>
      </c>
      <c r="T986" s="4">
        <f t="shared" si="77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8"/>
        <v>67</v>
      </c>
      <c r="G987" t="s">
        <v>14</v>
      </c>
      <c r="H987">
        <v>4405</v>
      </c>
      <c r="I987">
        <f t="shared" si="79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5"/>
        <v>music</v>
      </c>
      <c r="R987" t="str">
        <f t="shared" si="76"/>
        <v>rock</v>
      </c>
      <c r="S987" s="4">
        <f t="shared" si="77"/>
        <v>41614.25</v>
      </c>
      <c r="T987" s="4">
        <f t="shared" si="77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8"/>
        <v>40</v>
      </c>
      <c r="G988" t="s">
        <v>14</v>
      </c>
      <c r="H988">
        <v>92</v>
      </c>
      <c r="I988">
        <f t="shared" si="79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5"/>
        <v>music</v>
      </c>
      <c r="R988" t="str">
        <f t="shared" si="76"/>
        <v>rock</v>
      </c>
      <c r="S988" s="4">
        <f t="shared" si="77"/>
        <v>40638.208333333336</v>
      </c>
      <c r="T988" s="4">
        <f t="shared" si="77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8"/>
        <v>217</v>
      </c>
      <c r="G989" t="s">
        <v>20</v>
      </c>
      <c r="H989">
        <v>480</v>
      </c>
      <c r="I989">
        <f t="shared" si="79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5"/>
        <v>film &amp; video</v>
      </c>
      <c r="R989" t="str">
        <f t="shared" si="76"/>
        <v>documentary</v>
      </c>
      <c r="S989" s="4">
        <f t="shared" si="77"/>
        <v>42852.208333333328</v>
      </c>
      <c r="T989" s="4">
        <f t="shared" si="77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8"/>
        <v>52</v>
      </c>
      <c r="G990" t="s">
        <v>14</v>
      </c>
      <c r="H990">
        <v>64</v>
      </c>
      <c r="I990">
        <f t="shared" si="79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5"/>
        <v>publishing</v>
      </c>
      <c r="R990" t="str">
        <f t="shared" si="76"/>
        <v>radio &amp; podcasts</v>
      </c>
      <c r="S990" s="4">
        <f t="shared" si="77"/>
        <v>42686.25</v>
      </c>
      <c r="T990" s="4">
        <f t="shared" si="77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8"/>
        <v>500</v>
      </c>
      <c r="G991" t="s">
        <v>20</v>
      </c>
      <c r="H991">
        <v>226</v>
      </c>
      <c r="I991">
        <f t="shared" si="79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5"/>
        <v>publishing</v>
      </c>
      <c r="R991" t="str">
        <f t="shared" si="76"/>
        <v>translations</v>
      </c>
      <c r="S991" s="4">
        <f t="shared" si="77"/>
        <v>43571.208333333328</v>
      </c>
      <c r="T991" s="4">
        <f t="shared" si="77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8"/>
        <v>88</v>
      </c>
      <c r="G992" t="s">
        <v>14</v>
      </c>
      <c r="H992">
        <v>64</v>
      </c>
      <c r="I992">
        <f t="shared" si="79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5"/>
        <v>film &amp; video</v>
      </c>
      <c r="R992" t="str">
        <f t="shared" si="76"/>
        <v>drama</v>
      </c>
      <c r="S992" s="4">
        <f t="shared" si="77"/>
        <v>42432.25</v>
      </c>
      <c r="T992" s="4">
        <f t="shared" si="77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8"/>
        <v>113</v>
      </c>
      <c r="G993" t="s">
        <v>20</v>
      </c>
      <c r="H993">
        <v>241</v>
      </c>
      <c r="I993">
        <f t="shared" si="79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5"/>
        <v>music</v>
      </c>
      <c r="R993" t="str">
        <f t="shared" si="76"/>
        <v>rock</v>
      </c>
      <c r="S993" s="4">
        <f t="shared" si="77"/>
        <v>41907.208333333336</v>
      </c>
      <c r="T993" s="4">
        <f t="shared" si="77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8"/>
        <v>427</v>
      </c>
      <c r="G994" t="s">
        <v>20</v>
      </c>
      <c r="H994">
        <v>132</v>
      </c>
      <c r="I994">
        <f t="shared" si="79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5"/>
        <v>film &amp; video</v>
      </c>
      <c r="R994" t="str">
        <f t="shared" si="76"/>
        <v>drama</v>
      </c>
      <c r="S994" s="4">
        <f t="shared" si="77"/>
        <v>43227.208333333328</v>
      </c>
      <c r="T994" s="4">
        <f t="shared" si="77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8"/>
        <v>78</v>
      </c>
      <c r="G995" t="s">
        <v>74</v>
      </c>
      <c r="H995">
        <v>75</v>
      </c>
      <c r="I995">
        <f t="shared" si="79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5"/>
        <v>photography</v>
      </c>
      <c r="R995" t="str">
        <f t="shared" si="76"/>
        <v>photography books</v>
      </c>
      <c r="S995" s="4">
        <f t="shared" si="77"/>
        <v>42362.25</v>
      </c>
      <c r="T995" s="4">
        <f t="shared" si="77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8"/>
        <v>52</v>
      </c>
      <c r="G996" t="s">
        <v>14</v>
      </c>
      <c r="H996">
        <v>842</v>
      </c>
      <c r="I996">
        <f t="shared" si="79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5"/>
        <v>publishing</v>
      </c>
      <c r="R996" t="str">
        <f t="shared" si="76"/>
        <v>translations</v>
      </c>
      <c r="S996" s="4">
        <f t="shared" si="77"/>
        <v>41929.208333333336</v>
      </c>
      <c r="T996" s="4">
        <f t="shared" si="77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8"/>
        <v>157</v>
      </c>
      <c r="G997" t="s">
        <v>20</v>
      </c>
      <c r="H997">
        <v>2043</v>
      </c>
      <c r="I997">
        <f t="shared" si="79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5"/>
        <v>food</v>
      </c>
      <c r="R997" t="str">
        <f t="shared" si="76"/>
        <v>food trucks</v>
      </c>
      <c r="S997" s="4">
        <f t="shared" si="77"/>
        <v>43408.208333333328</v>
      </c>
      <c r="T997" s="4">
        <f t="shared" si="77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8"/>
        <v>73</v>
      </c>
      <c r="G998" t="s">
        <v>14</v>
      </c>
      <c r="H998">
        <v>112</v>
      </c>
      <c r="I998">
        <f t="shared" si="79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5"/>
        <v>theater</v>
      </c>
      <c r="R998" t="str">
        <f t="shared" si="76"/>
        <v>plays</v>
      </c>
      <c r="S998" s="4">
        <f t="shared" si="77"/>
        <v>41276.25</v>
      </c>
      <c r="T998" s="4">
        <f t="shared" si="77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8"/>
        <v>61</v>
      </c>
      <c r="G999" t="s">
        <v>74</v>
      </c>
      <c r="H999">
        <v>139</v>
      </c>
      <c r="I999">
        <f t="shared" si="79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5"/>
        <v>theater</v>
      </c>
      <c r="R999" t="str">
        <f t="shared" si="76"/>
        <v>plays</v>
      </c>
      <c r="S999" s="4">
        <f t="shared" si="77"/>
        <v>41659.25</v>
      </c>
      <c r="T999" s="4">
        <f t="shared" si="77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8"/>
        <v>57</v>
      </c>
      <c r="G1000" t="s">
        <v>14</v>
      </c>
      <c r="H1000">
        <v>374</v>
      </c>
      <c r="I1000">
        <f t="shared" si="79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5"/>
        <v>music</v>
      </c>
      <c r="R1000" t="str">
        <f t="shared" si="76"/>
        <v>indie rock</v>
      </c>
      <c r="S1000" s="4">
        <f t="shared" si="77"/>
        <v>40220.25</v>
      </c>
      <c r="T1000" s="4">
        <f t="shared" si="77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8"/>
        <v>57</v>
      </c>
      <c r="G1001" t="s">
        <v>74</v>
      </c>
      <c r="H1001">
        <v>1122</v>
      </c>
      <c r="I1001">
        <f t="shared" si="79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5"/>
        <v>food</v>
      </c>
      <c r="R1001" t="str">
        <f t="shared" si="76"/>
        <v>food trucks</v>
      </c>
      <c r="S1001" s="4">
        <f t="shared" si="77"/>
        <v>42550.208333333328</v>
      </c>
      <c r="T1001" s="4">
        <f t="shared" si="77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4" operator="containsText" text="successful">
      <formula>NOT(ISERROR(SEARCH("successful",G1)))</formula>
    </cfRule>
    <cfRule type="containsText" dxfId="3" priority="5" operator="containsText" text="failed">
      <formula>NOT(ISERROR(SEARCH("failed",G1)))</formula>
    </cfRule>
  </conditionalFormatting>
  <conditionalFormatting sqref="G10">
    <cfRule type="containsText" dxfId="2" priority="3" operator="containsText" text="live">
      <formula>NOT(ISERROR(SEARCH("live",G10)))</formula>
    </cfRule>
  </conditionalFormatting>
  <conditionalFormatting sqref="H9">
    <cfRule type="containsText" dxfId="1" priority="6" operator="containsText" text="failed">
      <formula>NOT(ISERROR(SEARCH("failed",H9)))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0956-F7EB-2C45-9361-D0F6DEDD5110}">
  <dimension ref="A1:F14"/>
  <sheetViews>
    <sheetView workbookViewId="0">
      <selection activeCell="F11" sqref="F11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</cols>
  <sheetData>
    <row r="1" spans="1:6" x14ac:dyDescent="0.2">
      <c r="A1" s="7" t="s">
        <v>6</v>
      </c>
      <c r="B1" t="s">
        <v>2035</v>
      </c>
    </row>
    <row r="3" spans="1:6" x14ac:dyDescent="0.2">
      <c r="A3" s="7" t="s">
        <v>2036</v>
      </c>
      <c r="B3" s="7" t="s">
        <v>2037</v>
      </c>
    </row>
    <row r="4" spans="1:6" x14ac:dyDescent="0.2">
      <c r="A4" s="7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2039</v>
      </c>
    </row>
    <row r="5" spans="1:6" x14ac:dyDescent="0.2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2043</v>
      </c>
      <c r="E8">
        <v>4</v>
      </c>
      <c r="F8">
        <v>4</v>
      </c>
    </row>
    <row r="9" spans="1:6" x14ac:dyDescent="0.2">
      <c r="A9" s="6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DDE7-E5ED-4349-9BEF-57AF63EA60CC}">
  <dimension ref="A1:F30"/>
  <sheetViews>
    <sheetView workbookViewId="0">
      <selection activeCell="D17" sqref="D17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</cols>
  <sheetData>
    <row r="1" spans="1:6" x14ac:dyDescent="0.2">
      <c r="A1" s="7" t="s">
        <v>6</v>
      </c>
      <c r="B1" t="s">
        <v>2035</v>
      </c>
    </row>
    <row r="2" spans="1:6" x14ac:dyDescent="0.2">
      <c r="A2" s="7" t="s">
        <v>2031</v>
      </c>
      <c r="B2" t="s">
        <v>2035</v>
      </c>
    </row>
    <row r="4" spans="1:6" x14ac:dyDescent="0.2">
      <c r="A4" s="7" t="s">
        <v>2036</v>
      </c>
      <c r="B4" s="7" t="s">
        <v>2037</v>
      </c>
    </row>
    <row r="5" spans="1:6" x14ac:dyDescent="0.2">
      <c r="A5" s="7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2039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2050</v>
      </c>
      <c r="E7">
        <v>4</v>
      </c>
      <c r="F7">
        <v>4</v>
      </c>
    </row>
    <row r="8" spans="1:6" x14ac:dyDescent="0.2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2053</v>
      </c>
      <c r="C10">
        <v>8</v>
      </c>
      <c r="E10">
        <v>10</v>
      </c>
      <c r="F10">
        <v>18</v>
      </c>
    </row>
    <row r="11" spans="1:6" x14ac:dyDescent="0.2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2058</v>
      </c>
      <c r="C15">
        <v>3</v>
      </c>
      <c r="E15">
        <v>4</v>
      </c>
      <c r="F15">
        <v>7</v>
      </c>
    </row>
    <row r="16" spans="1:6" x14ac:dyDescent="0.2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2063</v>
      </c>
      <c r="C20">
        <v>4</v>
      </c>
      <c r="E20">
        <v>4</v>
      </c>
      <c r="F20">
        <v>8</v>
      </c>
    </row>
    <row r="21" spans="1:6" x14ac:dyDescent="0.2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2065</v>
      </c>
      <c r="C22">
        <v>9</v>
      </c>
      <c r="E22">
        <v>5</v>
      </c>
      <c r="F22">
        <v>14</v>
      </c>
    </row>
    <row r="23" spans="1:6" x14ac:dyDescent="0.2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2068</v>
      </c>
      <c r="C25">
        <v>7</v>
      </c>
      <c r="E25">
        <v>14</v>
      </c>
      <c r="F25">
        <v>21</v>
      </c>
    </row>
    <row r="26" spans="1:6" x14ac:dyDescent="0.2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2072</v>
      </c>
      <c r="E29">
        <v>3</v>
      </c>
      <c r="F29">
        <v>3</v>
      </c>
    </row>
    <row r="30" spans="1:6" x14ac:dyDescent="0.2">
      <c r="A30" s="6" t="s">
        <v>2039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881A-0287-E64D-859D-A7FBF14AD7F7}">
  <dimension ref="A1:E18"/>
  <sheetViews>
    <sheetView workbookViewId="0">
      <selection activeCell="D12" sqref="D12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0.83203125" bestFit="1" customWidth="1"/>
  </cols>
  <sheetData>
    <row r="1" spans="1:5" x14ac:dyDescent="0.2">
      <c r="A1" s="7" t="s">
        <v>2031</v>
      </c>
      <c r="B1" t="s">
        <v>2035</v>
      </c>
    </row>
    <row r="2" spans="1:5" x14ac:dyDescent="0.2">
      <c r="A2" s="7" t="s">
        <v>2073</v>
      </c>
      <c r="B2" t="s">
        <v>2035</v>
      </c>
    </row>
    <row r="4" spans="1:5" x14ac:dyDescent="0.2">
      <c r="A4" s="7" t="s">
        <v>2036</v>
      </c>
      <c r="B4" s="7" t="s">
        <v>2037</v>
      </c>
    </row>
    <row r="5" spans="1:5" x14ac:dyDescent="0.2">
      <c r="A5" s="7" t="s">
        <v>2038</v>
      </c>
      <c r="B5" t="s">
        <v>74</v>
      </c>
      <c r="C5" t="s">
        <v>14</v>
      </c>
      <c r="D5" t="s">
        <v>20</v>
      </c>
      <c r="E5" t="s">
        <v>2039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E251-F5EA-0C46-A8C9-0FD2E042D731}">
  <dimension ref="A1:H13"/>
  <sheetViews>
    <sheetView zoomScale="84" workbookViewId="0">
      <selection activeCell="D5" sqref="D5"/>
    </sheetView>
  </sheetViews>
  <sheetFormatPr baseColWidth="10" defaultRowHeight="16" x14ac:dyDescent="0.2"/>
  <cols>
    <col min="1" max="1" width="31.1640625" customWidth="1"/>
    <col min="2" max="3" width="17.83203125" customWidth="1"/>
    <col min="4" max="4" width="17.1640625" customWidth="1"/>
    <col min="5" max="5" width="15.5" customWidth="1"/>
    <col min="6" max="9" width="22.1640625" customWidth="1"/>
  </cols>
  <sheetData>
    <row r="1" spans="1:8" ht="17" customHeight="1" x14ac:dyDescent="0.2">
      <c r="A1" t="s">
        <v>2086</v>
      </c>
      <c r="B1" t="s">
        <v>2087</v>
      </c>
      <c r="C1" t="s">
        <v>2088</v>
      </c>
      <c r="D1" t="s">
        <v>2089</v>
      </c>
      <c r="E1" t="s">
        <v>2112</v>
      </c>
      <c r="F1" t="s">
        <v>2090</v>
      </c>
      <c r="G1" t="s">
        <v>2113</v>
      </c>
      <c r="H1" t="s">
        <v>2091</v>
      </c>
    </row>
    <row r="2" spans="1:8" x14ac:dyDescent="0.2">
      <c r="A2" t="s">
        <v>2092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">
      <c r="A3" t="s">
        <v>2093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+COUNTIFS(Crowdfunding!D:D,"&gt;=1000",Crowdfunding!D:D,"&lt;=4999",Crowdfunding!G:G,"canceled")</f>
        <v>2</v>
      </c>
      <c r="E3">
        <f t="shared" ref="E3:E13" si="0">(B3+C3+D3)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">
      <c r="A4" t="s">
        <v>2094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2095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2096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2097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2098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2110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COUNTIFS(Crowdfunding!D:D,"&gt;=30000",Crowdfunding!D:D,"&lt;=34999",Crowdfunding!G:G,"fcanceled")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2099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2100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2101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2111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2652-EADC-5048-9CA4-E26FF03A684A}">
  <dimension ref="A1:K566"/>
  <sheetViews>
    <sheetView workbookViewId="0">
      <selection activeCell="K7" sqref="K7"/>
    </sheetView>
  </sheetViews>
  <sheetFormatPr baseColWidth="10" defaultColWidth="8.83203125" defaultRowHeight="16" x14ac:dyDescent="0.2"/>
  <cols>
    <col min="7" max="7" width="14" customWidth="1"/>
    <col min="8" max="8" width="15.33203125" customWidth="1"/>
    <col min="10" max="10" width="18.83203125" customWidth="1"/>
  </cols>
  <sheetData>
    <row r="1" spans="1:11" x14ac:dyDescent="0.2">
      <c r="A1" s="9" t="s">
        <v>4</v>
      </c>
      <c r="B1" s="1" t="s">
        <v>5</v>
      </c>
      <c r="D1" s="9" t="s">
        <v>4</v>
      </c>
      <c r="E1" s="1" t="s">
        <v>5</v>
      </c>
    </row>
    <row r="2" spans="1:11" x14ac:dyDescent="0.2">
      <c r="A2" s="10" t="s">
        <v>20</v>
      </c>
      <c r="B2">
        <v>158</v>
      </c>
      <c r="D2" s="5" t="s">
        <v>14</v>
      </c>
      <c r="E2">
        <v>0</v>
      </c>
    </row>
    <row r="3" spans="1:11" x14ac:dyDescent="0.2">
      <c r="A3" s="10" t="s">
        <v>20</v>
      </c>
      <c r="B3">
        <v>1425</v>
      </c>
      <c r="D3" s="5" t="s">
        <v>14</v>
      </c>
      <c r="E3">
        <v>24</v>
      </c>
    </row>
    <row r="4" spans="1:11" x14ac:dyDescent="0.2">
      <c r="A4" s="10" t="s">
        <v>20</v>
      </c>
      <c r="B4">
        <v>174</v>
      </c>
      <c r="D4" s="5" t="s">
        <v>14</v>
      </c>
      <c r="E4">
        <v>53</v>
      </c>
    </row>
    <row r="5" spans="1:11" x14ac:dyDescent="0.2">
      <c r="A5" s="10" t="s">
        <v>20</v>
      </c>
      <c r="B5">
        <v>227</v>
      </c>
      <c r="D5" s="5" t="s">
        <v>14</v>
      </c>
      <c r="E5">
        <v>18</v>
      </c>
      <c r="G5" s="9" t="s">
        <v>2102</v>
      </c>
      <c r="J5" s="9" t="s">
        <v>2103</v>
      </c>
    </row>
    <row r="6" spans="1:11" x14ac:dyDescent="0.2">
      <c r="A6" s="10" t="s">
        <v>20</v>
      </c>
      <c r="B6">
        <v>220</v>
      </c>
      <c r="D6" s="5" t="s">
        <v>14</v>
      </c>
      <c r="E6">
        <v>44</v>
      </c>
      <c r="G6" t="s">
        <v>2104</v>
      </c>
      <c r="H6">
        <f>AVERAGE(B2:B566)</f>
        <v>851.14690265486729</v>
      </c>
      <c r="J6" t="s">
        <v>2104</v>
      </c>
      <c r="K6">
        <f>AVERAGE(E2:E365)</f>
        <v>585.61538461538464</v>
      </c>
    </row>
    <row r="7" spans="1:11" x14ac:dyDescent="0.2">
      <c r="A7" s="10" t="s">
        <v>20</v>
      </c>
      <c r="B7">
        <v>98</v>
      </c>
      <c r="D7" s="5" t="s">
        <v>14</v>
      </c>
      <c r="E7">
        <v>27</v>
      </c>
      <c r="G7" t="s">
        <v>2105</v>
      </c>
      <c r="H7">
        <f>MEDIAN(B2:B566)</f>
        <v>201</v>
      </c>
      <c r="J7" t="s">
        <v>2105</v>
      </c>
      <c r="K7">
        <f>MEDIAN(E2:E365)</f>
        <v>114.5</v>
      </c>
    </row>
    <row r="8" spans="1:11" x14ac:dyDescent="0.2">
      <c r="A8" s="10" t="s">
        <v>20</v>
      </c>
      <c r="B8">
        <v>100</v>
      </c>
      <c r="D8" s="5" t="s">
        <v>14</v>
      </c>
      <c r="E8">
        <v>55</v>
      </c>
      <c r="G8" t="s">
        <v>2106</v>
      </c>
      <c r="H8">
        <f>MIN(B2:B566)</f>
        <v>16</v>
      </c>
      <c r="J8" t="s">
        <v>2106</v>
      </c>
      <c r="K8">
        <f>MIN(E2:E365)</f>
        <v>0</v>
      </c>
    </row>
    <row r="9" spans="1:11" x14ac:dyDescent="0.2">
      <c r="A9" s="10" t="s">
        <v>20</v>
      </c>
      <c r="B9">
        <v>1249</v>
      </c>
      <c r="D9" s="5" t="s">
        <v>14</v>
      </c>
      <c r="E9">
        <v>200</v>
      </c>
      <c r="G9" t="s">
        <v>2107</v>
      </c>
      <c r="H9">
        <f>MAX(B2:B566)</f>
        <v>7295</v>
      </c>
      <c r="J9" t="s">
        <v>2107</v>
      </c>
      <c r="K9">
        <f>MAX(E2:E365)</f>
        <v>6080</v>
      </c>
    </row>
    <row r="10" spans="1:11" x14ac:dyDescent="0.2">
      <c r="A10" s="10" t="s">
        <v>20</v>
      </c>
      <c r="B10">
        <v>1396</v>
      </c>
      <c r="D10" s="5" t="s">
        <v>14</v>
      </c>
      <c r="E10">
        <v>452</v>
      </c>
      <c r="G10" t="s">
        <v>2108</v>
      </c>
      <c r="H10">
        <f>_xlfn.VAR.S(B2:B566)</f>
        <v>1606216.5936295739</v>
      </c>
      <c r="J10" t="s">
        <v>2108</v>
      </c>
      <c r="K10">
        <f>_xlfn.VAR.S(E2:E365)</f>
        <v>924113.45496927318</v>
      </c>
    </row>
    <row r="11" spans="1:11" x14ac:dyDescent="0.2">
      <c r="A11" s="10" t="s">
        <v>20</v>
      </c>
      <c r="B11">
        <v>890</v>
      </c>
      <c r="D11" s="5" t="s">
        <v>14</v>
      </c>
      <c r="E11">
        <v>674</v>
      </c>
      <c r="G11" t="s">
        <v>2109</v>
      </c>
      <c r="H11">
        <f>_xlfn.STDEV.S(B2:B566)</f>
        <v>1267.366006183523</v>
      </c>
      <c r="J11" t="s">
        <v>2109</v>
      </c>
      <c r="K11">
        <f>_xlfn.STDEV.S(E2:E365)</f>
        <v>961.30819978260524</v>
      </c>
    </row>
    <row r="12" spans="1:11" x14ac:dyDescent="0.2">
      <c r="A12" s="10" t="s">
        <v>20</v>
      </c>
      <c r="B12">
        <v>142</v>
      </c>
      <c r="D12" s="5" t="s">
        <v>14</v>
      </c>
      <c r="E12">
        <v>558</v>
      </c>
    </row>
    <row r="13" spans="1:11" x14ac:dyDescent="0.2">
      <c r="A13" s="10" t="s">
        <v>20</v>
      </c>
      <c r="B13">
        <v>2673</v>
      </c>
      <c r="D13" s="5" t="s">
        <v>14</v>
      </c>
      <c r="E13">
        <v>15</v>
      </c>
    </row>
    <row r="14" spans="1:11" x14ac:dyDescent="0.2">
      <c r="A14" s="10" t="s">
        <v>20</v>
      </c>
      <c r="B14">
        <v>163</v>
      </c>
      <c r="D14" s="5" t="s">
        <v>14</v>
      </c>
      <c r="E14">
        <v>2307</v>
      </c>
    </row>
    <row r="15" spans="1:11" x14ac:dyDescent="0.2">
      <c r="A15" s="10" t="s">
        <v>20</v>
      </c>
      <c r="B15">
        <v>2220</v>
      </c>
      <c r="D15" s="5" t="s">
        <v>14</v>
      </c>
      <c r="E15">
        <v>88</v>
      </c>
    </row>
    <row r="16" spans="1:11" x14ac:dyDescent="0.2">
      <c r="A16" s="10" t="s">
        <v>20</v>
      </c>
      <c r="B16">
        <v>1606</v>
      </c>
      <c r="D16" s="5" t="s">
        <v>14</v>
      </c>
      <c r="E16">
        <v>48</v>
      </c>
    </row>
    <row r="17" spans="1:5" x14ac:dyDescent="0.2">
      <c r="A17" s="10" t="s">
        <v>20</v>
      </c>
      <c r="B17">
        <v>129</v>
      </c>
      <c r="D17" s="5" t="s">
        <v>14</v>
      </c>
      <c r="E17">
        <v>1</v>
      </c>
    </row>
    <row r="18" spans="1:5" x14ac:dyDescent="0.2">
      <c r="A18" s="10" t="s">
        <v>20</v>
      </c>
      <c r="B18">
        <v>226</v>
      </c>
      <c r="D18" s="5" t="s">
        <v>14</v>
      </c>
      <c r="E18">
        <v>1467</v>
      </c>
    </row>
    <row r="19" spans="1:5" x14ac:dyDescent="0.2">
      <c r="A19" s="10" t="s">
        <v>20</v>
      </c>
      <c r="B19">
        <v>5419</v>
      </c>
      <c r="D19" s="5" t="s">
        <v>14</v>
      </c>
      <c r="E19">
        <v>75</v>
      </c>
    </row>
    <row r="20" spans="1:5" x14ac:dyDescent="0.2">
      <c r="A20" s="10" t="s">
        <v>20</v>
      </c>
      <c r="B20">
        <v>165</v>
      </c>
      <c r="D20" s="5" t="s">
        <v>14</v>
      </c>
      <c r="E20">
        <v>120</v>
      </c>
    </row>
    <row r="21" spans="1:5" x14ac:dyDescent="0.2">
      <c r="A21" s="10" t="s">
        <v>20</v>
      </c>
      <c r="B21">
        <v>1965</v>
      </c>
      <c r="D21" s="5" t="s">
        <v>14</v>
      </c>
      <c r="E21">
        <v>2253</v>
      </c>
    </row>
    <row r="22" spans="1:5" x14ac:dyDescent="0.2">
      <c r="A22" s="10" t="s">
        <v>20</v>
      </c>
      <c r="B22">
        <v>16</v>
      </c>
      <c r="D22" s="5" t="s">
        <v>14</v>
      </c>
      <c r="E22">
        <v>5</v>
      </c>
    </row>
    <row r="23" spans="1:5" x14ac:dyDescent="0.2">
      <c r="A23" s="10" t="s">
        <v>20</v>
      </c>
      <c r="B23">
        <v>107</v>
      </c>
      <c r="D23" s="5" t="s">
        <v>14</v>
      </c>
      <c r="E23">
        <v>38</v>
      </c>
    </row>
    <row r="24" spans="1:5" x14ac:dyDescent="0.2">
      <c r="A24" s="10" t="s">
        <v>20</v>
      </c>
      <c r="B24">
        <v>134</v>
      </c>
      <c r="D24" s="5" t="s">
        <v>14</v>
      </c>
      <c r="E24">
        <v>12</v>
      </c>
    </row>
    <row r="25" spans="1:5" x14ac:dyDescent="0.2">
      <c r="A25" s="10" t="s">
        <v>20</v>
      </c>
      <c r="B25">
        <v>198</v>
      </c>
      <c r="D25" s="5" t="s">
        <v>14</v>
      </c>
      <c r="E25">
        <v>1684</v>
      </c>
    </row>
    <row r="26" spans="1:5" x14ac:dyDescent="0.2">
      <c r="A26" s="10" t="s">
        <v>20</v>
      </c>
      <c r="B26">
        <v>111</v>
      </c>
      <c r="D26" s="5" t="s">
        <v>14</v>
      </c>
      <c r="E26">
        <v>56</v>
      </c>
    </row>
    <row r="27" spans="1:5" x14ac:dyDescent="0.2">
      <c r="A27" s="10" t="s">
        <v>20</v>
      </c>
      <c r="B27">
        <v>222</v>
      </c>
      <c r="D27" s="5" t="s">
        <v>14</v>
      </c>
      <c r="E27">
        <v>838</v>
      </c>
    </row>
    <row r="28" spans="1:5" x14ac:dyDescent="0.2">
      <c r="A28" s="10" t="s">
        <v>20</v>
      </c>
      <c r="B28">
        <v>6212</v>
      </c>
      <c r="D28" s="5" t="s">
        <v>14</v>
      </c>
      <c r="E28">
        <v>1000</v>
      </c>
    </row>
    <row r="29" spans="1:5" x14ac:dyDescent="0.2">
      <c r="A29" s="10" t="s">
        <v>20</v>
      </c>
      <c r="B29">
        <v>98</v>
      </c>
      <c r="D29" s="5" t="s">
        <v>14</v>
      </c>
      <c r="E29">
        <v>1482</v>
      </c>
    </row>
    <row r="30" spans="1:5" x14ac:dyDescent="0.2">
      <c r="A30" s="10" t="s">
        <v>20</v>
      </c>
      <c r="B30">
        <v>92</v>
      </c>
      <c r="D30" s="5" t="s">
        <v>14</v>
      </c>
      <c r="E30">
        <v>106</v>
      </c>
    </row>
    <row r="31" spans="1:5" x14ac:dyDescent="0.2">
      <c r="A31" s="10" t="s">
        <v>20</v>
      </c>
      <c r="B31">
        <v>149</v>
      </c>
      <c r="D31" s="5" t="s">
        <v>14</v>
      </c>
      <c r="E31">
        <v>679</v>
      </c>
    </row>
    <row r="32" spans="1:5" x14ac:dyDescent="0.2">
      <c r="A32" s="10" t="s">
        <v>20</v>
      </c>
      <c r="B32">
        <v>2431</v>
      </c>
      <c r="D32" s="5" t="s">
        <v>14</v>
      </c>
      <c r="E32">
        <v>1220</v>
      </c>
    </row>
    <row r="33" spans="1:5" x14ac:dyDescent="0.2">
      <c r="A33" s="10" t="s">
        <v>20</v>
      </c>
      <c r="B33">
        <v>303</v>
      </c>
      <c r="D33" s="5" t="s">
        <v>14</v>
      </c>
      <c r="E33">
        <v>1</v>
      </c>
    </row>
    <row r="34" spans="1:5" x14ac:dyDescent="0.2">
      <c r="A34" s="10" t="s">
        <v>20</v>
      </c>
      <c r="B34">
        <v>209</v>
      </c>
      <c r="D34" s="5" t="s">
        <v>14</v>
      </c>
      <c r="E34">
        <v>37</v>
      </c>
    </row>
    <row r="35" spans="1:5" x14ac:dyDescent="0.2">
      <c r="A35" s="10" t="s">
        <v>20</v>
      </c>
      <c r="B35">
        <v>131</v>
      </c>
      <c r="D35" s="5" t="s">
        <v>14</v>
      </c>
      <c r="E35">
        <v>60</v>
      </c>
    </row>
    <row r="36" spans="1:5" x14ac:dyDescent="0.2">
      <c r="A36" s="10" t="s">
        <v>20</v>
      </c>
      <c r="B36">
        <v>164</v>
      </c>
      <c r="D36" s="5" t="s">
        <v>14</v>
      </c>
      <c r="E36">
        <v>296</v>
      </c>
    </row>
    <row r="37" spans="1:5" x14ac:dyDescent="0.2">
      <c r="A37" s="10" t="s">
        <v>20</v>
      </c>
      <c r="B37">
        <v>201</v>
      </c>
      <c r="D37" s="5" t="s">
        <v>14</v>
      </c>
      <c r="E37">
        <v>3304</v>
      </c>
    </row>
    <row r="38" spans="1:5" x14ac:dyDescent="0.2">
      <c r="A38" s="10" t="s">
        <v>20</v>
      </c>
      <c r="B38">
        <v>211</v>
      </c>
      <c r="D38" s="5" t="s">
        <v>14</v>
      </c>
      <c r="E38">
        <v>73</v>
      </c>
    </row>
    <row r="39" spans="1:5" x14ac:dyDescent="0.2">
      <c r="A39" s="10" t="s">
        <v>20</v>
      </c>
      <c r="B39">
        <v>128</v>
      </c>
      <c r="D39" s="5" t="s">
        <v>14</v>
      </c>
      <c r="E39">
        <v>3387</v>
      </c>
    </row>
    <row r="40" spans="1:5" x14ac:dyDescent="0.2">
      <c r="A40" s="10" t="s">
        <v>20</v>
      </c>
      <c r="B40">
        <v>1600</v>
      </c>
      <c r="D40" s="5" t="s">
        <v>14</v>
      </c>
      <c r="E40">
        <v>662</v>
      </c>
    </row>
    <row r="41" spans="1:5" x14ac:dyDescent="0.2">
      <c r="A41" s="10" t="s">
        <v>20</v>
      </c>
      <c r="B41">
        <v>249</v>
      </c>
      <c r="D41" s="5" t="s">
        <v>14</v>
      </c>
      <c r="E41">
        <v>774</v>
      </c>
    </row>
    <row r="42" spans="1:5" x14ac:dyDescent="0.2">
      <c r="A42" s="10" t="s">
        <v>20</v>
      </c>
      <c r="B42">
        <v>236</v>
      </c>
      <c r="D42" s="5" t="s">
        <v>14</v>
      </c>
      <c r="E42">
        <v>672</v>
      </c>
    </row>
    <row r="43" spans="1:5" x14ac:dyDescent="0.2">
      <c r="A43" s="10" t="s">
        <v>20</v>
      </c>
      <c r="B43">
        <v>4065</v>
      </c>
      <c r="D43" s="5" t="s">
        <v>14</v>
      </c>
      <c r="E43">
        <v>940</v>
      </c>
    </row>
    <row r="44" spans="1:5" x14ac:dyDescent="0.2">
      <c r="A44" s="10" t="s">
        <v>20</v>
      </c>
      <c r="B44">
        <v>246</v>
      </c>
      <c r="D44" s="5" t="s">
        <v>14</v>
      </c>
      <c r="E44">
        <v>117</v>
      </c>
    </row>
    <row r="45" spans="1:5" x14ac:dyDescent="0.2">
      <c r="A45" s="10" t="s">
        <v>20</v>
      </c>
      <c r="B45">
        <v>2475</v>
      </c>
      <c r="D45" s="5" t="s">
        <v>14</v>
      </c>
      <c r="E45">
        <v>115</v>
      </c>
    </row>
    <row r="46" spans="1:5" x14ac:dyDescent="0.2">
      <c r="A46" s="10" t="s">
        <v>20</v>
      </c>
      <c r="B46">
        <v>76</v>
      </c>
      <c r="D46" s="5" t="s">
        <v>14</v>
      </c>
      <c r="E46">
        <v>326</v>
      </c>
    </row>
    <row r="47" spans="1:5" x14ac:dyDescent="0.2">
      <c r="A47" s="10" t="s">
        <v>20</v>
      </c>
      <c r="B47">
        <v>54</v>
      </c>
      <c r="D47" s="5" t="s">
        <v>14</v>
      </c>
      <c r="E47">
        <v>1</v>
      </c>
    </row>
    <row r="48" spans="1:5" x14ac:dyDescent="0.2">
      <c r="A48" s="10" t="s">
        <v>20</v>
      </c>
      <c r="B48">
        <v>88</v>
      </c>
      <c r="D48" s="5" t="s">
        <v>14</v>
      </c>
      <c r="E48">
        <v>1467</v>
      </c>
    </row>
    <row r="49" spans="1:5" x14ac:dyDescent="0.2">
      <c r="A49" s="10" t="s">
        <v>20</v>
      </c>
      <c r="B49">
        <v>85</v>
      </c>
      <c r="D49" s="5" t="s">
        <v>14</v>
      </c>
      <c r="E49">
        <v>5681</v>
      </c>
    </row>
    <row r="50" spans="1:5" x14ac:dyDescent="0.2">
      <c r="A50" s="10" t="s">
        <v>20</v>
      </c>
      <c r="B50">
        <v>170</v>
      </c>
      <c r="D50" s="5" t="s">
        <v>14</v>
      </c>
      <c r="E50">
        <v>1059</v>
      </c>
    </row>
    <row r="51" spans="1:5" x14ac:dyDescent="0.2">
      <c r="A51" s="10" t="s">
        <v>20</v>
      </c>
      <c r="B51">
        <v>330</v>
      </c>
      <c r="D51" s="5" t="s">
        <v>14</v>
      </c>
      <c r="E51">
        <v>1194</v>
      </c>
    </row>
    <row r="52" spans="1:5" x14ac:dyDescent="0.2">
      <c r="A52" s="10" t="s">
        <v>20</v>
      </c>
      <c r="B52">
        <v>127</v>
      </c>
      <c r="D52" s="5" t="s">
        <v>14</v>
      </c>
      <c r="E52">
        <v>30</v>
      </c>
    </row>
    <row r="53" spans="1:5" x14ac:dyDescent="0.2">
      <c r="A53" s="10" t="s">
        <v>20</v>
      </c>
      <c r="B53">
        <v>411</v>
      </c>
      <c r="D53" s="5" t="s">
        <v>14</v>
      </c>
      <c r="E53">
        <v>75</v>
      </c>
    </row>
    <row r="54" spans="1:5" x14ac:dyDescent="0.2">
      <c r="A54" s="10" t="s">
        <v>20</v>
      </c>
      <c r="B54">
        <v>180</v>
      </c>
      <c r="D54" s="5" t="s">
        <v>14</v>
      </c>
      <c r="E54">
        <v>955</v>
      </c>
    </row>
    <row r="55" spans="1:5" x14ac:dyDescent="0.2">
      <c r="A55" s="10" t="s">
        <v>20</v>
      </c>
      <c r="B55">
        <v>374</v>
      </c>
      <c r="D55" s="5" t="s">
        <v>14</v>
      </c>
      <c r="E55">
        <v>67</v>
      </c>
    </row>
    <row r="56" spans="1:5" x14ac:dyDescent="0.2">
      <c r="A56" s="10" t="s">
        <v>20</v>
      </c>
      <c r="B56">
        <v>71</v>
      </c>
      <c r="D56" s="5" t="s">
        <v>14</v>
      </c>
      <c r="E56">
        <v>5</v>
      </c>
    </row>
    <row r="57" spans="1:5" x14ac:dyDescent="0.2">
      <c r="A57" s="10" t="s">
        <v>20</v>
      </c>
      <c r="B57">
        <v>203</v>
      </c>
      <c r="D57" s="5" t="s">
        <v>14</v>
      </c>
      <c r="E57">
        <v>26</v>
      </c>
    </row>
    <row r="58" spans="1:5" x14ac:dyDescent="0.2">
      <c r="A58" s="10" t="s">
        <v>20</v>
      </c>
      <c r="B58">
        <v>113</v>
      </c>
      <c r="D58" s="5" t="s">
        <v>14</v>
      </c>
      <c r="E58">
        <v>1130</v>
      </c>
    </row>
    <row r="59" spans="1:5" x14ac:dyDescent="0.2">
      <c r="A59" s="10" t="s">
        <v>20</v>
      </c>
      <c r="B59">
        <v>96</v>
      </c>
      <c r="D59" s="5" t="s">
        <v>14</v>
      </c>
      <c r="E59">
        <v>782</v>
      </c>
    </row>
    <row r="60" spans="1:5" x14ac:dyDescent="0.2">
      <c r="A60" s="10" t="s">
        <v>20</v>
      </c>
      <c r="B60">
        <v>498</v>
      </c>
      <c r="D60" s="5" t="s">
        <v>14</v>
      </c>
      <c r="E60">
        <v>210</v>
      </c>
    </row>
    <row r="61" spans="1:5" x14ac:dyDescent="0.2">
      <c r="A61" s="10" t="s">
        <v>20</v>
      </c>
      <c r="B61">
        <v>180</v>
      </c>
      <c r="D61" s="5" t="s">
        <v>14</v>
      </c>
      <c r="E61">
        <v>136</v>
      </c>
    </row>
    <row r="62" spans="1:5" x14ac:dyDescent="0.2">
      <c r="A62" s="10" t="s">
        <v>20</v>
      </c>
      <c r="B62">
        <v>27</v>
      </c>
      <c r="D62" s="5" t="s">
        <v>14</v>
      </c>
      <c r="E62">
        <v>86</v>
      </c>
    </row>
    <row r="63" spans="1:5" x14ac:dyDescent="0.2">
      <c r="A63" s="10" t="s">
        <v>20</v>
      </c>
      <c r="B63">
        <v>2331</v>
      </c>
      <c r="D63" s="5" t="s">
        <v>14</v>
      </c>
      <c r="E63">
        <v>19</v>
      </c>
    </row>
    <row r="64" spans="1:5" x14ac:dyDescent="0.2">
      <c r="A64" s="10" t="s">
        <v>20</v>
      </c>
      <c r="B64">
        <v>113</v>
      </c>
      <c r="D64" s="5" t="s">
        <v>14</v>
      </c>
      <c r="E64">
        <v>886</v>
      </c>
    </row>
    <row r="65" spans="1:5" x14ac:dyDescent="0.2">
      <c r="A65" s="10" t="s">
        <v>20</v>
      </c>
      <c r="B65">
        <v>164</v>
      </c>
      <c r="D65" s="5" t="s">
        <v>14</v>
      </c>
      <c r="E65">
        <v>35</v>
      </c>
    </row>
    <row r="66" spans="1:5" x14ac:dyDescent="0.2">
      <c r="A66" s="10" t="s">
        <v>20</v>
      </c>
      <c r="B66">
        <v>164</v>
      </c>
      <c r="D66" s="5" t="s">
        <v>14</v>
      </c>
      <c r="E66">
        <v>24</v>
      </c>
    </row>
    <row r="67" spans="1:5" x14ac:dyDescent="0.2">
      <c r="A67" s="10" t="s">
        <v>20</v>
      </c>
      <c r="B67">
        <v>336</v>
      </c>
      <c r="D67" s="5" t="s">
        <v>14</v>
      </c>
      <c r="E67">
        <v>86</v>
      </c>
    </row>
    <row r="68" spans="1:5" x14ac:dyDescent="0.2">
      <c r="A68" s="10" t="s">
        <v>20</v>
      </c>
      <c r="B68">
        <v>1917</v>
      </c>
      <c r="D68" s="5" t="s">
        <v>14</v>
      </c>
      <c r="E68">
        <v>243</v>
      </c>
    </row>
    <row r="69" spans="1:5" x14ac:dyDescent="0.2">
      <c r="A69" s="10" t="s">
        <v>20</v>
      </c>
      <c r="B69">
        <v>95</v>
      </c>
      <c r="D69" s="5" t="s">
        <v>14</v>
      </c>
      <c r="E69">
        <v>65</v>
      </c>
    </row>
    <row r="70" spans="1:5" x14ac:dyDescent="0.2">
      <c r="A70" s="10" t="s">
        <v>20</v>
      </c>
      <c r="B70">
        <v>147</v>
      </c>
      <c r="D70" s="5" t="s">
        <v>14</v>
      </c>
      <c r="E70">
        <v>100</v>
      </c>
    </row>
    <row r="71" spans="1:5" x14ac:dyDescent="0.2">
      <c r="A71" s="10" t="s">
        <v>20</v>
      </c>
      <c r="B71">
        <v>86</v>
      </c>
      <c r="D71" s="5" t="s">
        <v>14</v>
      </c>
      <c r="E71">
        <v>168</v>
      </c>
    </row>
    <row r="72" spans="1:5" x14ac:dyDescent="0.2">
      <c r="A72" s="10" t="s">
        <v>20</v>
      </c>
      <c r="B72">
        <v>83</v>
      </c>
      <c r="D72" s="5" t="s">
        <v>14</v>
      </c>
      <c r="E72">
        <v>13</v>
      </c>
    </row>
    <row r="73" spans="1:5" x14ac:dyDescent="0.2">
      <c r="A73" s="10" t="s">
        <v>20</v>
      </c>
      <c r="B73">
        <v>676</v>
      </c>
      <c r="D73" s="5" t="s">
        <v>14</v>
      </c>
      <c r="E73">
        <v>1</v>
      </c>
    </row>
    <row r="74" spans="1:5" x14ac:dyDescent="0.2">
      <c r="A74" s="10" t="s">
        <v>20</v>
      </c>
      <c r="B74">
        <v>361</v>
      </c>
      <c r="D74" s="5" t="s">
        <v>14</v>
      </c>
      <c r="E74">
        <v>40</v>
      </c>
    </row>
    <row r="75" spans="1:5" x14ac:dyDescent="0.2">
      <c r="A75" s="10" t="s">
        <v>20</v>
      </c>
      <c r="B75">
        <v>131</v>
      </c>
      <c r="D75" s="5" t="s">
        <v>14</v>
      </c>
      <c r="E75">
        <v>226</v>
      </c>
    </row>
    <row r="76" spans="1:5" x14ac:dyDescent="0.2">
      <c r="A76" s="10" t="s">
        <v>20</v>
      </c>
      <c r="B76">
        <v>126</v>
      </c>
      <c r="D76" s="5" t="s">
        <v>14</v>
      </c>
      <c r="E76">
        <v>1625</v>
      </c>
    </row>
    <row r="77" spans="1:5" x14ac:dyDescent="0.2">
      <c r="A77" s="10" t="s">
        <v>20</v>
      </c>
      <c r="B77">
        <v>275</v>
      </c>
      <c r="D77" s="5" t="s">
        <v>14</v>
      </c>
      <c r="E77">
        <v>143</v>
      </c>
    </row>
    <row r="78" spans="1:5" x14ac:dyDescent="0.2">
      <c r="A78" s="10" t="s">
        <v>20</v>
      </c>
      <c r="B78">
        <v>67</v>
      </c>
      <c r="D78" s="5" t="s">
        <v>14</v>
      </c>
      <c r="E78">
        <v>934</v>
      </c>
    </row>
    <row r="79" spans="1:5" x14ac:dyDescent="0.2">
      <c r="A79" s="10" t="s">
        <v>20</v>
      </c>
      <c r="B79">
        <v>154</v>
      </c>
      <c r="D79" s="5" t="s">
        <v>14</v>
      </c>
      <c r="E79">
        <v>17</v>
      </c>
    </row>
    <row r="80" spans="1:5" x14ac:dyDescent="0.2">
      <c r="A80" s="10" t="s">
        <v>20</v>
      </c>
      <c r="B80">
        <v>1782</v>
      </c>
      <c r="D80" s="5" t="s">
        <v>14</v>
      </c>
      <c r="E80">
        <v>2179</v>
      </c>
    </row>
    <row r="81" spans="1:5" x14ac:dyDescent="0.2">
      <c r="A81" s="10" t="s">
        <v>20</v>
      </c>
      <c r="B81">
        <v>903</v>
      </c>
      <c r="D81" s="5" t="s">
        <v>14</v>
      </c>
      <c r="E81">
        <v>931</v>
      </c>
    </row>
    <row r="82" spans="1:5" x14ac:dyDescent="0.2">
      <c r="A82" s="10" t="s">
        <v>20</v>
      </c>
      <c r="B82">
        <v>94</v>
      </c>
      <c r="D82" s="5" t="s">
        <v>14</v>
      </c>
      <c r="E82">
        <v>92</v>
      </c>
    </row>
    <row r="83" spans="1:5" x14ac:dyDescent="0.2">
      <c r="A83" s="10" t="s">
        <v>20</v>
      </c>
      <c r="B83">
        <v>180</v>
      </c>
      <c r="D83" s="5" t="s">
        <v>14</v>
      </c>
      <c r="E83">
        <v>57</v>
      </c>
    </row>
    <row r="84" spans="1:5" x14ac:dyDescent="0.2">
      <c r="A84" s="10" t="s">
        <v>20</v>
      </c>
      <c r="B84">
        <v>533</v>
      </c>
      <c r="D84" s="5" t="s">
        <v>14</v>
      </c>
      <c r="E84">
        <v>41</v>
      </c>
    </row>
    <row r="85" spans="1:5" x14ac:dyDescent="0.2">
      <c r="A85" s="10" t="s">
        <v>20</v>
      </c>
      <c r="B85">
        <v>2443</v>
      </c>
      <c r="D85" s="5" t="s">
        <v>14</v>
      </c>
      <c r="E85">
        <v>1</v>
      </c>
    </row>
    <row r="86" spans="1:5" x14ac:dyDescent="0.2">
      <c r="A86" s="10" t="s">
        <v>20</v>
      </c>
      <c r="B86">
        <v>89</v>
      </c>
      <c r="D86" s="5" t="s">
        <v>14</v>
      </c>
      <c r="E86">
        <v>101</v>
      </c>
    </row>
    <row r="87" spans="1:5" x14ac:dyDescent="0.2">
      <c r="A87" s="10" t="s">
        <v>20</v>
      </c>
      <c r="B87">
        <v>159</v>
      </c>
      <c r="D87" s="5" t="s">
        <v>14</v>
      </c>
      <c r="E87">
        <v>1335</v>
      </c>
    </row>
    <row r="88" spans="1:5" x14ac:dyDescent="0.2">
      <c r="A88" s="10" t="s">
        <v>20</v>
      </c>
      <c r="B88">
        <v>50</v>
      </c>
      <c r="D88" s="5" t="s">
        <v>14</v>
      </c>
      <c r="E88">
        <v>15</v>
      </c>
    </row>
    <row r="89" spans="1:5" x14ac:dyDescent="0.2">
      <c r="A89" s="10" t="s">
        <v>20</v>
      </c>
      <c r="B89">
        <v>186</v>
      </c>
      <c r="D89" s="5" t="s">
        <v>14</v>
      </c>
      <c r="E89">
        <v>454</v>
      </c>
    </row>
    <row r="90" spans="1:5" x14ac:dyDescent="0.2">
      <c r="A90" s="10" t="s">
        <v>20</v>
      </c>
      <c r="B90">
        <v>1071</v>
      </c>
      <c r="D90" s="5" t="s">
        <v>14</v>
      </c>
      <c r="E90">
        <v>3182</v>
      </c>
    </row>
    <row r="91" spans="1:5" x14ac:dyDescent="0.2">
      <c r="A91" s="10" t="s">
        <v>20</v>
      </c>
      <c r="B91">
        <v>117</v>
      </c>
      <c r="D91" s="5" t="s">
        <v>14</v>
      </c>
      <c r="E91">
        <v>15</v>
      </c>
    </row>
    <row r="92" spans="1:5" x14ac:dyDescent="0.2">
      <c r="A92" s="10" t="s">
        <v>20</v>
      </c>
      <c r="B92">
        <v>70</v>
      </c>
      <c r="D92" s="5" t="s">
        <v>14</v>
      </c>
      <c r="E92">
        <v>133</v>
      </c>
    </row>
    <row r="93" spans="1:5" x14ac:dyDescent="0.2">
      <c r="A93" s="10" t="s">
        <v>20</v>
      </c>
      <c r="B93">
        <v>135</v>
      </c>
      <c r="D93" s="5" t="s">
        <v>14</v>
      </c>
      <c r="E93">
        <v>2062</v>
      </c>
    </row>
    <row r="94" spans="1:5" x14ac:dyDescent="0.2">
      <c r="A94" s="10" t="s">
        <v>20</v>
      </c>
      <c r="B94">
        <v>768</v>
      </c>
      <c r="D94" s="5" t="s">
        <v>14</v>
      </c>
      <c r="E94">
        <v>29</v>
      </c>
    </row>
    <row r="95" spans="1:5" x14ac:dyDescent="0.2">
      <c r="A95" s="10" t="s">
        <v>20</v>
      </c>
      <c r="B95">
        <v>199</v>
      </c>
      <c r="D95" s="5" t="s">
        <v>14</v>
      </c>
      <c r="E95">
        <v>132</v>
      </c>
    </row>
    <row r="96" spans="1:5" x14ac:dyDescent="0.2">
      <c r="A96" s="10" t="s">
        <v>20</v>
      </c>
      <c r="B96">
        <v>107</v>
      </c>
      <c r="D96" s="5" t="s">
        <v>14</v>
      </c>
      <c r="E96">
        <v>137</v>
      </c>
    </row>
    <row r="97" spans="1:5" x14ac:dyDescent="0.2">
      <c r="A97" s="10" t="s">
        <v>20</v>
      </c>
      <c r="B97">
        <v>195</v>
      </c>
      <c r="D97" s="5" t="s">
        <v>14</v>
      </c>
      <c r="E97">
        <v>908</v>
      </c>
    </row>
    <row r="98" spans="1:5" x14ac:dyDescent="0.2">
      <c r="A98" s="10" t="s">
        <v>20</v>
      </c>
      <c r="B98">
        <v>3376</v>
      </c>
      <c r="D98" s="5" t="s">
        <v>14</v>
      </c>
      <c r="E98">
        <v>10</v>
      </c>
    </row>
    <row r="99" spans="1:5" x14ac:dyDescent="0.2">
      <c r="A99" s="10" t="s">
        <v>20</v>
      </c>
      <c r="B99">
        <v>41</v>
      </c>
      <c r="D99" s="5" t="s">
        <v>14</v>
      </c>
      <c r="E99">
        <v>1910</v>
      </c>
    </row>
    <row r="100" spans="1:5" x14ac:dyDescent="0.2">
      <c r="A100" s="10" t="s">
        <v>20</v>
      </c>
      <c r="B100">
        <v>1821</v>
      </c>
      <c r="D100" s="5" t="s">
        <v>14</v>
      </c>
      <c r="E100">
        <v>38</v>
      </c>
    </row>
    <row r="101" spans="1:5" x14ac:dyDescent="0.2">
      <c r="A101" s="10" t="s">
        <v>20</v>
      </c>
      <c r="B101">
        <v>164</v>
      </c>
      <c r="D101" s="5" t="s">
        <v>14</v>
      </c>
      <c r="E101">
        <v>104</v>
      </c>
    </row>
    <row r="102" spans="1:5" x14ac:dyDescent="0.2">
      <c r="A102" s="10" t="s">
        <v>20</v>
      </c>
      <c r="B102">
        <v>157</v>
      </c>
      <c r="D102" s="5" t="s">
        <v>14</v>
      </c>
      <c r="E102">
        <v>49</v>
      </c>
    </row>
    <row r="103" spans="1:5" x14ac:dyDescent="0.2">
      <c r="A103" s="10" t="s">
        <v>20</v>
      </c>
      <c r="B103">
        <v>246</v>
      </c>
      <c r="D103" s="5" t="s">
        <v>14</v>
      </c>
      <c r="E103">
        <v>1</v>
      </c>
    </row>
    <row r="104" spans="1:5" x14ac:dyDescent="0.2">
      <c r="A104" s="10" t="s">
        <v>20</v>
      </c>
      <c r="B104">
        <v>1396</v>
      </c>
      <c r="D104" s="5" t="s">
        <v>14</v>
      </c>
      <c r="E104">
        <v>245</v>
      </c>
    </row>
    <row r="105" spans="1:5" x14ac:dyDescent="0.2">
      <c r="A105" s="10" t="s">
        <v>20</v>
      </c>
      <c r="B105">
        <v>2506</v>
      </c>
      <c r="D105" s="5" t="s">
        <v>14</v>
      </c>
      <c r="E105">
        <v>32</v>
      </c>
    </row>
    <row r="106" spans="1:5" x14ac:dyDescent="0.2">
      <c r="A106" s="10" t="s">
        <v>20</v>
      </c>
      <c r="B106">
        <v>244</v>
      </c>
      <c r="D106" s="5" t="s">
        <v>14</v>
      </c>
      <c r="E106">
        <v>7</v>
      </c>
    </row>
    <row r="107" spans="1:5" x14ac:dyDescent="0.2">
      <c r="A107" s="10" t="s">
        <v>20</v>
      </c>
      <c r="B107">
        <v>146</v>
      </c>
      <c r="D107" s="5" t="s">
        <v>14</v>
      </c>
      <c r="E107">
        <v>803</v>
      </c>
    </row>
    <row r="108" spans="1:5" x14ac:dyDescent="0.2">
      <c r="A108" s="10" t="s">
        <v>20</v>
      </c>
      <c r="B108">
        <v>1267</v>
      </c>
      <c r="D108" s="5" t="s">
        <v>14</v>
      </c>
      <c r="E108">
        <v>16</v>
      </c>
    </row>
    <row r="109" spans="1:5" x14ac:dyDescent="0.2">
      <c r="A109" s="10" t="s">
        <v>20</v>
      </c>
      <c r="B109">
        <v>1561</v>
      </c>
      <c r="D109" s="5" t="s">
        <v>14</v>
      </c>
      <c r="E109">
        <v>31</v>
      </c>
    </row>
    <row r="110" spans="1:5" x14ac:dyDescent="0.2">
      <c r="A110" s="10" t="s">
        <v>20</v>
      </c>
      <c r="B110">
        <v>48</v>
      </c>
      <c r="D110" s="5" t="s">
        <v>14</v>
      </c>
      <c r="E110">
        <v>108</v>
      </c>
    </row>
    <row r="111" spans="1:5" x14ac:dyDescent="0.2">
      <c r="A111" s="10" t="s">
        <v>20</v>
      </c>
      <c r="B111">
        <v>2739</v>
      </c>
      <c r="D111" s="5" t="s">
        <v>14</v>
      </c>
      <c r="E111">
        <v>30</v>
      </c>
    </row>
    <row r="112" spans="1:5" x14ac:dyDescent="0.2">
      <c r="A112" s="10" t="s">
        <v>20</v>
      </c>
      <c r="B112">
        <v>3537</v>
      </c>
      <c r="D112" s="5" t="s">
        <v>14</v>
      </c>
      <c r="E112">
        <v>17</v>
      </c>
    </row>
    <row r="113" spans="1:5" x14ac:dyDescent="0.2">
      <c r="A113" s="10" t="s">
        <v>20</v>
      </c>
      <c r="B113">
        <v>2107</v>
      </c>
      <c r="D113" s="5" t="s">
        <v>14</v>
      </c>
      <c r="E113">
        <v>80</v>
      </c>
    </row>
    <row r="114" spans="1:5" x14ac:dyDescent="0.2">
      <c r="A114" s="10" t="s">
        <v>20</v>
      </c>
      <c r="B114">
        <v>3318</v>
      </c>
      <c r="D114" s="5" t="s">
        <v>14</v>
      </c>
      <c r="E114">
        <v>2468</v>
      </c>
    </row>
    <row r="115" spans="1:5" x14ac:dyDescent="0.2">
      <c r="A115" s="10" t="s">
        <v>20</v>
      </c>
      <c r="B115">
        <v>340</v>
      </c>
      <c r="D115" s="5" t="s">
        <v>14</v>
      </c>
      <c r="E115">
        <v>26</v>
      </c>
    </row>
    <row r="116" spans="1:5" x14ac:dyDescent="0.2">
      <c r="A116" s="10" t="s">
        <v>20</v>
      </c>
      <c r="B116">
        <v>1442</v>
      </c>
      <c r="D116" s="5" t="s">
        <v>14</v>
      </c>
      <c r="E116">
        <v>73</v>
      </c>
    </row>
    <row r="117" spans="1:5" x14ac:dyDescent="0.2">
      <c r="A117" s="10" t="s">
        <v>20</v>
      </c>
      <c r="B117">
        <v>126</v>
      </c>
      <c r="D117" s="5" t="s">
        <v>14</v>
      </c>
      <c r="E117">
        <v>128</v>
      </c>
    </row>
    <row r="118" spans="1:5" x14ac:dyDescent="0.2">
      <c r="A118" s="10" t="s">
        <v>20</v>
      </c>
      <c r="B118">
        <v>524</v>
      </c>
      <c r="D118" s="5" t="s">
        <v>14</v>
      </c>
      <c r="E118">
        <v>33</v>
      </c>
    </row>
    <row r="119" spans="1:5" x14ac:dyDescent="0.2">
      <c r="A119" s="10" t="s">
        <v>20</v>
      </c>
      <c r="B119">
        <v>1989</v>
      </c>
      <c r="D119" s="5" t="s">
        <v>14</v>
      </c>
      <c r="E119">
        <v>1072</v>
      </c>
    </row>
    <row r="120" spans="1:5" x14ac:dyDescent="0.2">
      <c r="A120" s="10" t="s">
        <v>20</v>
      </c>
      <c r="B120">
        <v>157</v>
      </c>
      <c r="D120" s="5" t="s">
        <v>14</v>
      </c>
      <c r="E120">
        <v>393</v>
      </c>
    </row>
    <row r="121" spans="1:5" x14ac:dyDescent="0.2">
      <c r="A121" s="10" t="s">
        <v>20</v>
      </c>
      <c r="B121">
        <v>4498</v>
      </c>
      <c r="D121" s="5" t="s">
        <v>14</v>
      </c>
      <c r="E121">
        <v>1257</v>
      </c>
    </row>
    <row r="122" spans="1:5" x14ac:dyDescent="0.2">
      <c r="A122" s="10" t="s">
        <v>20</v>
      </c>
      <c r="B122">
        <v>80</v>
      </c>
      <c r="D122" s="5" t="s">
        <v>14</v>
      </c>
      <c r="E122">
        <v>328</v>
      </c>
    </row>
    <row r="123" spans="1:5" x14ac:dyDescent="0.2">
      <c r="A123" s="10" t="s">
        <v>20</v>
      </c>
      <c r="B123">
        <v>43</v>
      </c>
      <c r="D123" s="5" t="s">
        <v>14</v>
      </c>
      <c r="E123">
        <v>147</v>
      </c>
    </row>
    <row r="124" spans="1:5" x14ac:dyDescent="0.2">
      <c r="A124" s="10" t="s">
        <v>20</v>
      </c>
      <c r="B124">
        <v>2053</v>
      </c>
      <c r="D124" s="5" t="s">
        <v>14</v>
      </c>
      <c r="E124">
        <v>830</v>
      </c>
    </row>
    <row r="125" spans="1:5" x14ac:dyDescent="0.2">
      <c r="A125" s="10" t="s">
        <v>20</v>
      </c>
      <c r="B125">
        <v>168</v>
      </c>
      <c r="D125" s="5" t="s">
        <v>14</v>
      </c>
      <c r="E125">
        <v>331</v>
      </c>
    </row>
    <row r="126" spans="1:5" x14ac:dyDescent="0.2">
      <c r="A126" s="10" t="s">
        <v>20</v>
      </c>
      <c r="B126">
        <v>4289</v>
      </c>
      <c r="D126" s="5" t="s">
        <v>14</v>
      </c>
      <c r="E126">
        <v>25</v>
      </c>
    </row>
    <row r="127" spans="1:5" x14ac:dyDescent="0.2">
      <c r="A127" s="10" t="s">
        <v>20</v>
      </c>
      <c r="B127">
        <v>165</v>
      </c>
      <c r="D127" s="5" t="s">
        <v>14</v>
      </c>
      <c r="E127">
        <v>3483</v>
      </c>
    </row>
    <row r="128" spans="1:5" x14ac:dyDescent="0.2">
      <c r="A128" s="10" t="s">
        <v>20</v>
      </c>
      <c r="B128">
        <v>1815</v>
      </c>
      <c r="D128" s="5" t="s">
        <v>14</v>
      </c>
      <c r="E128">
        <v>923</v>
      </c>
    </row>
    <row r="129" spans="1:5" x14ac:dyDescent="0.2">
      <c r="A129" s="10" t="s">
        <v>20</v>
      </c>
      <c r="B129">
        <v>397</v>
      </c>
      <c r="D129" s="5" t="s">
        <v>14</v>
      </c>
      <c r="E129">
        <v>1</v>
      </c>
    </row>
    <row r="130" spans="1:5" x14ac:dyDescent="0.2">
      <c r="A130" s="10" t="s">
        <v>20</v>
      </c>
      <c r="B130">
        <v>1539</v>
      </c>
      <c r="D130" s="5" t="s">
        <v>14</v>
      </c>
      <c r="E130">
        <v>33</v>
      </c>
    </row>
    <row r="131" spans="1:5" x14ac:dyDescent="0.2">
      <c r="A131" s="10" t="s">
        <v>20</v>
      </c>
      <c r="B131">
        <v>138</v>
      </c>
      <c r="D131" s="5" t="s">
        <v>14</v>
      </c>
      <c r="E131">
        <v>40</v>
      </c>
    </row>
    <row r="132" spans="1:5" x14ac:dyDescent="0.2">
      <c r="A132" s="10" t="s">
        <v>20</v>
      </c>
      <c r="B132">
        <v>3594</v>
      </c>
      <c r="D132" s="5" t="s">
        <v>14</v>
      </c>
      <c r="E132">
        <v>23</v>
      </c>
    </row>
    <row r="133" spans="1:5" x14ac:dyDescent="0.2">
      <c r="A133" s="10" t="s">
        <v>20</v>
      </c>
      <c r="B133">
        <v>5880</v>
      </c>
      <c r="D133" s="5" t="s">
        <v>14</v>
      </c>
      <c r="E133">
        <v>75</v>
      </c>
    </row>
    <row r="134" spans="1:5" x14ac:dyDescent="0.2">
      <c r="A134" s="10" t="s">
        <v>20</v>
      </c>
      <c r="B134">
        <v>112</v>
      </c>
      <c r="D134" s="5" t="s">
        <v>14</v>
      </c>
      <c r="E134">
        <v>2176</v>
      </c>
    </row>
    <row r="135" spans="1:5" x14ac:dyDescent="0.2">
      <c r="A135" s="10" t="s">
        <v>20</v>
      </c>
      <c r="B135">
        <v>943</v>
      </c>
      <c r="D135" s="5" t="s">
        <v>14</v>
      </c>
      <c r="E135">
        <v>441</v>
      </c>
    </row>
    <row r="136" spans="1:5" x14ac:dyDescent="0.2">
      <c r="A136" s="10" t="s">
        <v>20</v>
      </c>
      <c r="B136">
        <v>2468</v>
      </c>
      <c r="D136" s="5" t="s">
        <v>14</v>
      </c>
      <c r="E136">
        <v>25</v>
      </c>
    </row>
    <row r="137" spans="1:5" x14ac:dyDescent="0.2">
      <c r="A137" s="10" t="s">
        <v>20</v>
      </c>
      <c r="B137">
        <v>2551</v>
      </c>
      <c r="D137" s="5" t="s">
        <v>14</v>
      </c>
      <c r="E137">
        <v>127</v>
      </c>
    </row>
    <row r="138" spans="1:5" x14ac:dyDescent="0.2">
      <c r="A138" s="10" t="s">
        <v>20</v>
      </c>
      <c r="B138">
        <v>101</v>
      </c>
      <c r="D138" s="5" t="s">
        <v>14</v>
      </c>
      <c r="E138">
        <v>355</v>
      </c>
    </row>
    <row r="139" spans="1:5" x14ac:dyDescent="0.2">
      <c r="A139" s="10" t="s">
        <v>20</v>
      </c>
      <c r="B139">
        <v>92</v>
      </c>
      <c r="D139" s="5" t="s">
        <v>14</v>
      </c>
      <c r="E139">
        <v>44</v>
      </c>
    </row>
    <row r="140" spans="1:5" x14ac:dyDescent="0.2">
      <c r="A140" s="10" t="s">
        <v>20</v>
      </c>
      <c r="B140">
        <v>62</v>
      </c>
      <c r="D140" s="5" t="s">
        <v>14</v>
      </c>
      <c r="E140">
        <v>67</v>
      </c>
    </row>
    <row r="141" spans="1:5" x14ac:dyDescent="0.2">
      <c r="A141" s="10" t="s">
        <v>20</v>
      </c>
      <c r="B141">
        <v>149</v>
      </c>
      <c r="D141" s="5" t="s">
        <v>14</v>
      </c>
      <c r="E141">
        <v>1068</v>
      </c>
    </row>
    <row r="142" spans="1:5" x14ac:dyDescent="0.2">
      <c r="A142" s="10" t="s">
        <v>20</v>
      </c>
      <c r="B142">
        <v>329</v>
      </c>
      <c r="D142" s="5" t="s">
        <v>14</v>
      </c>
      <c r="E142">
        <v>424</v>
      </c>
    </row>
    <row r="143" spans="1:5" x14ac:dyDescent="0.2">
      <c r="A143" s="10" t="s">
        <v>20</v>
      </c>
      <c r="B143">
        <v>97</v>
      </c>
      <c r="D143" s="5" t="s">
        <v>14</v>
      </c>
      <c r="E143">
        <v>151</v>
      </c>
    </row>
    <row r="144" spans="1:5" x14ac:dyDescent="0.2">
      <c r="A144" s="10" t="s">
        <v>20</v>
      </c>
      <c r="B144">
        <v>1784</v>
      </c>
      <c r="D144" s="5" t="s">
        <v>14</v>
      </c>
      <c r="E144">
        <v>1608</v>
      </c>
    </row>
    <row r="145" spans="1:5" x14ac:dyDescent="0.2">
      <c r="A145" s="10" t="s">
        <v>20</v>
      </c>
      <c r="B145">
        <v>1684</v>
      </c>
      <c r="D145" s="5" t="s">
        <v>14</v>
      </c>
      <c r="E145">
        <v>941</v>
      </c>
    </row>
    <row r="146" spans="1:5" x14ac:dyDescent="0.2">
      <c r="A146" s="10" t="s">
        <v>20</v>
      </c>
      <c r="B146">
        <v>250</v>
      </c>
      <c r="D146" s="5" t="s">
        <v>14</v>
      </c>
      <c r="E146">
        <v>1</v>
      </c>
    </row>
    <row r="147" spans="1:5" x14ac:dyDescent="0.2">
      <c r="A147" s="10" t="s">
        <v>20</v>
      </c>
      <c r="B147">
        <v>238</v>
      </c>
      <c r="D147" s="5" t="s">
        <v>14</v>
      </c>
      <c r="E147">
        <v>40</v>
      </c>
    </row>
    <row r="148" spans="1:5" x14ac:dyDescent="0.2">
      <c r="A148" s="10" t="s">
        <v>20</v>
      </c>
      <c r="B148">
        <v>53</v>
      </c>
      <c r="D148" s="5" t="s">
        <v>14</v>
      </c>
      <c r="E148">
        <v>3015</v>
      </c>
    </row>
    <row r="149" spans="1:5" x14ac:dyDescent="0.2">
      <c r="A149" s="10" t="s">
        <v>20</v>
      </c>
      <c r="B149">
        <v>214</v>
      </c>
      <c r="D149" s="5" t="s">
        <v>14</v>
      </c>
      <c r="E149">
        <v>435</v>
      </c>
    </row>
    <row r="150" spans="1:5" x14ac:dyDescent="0.2">
      <c r="A150" s="10" t="s">
        <v>20</v>
      </c>
      <c r="B150">
        <v>222</v>
      </c>
      <c r="D150" s="5" t="s">
        <v>14</v>
      </c>
      <c r="E150">
        <v>714</v>
      </c>
    </row>
    <row r="151" spans="1:5" x14ac:dyDescent="0.2">
      <c r="A151" s="10" t="s">
        <v>20</v>
      </c>
      <c r="B151">
        <v>1884</v>
      </c>
      <c r="D151" s="5" t="s">
        <v>14</v>
      </c>
      <c r="E151">
        <v>5497</v>
      </c>
    </row>
    <row r="152" spans="1:5" x14ac:dyDescent="0.2">
      <c r="A152" s="10" t="s">
        <v>20</v>
      </c>
      <c r="B152">
        <v>218</v>
      </c>
      <c r="D152" s="5" t="s">
        <v>14</v>
      </c>
      <c r="E152">
        <v>418</v>
      </c>
    </row>
    <row r="153" spans="1:5" x14ac:dyDescent="0.2">
      <c r="A153" s="10" t="s">
        <v>20</v>
      </c>
      <c r="B153">
        <v>6465</v>
      </c>
      <c r="D153" s="5" t="s">
        <v>14</v>
      </c>
      <c r="E153">
        <v>1439</v>
      </c>
    </row>
    <row r="154" spans="1:5" x14ac:dyDescent="0.2">
      <c r="A154" s="10" t="s">
        <v>20</v>
      </c>
      <c r="B154">
        <v>59</v>
      </c>
      <c r="D154" s="5" t="s">
        <v>14</v>
      </c>
      <c r="E154">
        <v>15</v>
      </c>
    </row>
    <row r="155" spans="1:5" x14ac:dyDescent="0.2">
      <c r="A155" s="10" t="s">
        <v>20</v>
      </c>
      <c r="B155">
        <v>88</v>
      </c>
      <c r="D155" s="5" t="s">
        <v>14</v>
      </c>
      <c r="E155">
        <v>1999</v>
      </c>
    </row>
    <row r="156" spans="1:5" x14ac:dyDescent="0.2">
      <c r="A156" s="10" t="s">
        <v>20</v>
      </c>
      <c r="B156">
        <v>1697</v>
      </c>
      <c r="D156" s="5" t="s">
        <v>14</v>
      </c>
      <c r="E156">
        <v>118</v>
      </c>
    </row>
    <row r="157" spans="1:5" x14ac:dyDescent="0.2">
      <c r="A157" s="10" t="s">
        <v>20</v>
      </c>
      <c r="B157">
        <v>92</v>
      </c>
      <c r="D157" s="5" t="s">
        <v>14</v>
      </c>
      <c r="E157">
        <v>162</v>
      </c>
    </row>
    <row r="158" spans="1:5" x14ac:dyDescent="0.2">
      <c r="A158" s="10" t="s">
        <v>20</v>
      </c>
      <c r="B158">
        <v>186</v>
      </c>
      <c r="D158" s="5" t="s">
        <v>14</v>
      </c>
      <c r="E158">
        <v>83</v>
      </c>
    </row>
    <row r="159" spans="1:5" x14ac:dyDescent="0.2">
      <c r="A159" s="10" t="s">
        <v>20</v>
      </c>
      <c r="B159">
        <v>138</v>
      </c>
      <c r="D159" s="5" t="s">
        <v>14</v>
      </c>
      <c r="E159">
        <v>747</v>
      </c>
    </row>
    <row r="160" spans="1:5" x14ac:dyDescent="0.2">
      <c r="A160" s="10" t="s">
        <v>20</v>
      </c>
      <c r="B160">
        <v>261</v>
      </c>
      <c r="D160" s="5" t="s">
        <v>14</v>
      </c>
      <c r="E160">
        <v>84</v>
      </c>
    </row>
    <row r="161" spans="1:5" x14ac:dyDescent="0.2">
      <c r="A161" s="10" t="s">
        <v>20</v>
      </c>
      <c r="B161">
        <v>107</v>
      </c>
      <c r="D161" s="5" t="s">
        <v>14</v>
      </c>
      <c r="E161">
        <v>91</v>
      </c>
    </row>
    <row r="162" spans="1:5" x14ac:dyDescent="0.2">
      <c r="A162" s="10" t="s">
        <v>20</v>
      </c>
      <c r="B162">
        <v>199</v>
      </c>
      <c r="D162" s="5" t="s">
        <v>14</v>
      </c>
      <c r="E162">
        <v>792</v>
      </c>
    </row>
    <row r="163" spans="1:5" x14ac:dyDescent="0.2">
      <c r="A163" s="10" t="s">
        <v>20</v>
      </c>
      <c r="B163">
        <v>5512</v>
      </c>
      <c r="D163" s="5" t="s">
        <v>14</v>
      </c>
      <c r="E163">
        <v>32</v>
      </c>
    </row>
    <row r="164" spans="1:5" x14ac:dyDescent="0.2">
      <c r="A164" s="10" t="s">
        <v>20</v>
      </c>
      <c r="B164">
        <v>86</v>
      </c>
      <c r="D164" s="5" t="s">
        <v>14</v>
      </c>
      <c r="E164">
        <v>186</v>
      </c>
    </row>
    <row r="165" spans="1:5" x14ac:dyDescent="0.2">
      <c r="A165" s="10" t="s">
        <v>20</v>
      </c>
      <c r="B165">
        <v>2768</v>
      </c>
      <c r="D165" s="5" t="s">
        <v>14</v>
      </c>
      <c r="E165">
        <v>605</v>
      </c>
    </row>
    <row r="166" spans="1:5" x14ac:dyDescent="0.2">
      <c r="A166" s="10" t="s">
        <v>20</v>
      </c>
      <c r="B166">
        <v>48</v>
      </c>
      <c r="D166" s="5" t="s">
        <v>14</v>
      </c>
      <c r="E166">
        <v>1</v>
      </c>
    </row>
    <row r="167" spans="1:5" x14ac:dyDescent="0.2">
      <c r="A167" s="10" t="s">
        <v>20</v>
      </c>
      <c r="B167">
        <v>87</v>
      </c>
      <c r="D167" s="5" t="s">
        <v>14</v>
      </c>
      <c r="E167">
        <v>31</v>
      </c>
    </row>
    <row r="168" spans="1:5" x14ac:dyDescent="0.2">
      <c r="A168" s="10" t="s">
        <v>20</v>
      </c>
      <c r="B168">
        <v>1894</v>
      </c>
      <c r="D168" s="5" t="s">
        <v>14</v>
      </c>
      <c r="E168">
        <v>1181</v>
      </c>
    </row>
    <row r="169" spans="1:5" x14ac:dyDescent="0.2">
      <c r="A169" s="10" t="s">
        <v>20</v>
      </c>
      <c r="B169">
        <v>282</v>
      </c>
      <c r="D169" s="5" t="s">
        <v>14</v>
      </c>
      <c r="E169">
        <v>39</v>
      </c>
    </row>
    <row r="170" spans="1:5" x14ac:dyDescent="0.2">
      <c r="A170" s="10" t="s">
        <v>20</v>
      </c>
      <c r="B170">
        <v>116</v>
      </c>
      <c r="D170" s="5" t="s">
        <v>14</v>
      </c>
      <c r="E170">
        <v>46</v>
      </c>
    </row>
    <row r="171" spans="1:5" x14ac:dyDescent="0.2">
      <c r="A171" s="10" t="s">
        <v>20</v>
      </c>
      <c r="B171">
        <v>83</v>
      </c>
      <c r="D171" s="5" t="s">
        <v>14</v>
      </c>
      <c r="E171">
        <v>105</v>
      </c>
    </row>
    <row r="172" spans="1:5" x14ac:dyDescent="0.2">
      <c r="A172" s="10" t="s">
        <v>20</v>
      </c>
      <c r="B172">
        <v>91</v>
      </c>
      <c r="D172" s="5" t="s">
        <v>14</v>
      </c>
      <c r="E172">
        <v>535</v>
      </c>
    </row>
    <row r="173" spans="1:5" x14ac:dyDescent="0.2">
      <c r="A173" s="10" t="s">
        <v>20</v>
      </c>
      <c r="B173">
        <v>546</v>
      </c>
      <c r="D173" s="5" t="s">
        <v>14</v>
      </c>
      <c r="E173">
        <v>16</v>
      </c>
    </row>
    <row r="174" spans="1:5" x14ac:dyDescent="0.2">
      <c r="A174" s="10" t="s">
        <v>20</v>
      </c>
      <c r="B174">
        <v>393</v>
      </c>
      <c r="D174" s="5" t="s">
        <v>14</v>
      </c>
      <c r="E174">
        <v>575</v>
      </c>
    </row>
    <row r="175" spans="1:5" x14ac:dyDescent="0.2">
      <c r="A175" s="10" t="s">
        <v>20</v>
      </c>
      <c r="B175">
        <v>133</v>
      </c>
      <c r="D175" s="5" t="s">
        <v>14</v>
      </c>
      <c r="E175">
        <v>1120</v>
      </c>
    </row>
    <row r="176" spans="1:5" x14ac:dyDescent="0.2">
      <c r="A176" s="10" t="s">
        <v>20</v>
      </c>
      <c r="B176">
        <v>254</v>
      </c>
      <c r="D176" s="5" t="s">
        <v>14</v>
      </c>
      <c r="E176">
        <v>113</v>
      </c>
    </row>
    <row r="177" spans="1:5" x14ac:dyDescent="0.2">
      <c r="A177" s="10" t="s">
        <v>20</v>
      </c>
      <c r="B177">
        <v>176</v>
      </c>
      <c r="D177" s="5" t="s">
        <v>14</v>
      </c>
      <c r="E177">
        <v>1538</v>
      </c>
    </row>
    <row r="178" spans="1:5" x14ac:dyDescent="0.2">
      <c r="A178" s="10" t="s">
        <v>20</v>
      </c>
      <c r="B178">
        <v>337</v>
      </c>
      <c r="D178" s="5" t="s">
        <v>14</v>
      </c>
      <c r="E178">
        <v>9</v>
      </c>
    </row>
    <row r="179" spans="1:5" x14ac:dyDescent="0.2">
      <c r="A179" s="10" t="s">
        <v>20</v>
      </c>
      <c r="B179">
        <v>107</v>
      </c>
      <c r="D179" s="5" t="s">
        <v>14</v>
      </c>
      <c r="E179">
        <v>554</v>
      </c>
    </row>
    <row r="180" spans="1:5" x14ac:dyDescent="0.2">
      <c r="A180" s="10" t="s">
        <v>20</v>
      </c>
      <c r="B180">
        <v>183</v>
      </c>
      <c r="D180" s="5" t="s">
        <v>14</v>
      </c>
      <c r="E180">
        <v>648</v>
      </c>
    </row>
    <row r="181" spans="1:5" x14ac:dyDescent="0.2">
      <c r="A181" s="10" t="s">
        <v>20</v>
      </c>
      <c r="B181">
        <v>72</v>
      </c>
      <c r="D181" s="5" t="s">
        <v>14</v>
      </c>
      <c r="E181">
        <v>21</v>
      </c>
    </row>
    <row r="182" spans="1:5" x14ac:dyDescent="0.2">
      <c r="A182" s="10" t="s">
        <v>20</v>
      </c>
      <c r="B182">
        <v>295</v>
      </c>
      <c r="D182" s="5" t="s">
        <v>14</v>
      </c>
      <c r="E182">
        <v>54</v>
      </c>
    </row>
    <row r="183" spans="1:5" x14ac:dyDescent="0.2">
      <c r="A183" s="10" t="s">
        <v>20</v>
      </c>
      <c r="B183">
        <v>142</v>
      </c>
      <c r="D183" s="5" t="s">
        <v>14</v>
      </c>
      <c r="E183">
        <v>120</v>
      </c>
    </row>
    <row r="184" spans="1:5" x14ac:dyDescent="0.2">
      <c r="A184" s="10" t="s">
        <v>20</v>
      </c>
      <c r="B184">
        <v>85</v>
      </c>
      <c r="D184" s="5" t="s">
        <v>14</v>
      </c>
      <c r="E184">
        <v>579</v>
      </c>
    </row>
    <row r="185" spans="1:5" x14ac:dyDescent="0.2">
      <c r="A185" s="10" t="s">
        <v>20</v>
      </c>
      <c r="B185">
        <v>659</v>
      </c>
      <c r="D185" s="5" t="s">
        <v>14</v>
      </c>
      <c r="E185">
        <v>2072</v>
      </c>
    </row>
    <row r="186" spans="1:5" x14ac:dyDescent="0.2">
      <c r="A186" s="10" t="s">
        <v>20</v>
      </c>
      <c r="B186">
        <v>121</v>
      </c>
      <c r="D186" s="5" t="s">
        <v>14</v>
      </c>
      <c r="E186">
        <v>0</v>
      </c>
    </row>
    <row r="187" spans="1:5" x14ac:dyDescent="0.2">
      <c r="A187" s="10" t="s">
        <v>20</v>
      </c>
      <c r="B187">
        <v>3742</v>
      </c>
      <c r="D187" s="5" t="s">
        <v>14</v>
      </c>
      <c r="E187">
        <v>1796</v>
      </c>
    </row>
    <row r="188" spans="1:5" x14ac:dyDescent="0.2">
      <c r="A188" s="10" t="s">
        <v>20</v>
      </c>
      <c r="B188">
        <v>223</v>
      </c>
      <c r="D188" s="5" t="s">
        <v>14</v>
      </c>
      <c r="E188">
        <v>62</v>
      </c>
    </row>
    <row r="189" spans="1:5" x14ac:dyDescent="0.2">
      <c r="A189" s="10" t="s">
        <v>20</v>
      </c>
      <c r="B189">
        <v>133</v>
      </c>
      <c r="D189" s="5" t="s">
        <v>14</v>
      </c>
      <c r="E189">
        <v>347</v>
      </c>
    </row>
    <row r="190" spans="1:5" x14ac:dyDescent="0.2">
      <c r="A190" s="10" t="s">
        <v>20</v>
      </c>
      <c r="B190">
        <v>5168</v>
      </c>
      <c r="D190" s="5" t="s">
        <v>14</v>
      </c>
      <c r="E190">
        <v>19</v>
      </c>
    </row>
    <row r="191" spans="1:5" x14ac:dyDescent="0.2">
      <c r="A191" s="10" t="s">
        <v>20</v>
      </c>
      <c r="B191">
        <v>307</v>
      </c>
      <c r="D191" s="5" t="s">
        <v>14</v>
      </c>
      <c r="E191">
        <v>1258</v>
      </c>
    </row>
    <row r="192" spans="1:5" x14ac:dyDescent="0.2">
      <c r="A192" s="10" t="s">
        <v>20</v>
      </c>
      <c r="B192">
        <v>2441</v>
      </c>
      <c r="D192" s="5" t="s">
        <v>14</v>
      </c>
      <c r="E192">
        <v>362</v>
      </c>
    </row>
    <row r="193" spans="1:5" x14ac:dyDescent="0.2">
      <c r="A193" s="10" t="s">
        <v>20</v>
      </c>
      <c r="B193">
        <v>1385</v>
      </c>
      <c r="D193" s="5" t="s">
        <v>14</v>
      </c>
      <c r="E193">
        <v>133</v>
      </c>
    </row>
    <row r="194" spans="1:5" x14ac:dyDescent="0.2">
      <c r="A194" s="10" t="s">
        <v>20</v>
      </c>
      <c r="B194">
        <v>190</v>
      </c>
      <c r="D194" s="5" t="s">
        <v>14</v>
      </c>
      <c r="E194">
        <v>846</v>
      </c>
    </row>
    <row r="195" spans="1:5" x14ac:dyDescent="0.2">
      <c r="A195" s="10" t="s">
        <v>20</v>
      </c>
      <c r="B195">
        <v>470</v>
      </c>
      <c r="D195" s="5" t="s">
        <v>14</v>
      </c>
      <c r="E195">
        <v>10</v>
      </c>
    </row>
    <row r="196" spans="1:5" x14ac:dyDescent="0.2">
      <c r="A196" s="10" t="s">
        <v>20</v>
      </c>
      <c r="B196">
        <v>253</v>
      </c>
      <c r="D196" s="5" t="s">
        <v>14</v>
      </c>
      <c r="E196">
        <v>191</v>
      </c>
    </row>
    <row r="197" spans="1:5" x14ac:dyDescent="0.2">
      <c r="A197" s="10" t="s">
        <v>20</v>
      </c>
      <c r="B197">
        <v>1113</v>
      </c>
      <c r="D197" s="5" t="s">
        <v>14</v>
      </c>
      <c r="E197">
        <v>1979</v>
      </c>
    </row>
    <row r="198" spans="1:5" x14ac:dyDescent="0.2">
      <c r="A198" s="10" t="s">
        <v>20</v>
      </c>
      <c r="B198">
        <v>2283</v>
      </c>
      <c r="D198" s="5" t="s">
        <v>14</v>
      </c>
      <c r="E198">
        <v>63</v>
      </c>
    </row>
    <row r="199" spans="1:5" x14ac:dyDescent="0.2">
      <c r="A199" s="10" t="s">
        <v>20</v>
      </c>
      <c r="B199">
        <v>1095</v>
      </c>
      <c r="D199" s="5" t="s">
        <v>14</v>
      </c>
      <c r="E199">
        <v>6080</v>
      </c>
    </row>
    <row r="200" spans="1:5" x14ac:dyDescent="0.2">
      <c r="A200" s="10" t="s">
        <v>20</v>
      </c>
      <c r="B200">
        <v>1690</v>
      </c>
      <c r="D200" s="5" t="s">
        <v>14</v>
      </c>
      <c r="E200">
        <v>80</v>
      </c>
    </row>
    <row r="201" spans="1:5" x14ac:dyDescent="0.2">
      <c r="A201" s="10" t="s">
        <v>20</v>
      </c>
      <c r="B201">
        <v>191</v>
      </c>
      <c r="D201" s="5" t="s">
        <v>14</v>
      </c>
      <c r="E201">
        <v>9</v>
      </c>
    </row>
    <row r="202" spans="1:5" x14ac:dyDescent="0.2">
      <c r="A202" s="10" t="s">
        <v>20</v>
      </c>
      <c r="B202">
        <v>2013</v>
      </c>
      <c r="D202" s="5" t="s">
        <v>14</v>
      </c>
      <c r="E202">
        <v>1784</v>
      </c>
    </row>
    <row r="203" spans="1:5" x14ac:dyDescent="0.2">
      <c r="A203" s="10" t="s">
        <v>20</v>
      </c>
      <c r="B203">
        <v>1703</v>
      </c>
      <c r="D203" s="5" t="s">
        <v>14</v>
      </c>
      <c r="E203">
        <v>243</v>
      </c>
    </row>
    <row r="204" spans="1:5" x14ac:dyDescent="0.2">
      <c r="A204" s="10" t="s">
        <v>20</v>
      </c>
      <c r="B204">
        <v>80</v>
      </c>
      <c r="D204" s="5" t="s">
        <v>14</v>
      </c>
      <c r="E204">
        <v>1296</v>
      </c>
    </row>
    <row r="205" spans="1:5" x14ac:dyDescent="0.2">
      <c r="A205" s="10" t="s">
        <v>20</v>
      </c>
      <c r="B205">
        <v>41</v>
      </c>
      <c r="D205" s="5" t="s">
        <v>14</v>
      </c>
      <c r="E205">
        <v>77</v>
      </c>
    </row>
    <row r="206" spans="1:5" x14ac:dyDescent="0.2">
      <c r="A206" s="10" t="s">
        <v>20</v>
      </c>
      <c r="B206">
        <v>187</v>
      </c>
      <c r="D206" s="5" t="s">
        <v>14</v>
      </c>
      <c r="E206">
        <v>395</v>
      </c>
    </row>
    <row r="207" spans="1:5" x14ac:dyDescent="0.2">
      <c r="A207" s="10" t="s">
        <v>20</v>
      </c>
      <c r="B207">
        <v>2875</v>
      </c>
      <c r="D207" s="5" t="s">
        <v>14</v>
      </c>
      <c r="E207">
        <v>49</v>
      </c>
    </row>
    <row r="208" spans="1:5" x14ac:dyDescent="0.2">
      <c r="A208" s="10" t="s">
        <v>20</v>
      </c>
      <c r="B208">
        <v>88</v>
      </c>
      <c r="D208" s="5" t="s">
        <v>14</v>
      </c>
      <c r="E208">
        <v>180</v>
      </c>
    </row>
    <row r="209" spans="1:5" x14ac:dyDescent="0.2">
      <c r="A209" s="10" t="s">
        <v>20</v>
      </c>
      <c r="B209">
        <v>191</v>
      </c>
      <c r="D209" s="5" t="s">
        <v>14</v>
      </c>
      <c r="E209">
        <v>2690</v>
      </c>
    </row>
    <row r="210" spans="1:5" x14ac:dyDescent="0.2">
      <c r="A210" s="10" t="s">
        <v>20</v>
      </c>
      <c r="B210">
        <v>139</v>
      </c>
      <c r="D210" s="5" t="s">
        <v>14</v>
      </c>
      <c r="E210">
        <v>2779</v>
      </c>
    </row>
    <row r="211" spans="1:5" x14ac:dyDescent="0.2">
      <c r="A211" s="10" t="s">
        <v>20</v>
      </c>
      <c r="B211">
        <v>186</v>
      </c>
      <c r="D211" s="5" t="s">
        <v>14</v>
      </c>
      <c r="E211">
        <v>92</v>
      </c>
    </row>
    <row r="212" spans="1:5" x14ac:dyDescent="0.2">
      <c r="A212" s="10" t="s">
        <v>20</v>
      </c>
      <c r="B212">
        <v>112</v>
      </c>
      <c r="D212" s="5" t="s">
        <v>14</v>
      </c>
      <c r="E212">
        <v>1028</v>
      </c>
    </row>
    <row r="213" spans="1:5" x14ac:dyDescent="0.2">
      <c r="A213" s="10" t="s">
        <v>20</v>
      </c>
      <c r="B213">
        <v>101</v>
      </c>
      <c r="D213" s="5" t="s">
        <v>14</v>
      </c>
      <c r="E213">
        <v>26</v>
      </c>
    </row>
    <row r="214" spans="1:5" x14ac:dyDescent="0.2">
      <c r="A214" s="10" t="s">
        <v>20</v>
      </c>
      <c r="B214">
        <v>206</v>
      </c>
      <c r="D214" s="5" t="s">
        <v>14</v>
      </c>
      <c r="E214">
        <v>1790</v>
      </c>
    </row>
    <row r="215" spans="1:5" x14ac:dyDescent="0.2">
      <c r="A215" s="10" t="s">
        <v>20</v>
      </c>
      <c r="B215">
        <v>154</v>
      </c>
      <c r="D215" s="5" t="s">
        <v>14</v>
      </c>
      <c r="E215">
        <v>37</v>
      </c>
    </row>
    <row r="216" spans="1:5" x14ac:dyDescent="0.2">
      <c r="A216" s="10" t="s">
        <v>20</v>
      </c>
      <c r="B216">
        <v>5966</v>
      </c>
      <c r="D216" s="5" t="s">
        <v>14</v>
      </c>
      <c r="E216">
        <v>35</v>
      </c>
    </row>
    <row r="217" spans="1:5" x14ac:dyDescent="0.2">
      <c r="A217" s="10" t="s">
        <v>20</v>
      </c>
      <c r="B217">
        <v>169</v>
      </c>
      <c r="D217" s="5" t="s">
        <v>14</v>
      </c>
      <c r="E217">
        <v>558</v>
      </c>
    </row>
    <row r="218" spans="1:5" x14ac:dyDescent="0.2">
      <c r="A218" s="10" t="s">
        <v>20</v>
      </c>
      <c r="B218">
        <v>2106</v>
      </c>
      <c r="D218" s="5" t="s">
        <v>14</v>
      </c>
      <c r="E218">
        <v>64</v>
      </c>
    </row>
    <row r="219" spans="1:5" x14ac:dyDescent="0.2">
      <c r="A219" s="10" t="s">
        <v>20</v>
      </c>
      <c r="B219">
        <v>131</v>
      </c>
      <c r="D219" s="5" t="s">
        <v>14</v>
      </c>
      <c r="E219">
        <v>245</v>
      </c>
    </row>
    <row r="220" spans="1:5" x14ac:dyDescent="0.2">
      <c r="A220" s="10" t="s">
        <v>20</v>
      </c>
      <c r="B220">
        <v>84</v>
      </c>
      <c r="D220" s="5" t="s">
        <v>14</v>
      </c>
      <c r="E220">
        <v>71</v>
      </c>
    </row>
    <row r="221" spans="1:5" x14ac:dyDescent="0.2">
      <c r="A221" s="10" t="s">
        <v>20</v>
      </c>
      <c r="B221">
        <v>155</v>
      </c>
      <c r="D221" s="5" t="s">
        <v>14</v>
      </c>
      <c r="E221">
        <v>42</v>
      </c>
    </row>
    <row r="222" spans="1:5" x14ac:dyDescent="0.2">
      <c r="A222" s="10" t="s">
        <v>20</v>
      </c>
      <c r="B222">
        <v>189</v>
      </c>
      <c r="D222" s="5" t="s">
        <v>14</v>
      </c>
      <c r="E222">
        <v>156</v>
      </c>
    </row>
    <row r="223" spans="1:5" x14ac:dyDescent="0.2">
      <c r="A223" s="10" t="s">
        <v>20</v>
      </c>
      <c r="B223">
        <v>4799</v>
      </c>
      <c r="D223" s="5" t="s">
        <v>14</v>
      </c>
      <c r="E223">
        <v>1368</v>
      </c>
    </row>
    <row r="224" spans="1:5" x14ac:dyDescent="0.2">
      <c r="A224" s="10" t="s">
        <v>20</v>
      </c>
      <c r="B224">
        <v>1137</v>
      </c>
      <c r="D224" s="5" t="s">
        <v>14</v>
      </c>
      <c r="E224">
        <v>102</v>
      </c>
    </row>
    <row r="225" spans="1:5" x14ac:dyDescent="0.2">
      <c r="A225" s="10" t="s">
        <v>20</v>
      </c>
      <c r="B225">
        <v>1152</v>
      </c>
      <c r="D225" s="5" t="s">
        <v>14</v>
      </c>
      <c r="E225">
        <v>86</v>
      </c>
    </row>
    <row r="226" spans="1:5" x14ac:dyDescent="0.2">
      <c r="A226" s="10" t="s">
        <v>20</v>
      </c>
      <c r="B226">
        <v>50</v>
      </c>
      <c r="D226" s="5" t="s">
        <v>14</v>
      </c>
      <c r="E226">
        <v>253</v>
      </c>
    </row>
    <row r="227" spans="1:5" x14ac:dyDescent="0.2">
      <c r="A227" s="10" t="s">
        <v>20</v>
      </c>
      <c r="B227">
        <v>3059</v>
      </c>
      <c r="D227" s="5" t="s">
        <v>14</v>
      </c>
      <c r="E227">
        <v>157</v>
      </c>
    </row>
    <row r="228" spans="1:5" x14ac:dyDescent="0.2">
      <c r="A228" s="10" t="s">
        <v>20</v>
      </c>
      <c r="B228">
        <v>34</v>
      </c>
      <c r="D228" s="5" t="s">
        <v>14</v>
      </c>
      <c r="E228">
        <v>183</v>
      </c>
    </row>
    <row r="229" spans="1:5" x14ac:dyDescent="0.2">
      <c r="A229" s="10" t="s">
        <v>20</v>
      </c>
      <c r="B229">
        <v>220</v>
      </c>
      <c r="D229" s="5" t="s">
        <v>14</v>
      </c>
      <c r="E229">
        <v>82</v>
      </c>
    </row>
    <row r="230" spans="1:5" x14ac:dyDescent="0.2">
      <c r="A230" s="10" t="s">
        <v>20</v>
      </c>
      <c r="B230">
        <v>1604</v>
      </c>
      <c r="D230" s="5" t="s">
        <v>14</v>
      </c>
      <c r="E230">
        <v>1</v>
      </c>
    </row>
    <row r="231" spans="1:5" x14ac:dyDescent="0.2">
      <c r="A231" s="10" t="s">
        <v>20</v>
      </c>
      <c r="B231">
        <v>454</v>
      </c>
      <c r="D231" s="5" t="s">
        <v>14</v>
      </c>
      <c r="E231">
        <v>1198</v>
      </c>
    </row>
    <row r="232" spans="1:5" x14ac:dyDescent="0.2">
      <c r="A232" s="10" t="s">
        <v>20</v>
      </c>
      <c r="B232">
        <v>123</v>
      </c>
      <c r="D232" s="5" t="s">
        <v>14</v>
      </c>
      <c r="E232">
        <v>648</v>
      </c>
    </row>
    <row r="233" spans="1:5" x14ac:dyDescent="0.2">
      <c r="A233" s="10" t="s">
        <v>20</v>
      </c>
      <c r="B233">
        <v>299</v>
      </c>
      <c r="D233" s="5" t="s">
        <v>14</v>
      </c>
      <c r="E233">
        <v>64</v>
      </c>
    </row>
    <row r="234" spans="1:5" x14ac:dyDescent="0.2">
      <c r="A234" s="10" t="s">
        <v>20</v>
      </c>
      <c r="B234">
        <v>2237</v>
      </c>
      <c r="D234" s="5" t="s">
        <v>14</v>
      </c>
      <c r="E234">
        <v>62</v>
      </c>
    </row>
    <row r="235" spans="1:5" x14ac:dyDescent="0.2">
      <c r="A235" s="10" t="s">
        <v>20</v>
      </c>
      <c r="B235">
        <v>645</v>
      </c>
      <c r="D235" s="5" t="s">
        <v>14</v>
      </c>
      <c r="E235">
        <v>750</v>
      </c>
    </row>
    <row r="236" spans="1:5" x14ac:dyDescent="0.2">
      <c r="A236" s="10" t="s">
        <v>20</v>
      </c>
      <c r="B236">
        <v>484</v>
      </c>
      <c r="D236" s="5" t="s">
        <v>14</v>
      </c>
      <c r="E236">
        <v>105</v>
      </c>
    </row>
    <row r="237" spans="1:5" x14ac:dyDescent="0.2">
      <c r="A237" s="10" t="s">
        <v>20</v>
      </c>
      <c r="B237">
        <v>154</v>
      </c>
      <c r="D237" s="5" t="s">
        <v>14</v>
      </c>
      <c r="E237">
        <v>2604</v>
      </c>
    </row>
    <row r="238" spans="1:5" x14ac:dyDescent="0.2">
      <c r="A238" s="10" t="s">
        <v>20</v>
      </c>
      <c r="B238">
        <v>82</v>
      </c>
      <c r="D238" s="5" t="s">
        <v>14</v>
      </c>
      <c r="E238">
        <v>65</v>
      </c>
    </row>
    <row r="239" spans="1:5" x14ac:dyDescent="0.2">
      <c r="A239" s="10" t="s">
        <v>20</v>
      </c>
      <c r="B239">
        <v>134</v>
      </c>
      <c r="D239" s="5" t="s">
        <v>14</v>
      </c>
      <c r="E239">
        <v>94</v>
      </c>
    </row>
    <row r="240" spans="1:5" x14ac:dyDescent="0.2">
      <c r="A240" s="10" t="s">
        <v>20</v>
      </c>
      <c r="B240">
        <v>5203</v>
      </c>
      <c r="D240" s="5" t="s">
        <v>14</v>
      </c>
      <c r="E240">
        <v>257</v>
      </c>
    </row>
    <row r="241" spans="1:5" x14ac:dyDescent="0.2">
      <c r="A241" s="10" t="s">
        <v>20</v>
      </c>
      <c r="B241">
        <v>94</v>
      </c>
      <c r="D241" s="5" t="s">
        <v>14</v>
      </c>
      <c r="E241">
        <v>2928</v>
      </c>
    </row>
    <row r="242" spans="1:5" x14ac:dyDescent="0.2">
      <c r="A242" s="10" t="s">
        <v>20</v>
      </c>
      <c r="B242">
        <v>205</v>
      </c>
      <c r="D242" s="5" t="s">
        <v>14</v>
      </c>
      <c r="E242">
        <v>4697</v>
      </c>
    </row>
    <row r="243" spans="1:5" x14ac:dyDescent="0.2">
      <c r="A243" s="10" t="s">
        <v>20</v>
      </c>
      <c r="B243">
        <v>92</v>
      </c>
      <c r="D243" s="5" t="s">
        <v>14</v>
      </c>
      <c r="E243">
        <v>2915</v>
      </c>
    </row>
    <row r="244" spans="1:5" x14ac:dyDescent="0.2">
      <c r="A244" s="10" t="s">
        <v>20</v>
      </c>
      <c r="B244">
        <v>219</v>
      </c>
      <c r="D244" s="5" t="s">
        <v>14</v>
      </c>
      <c r="E244">
        <v>18</v>
      </c>
    </row>
    <row r="245" spans="1:5" x14ac:dyDescent="0.2">
      <c r="A245" s="10" t="s">
        <v>20</v>
      </c>
      <c r="B245">
        <v>2526</v>
      </c>
      <c r="D245" s="5" t="s">
        <v>14</v>
      </c>
      <c r="E245">
        <v>602</v>
      </c>
    </row>
    <row r="246" spans="1:5" x14ac:dyDescent="0.2">
      <c r="A246" s="10" t="s">
        <v>20</v>
      </c>
      <c r="B246">
        <v>94</v>
      </c>
      <c r="D246" s="5" t="s">
        <v>14</v>
      </c>
      <c r="E246">
        <v>1</v>
      </c>
    </row>
    <row r="247" spans="1:5" x14ac:dyDescent="0.2">
      <c r="A247" s="10" t="s">
        <v>20</v>
      </c>
      <c r="B247">
        <v>1713</v>
      </c>
      <c r="D247" s="5" t="s">
        <v>14</v>
      </c>
      <c r="E247">
        <v>3868</v>
      </c>
    </row>
    <row r="248" spans="1:5" x14ac:dyDescent="0.2">
      <c r="A248" s="10" t="s">
        <v>20</v>
      </c>
      <c r="B248">
        <v>249</v>
      </c>
      <c r="D248" s="5" t="s">
        <v>14</v>
      </c>
      <c r="E248">
        <v>504</v>
      </c>
    </row>
    <row r="249" spans="1:5" x14ac:dyDescent="0.2">
      <c r="A249" s="10" t="s">
        <v>20</v>
      </c>
      <c r="B249">
        <v>192</v>
      </c>
      <c r="D249" s="5" t="s">
        <v>14</v>
      </c>
      <c r="E249">
        <v>14</v>
      </c>
    </row>
    <row r="250" spans="1:5" x14ac:dyDescent="0.2">
      <c r="A250" s="10" t="s">
        <v>20</v>
      </c>
      <c r="B250">
        <v>247</v>
      </c>
      <c r="D250" s="5" t="s">
        <v>14</v>
      </c>
      <c r="E250">
        <v>750</v>
      </c>
    </row>
    <row r="251" spans="1:5" x14ac:dyDescent="0.2">
      <c r="A251" s="10" t="s">
        <v>20</v>
      </c>
      <c r="B251">
        <v>2293</v>
      </c>
      <c r="D251" s="5" t="s">
        <v>14</v>
      </c>
      <c r="E251">
        <v>77</v>
      </c>
    </row>
    <row r="252" spans="1:5" x14ac:dyDescent="0.2">
      <c r="A252" s="10" t="s">
        <v>20</v>
      </c>
      <c r="B252">
        <v>3131</v>
      </c>
      <c r="D252" s="5" t="s">
        <v>14</v>
      </c>
      <c r="E252">
        <v>752</v>
      </c>
    </row>
    <row r="253" spans="1:5" x14ac:dyDescent="0.2">
      <c r="A253" s="10" t="s">
        <v>20</v>
      </c>
      <c r="B253">
        <v>143</v>
      </c>
      <c r="D253" s="5" t="s">
        <v>14</v>
      </c>
      <c r="E253">
        <v>131</v>
      </c>
    </row>
    <row r="254" spans="1:5" x14ac:dyDescent="0.2">
      <c r="A254" s="10" t="s">
        <v>20</v>
      </c>
      <c r="B254">
        <v>296</v>
      </c>
      <c r="D254" s="5" t="s">
        <v>14</v>
      </c>
      <c r="E254">
        <v>87</v>
      </c>
    </row>
    <row r="255" spans="1:5" x14ac:dyDescent="0.2">
      <c r="A255" s="10" t="s">
        <v>20</v>
      </c>
      <c r="B255">
        <v>170</v>
      </c>
      <c r="D255" s="5" t="s">
        <v>14</v>
      </c>
      <c r="E255">
        <v>1063</v>
      </c>
    </row>
    <row r="256" spans="1:5" x14ac:dyDescent="0.2">
      <c r="A256" s="10" t="s">
        <v>20</v>
      </c>
      <c r="B256">
        <v>86</v>
      </c>
      <c r="D256" s="5" t="s">
        <v>14</v>
      </c>
      <c r="E256">
        <v>76</v>
      </c>
    </row>
    <row r="257" spans="1:5" x14ac:dyDescent="0.2">
      <c r="A257" s="10" t="s">
        <v>20</v>
      </c>
      <c r="B257">
        <v>6286</v>
      </c>
      <c r="D257" s="5" t="s">
        <v>14</v>
      </c>
      <c r="E257">
        <v>4428</v>
      </c>
    </row>
    <row r="258" spans="1:5" x14ac:dyDescent="0.2">
      <c r="A258" s="10" t="s">
        <v>20</v>
      </c>
      <c r="B258">
        <v>3727</v>
      </c>
      <c r="D258" s="5" t="s">
        <v>14</v>
      </c>
      <c r="E258">
        <v>58</v>
      </c>
    </row>
    <row r="259" spans="1:5" x14ac:dyDescent="0.2">
      <c r="A259" s="10" t="s">
        <v>20</v>
      </c>
      <c r="B259">
        <v>1605</v>
      </c>
      <c r="D259" s="5" t="s">
        <v>14</v>
      </c>
      <c r="E259">
        <v>111</v>
      </c>
    </row>
    <row r="260" spans="1:5" x14ac:dyDescent="0.2">
      <c r="A260" s="10" t="s">
        <v>20</v>
      </c>
      <c r="B260">
        <v>2120</v>
      </c>
      <c r="D260" s="5" t="s">
        <v>14</v>
      </c>
      <c r="E260">
        <v>2955</v>
      </c>
    </row>
    <row r="261" spans="1:5" x14ac:dyDescent="0.2">
      <c r="A261" s="10" t="s">
        <v>20</v>
      </c>
      <c r="B261">
        <v>50</v>
      </c>
      <c r="D261" s="5" t="s">
        <v>14</v>
      </c>
      <c r="E261">
        <v>1657</v>
      </c>
    </row>
    <row r="262" spans="1:5" x14ac:dyDescent="0.2">
      <c r="A262" s="10" t="s">
        <v>20</v>
      </c>
      <c r="B262">
        <v>2080</v>
      </c>
      <c r="D262" s="5" t="s">
        <v>14</v>
      </c>
      <c r="E262">
        <v>926</v>
      </c>
    </row>
    <row r="263" spans="1:5" x14ac:dyDescent="0.2">
      <c r="A263" s="10" t="s">
        <v>20</v>
      </c>
      <c r="B263">
        <v>2105</v>
      </c>
      <c r="D263" s="5" t="s">
        <v>14</v>
      </c>
      <c r="E263">
        <v>77</v>
      </c>
    </row>
    <row r="264" spans="1:5" x14ac:dyDescent="0.2">
      <c r="A264" s="10" t="s">
        <v>20</v>
      </c>
      <c r="B264">
        <v>2436</v>
      </c>
      <c r="D264" s="5" t="s">
        <v>14</v>
      </c>
      <c r="E264">
        <v>1748</v>
      </c>
    </row>
    <row r="265" spans="1:5" x14ac:dyDescent="0.2">
      <c r="A265" s="10" t="s">
        <v>20</v>
      </c>
      <c r="B265">
        <v>80</v>
      </c>
      <c r="D265" s="5" t="s">
        <v>14</v>
      </c>
      <c r="E265">
        <v>79</v>
      </c>
    </row>
    <row r="266" spans="1:5" x14ac:dyDescent="0.2">
      <c r="A266" s="10" t="s">
        <v>20</v>
      </c>
      <c r="B266">
        <v>42</v>
      </c>
      <c r="D266" s="5" t="s">
        <v>14</v>
      </c>
      <c r="E266">
        <v>889</v>
      </c>
    </row>
    <row r="267" spans="1:5" x14ac:dyDescent="0.2">
      <c r="A267" s="10" t="s">
        <v>20</v>
      </c>
      <c r="B267">
        <v>139</v>
      </c>
      <c r="D267" s="5" t="s">
        <v>14</v>
      </c>
      <c r="E267">
        <v>56</v>
      </c>
    </row>
    <row r="268" spans="1:5" x14ac:dyDescent="0.2">
      <c r="A268" s="10" t="s">
        <v>20</v>
      </c>
      <c r="B268">
        <v>159</v>
      </c>
      <c r="D268" s="5" t="s">
        <v>14</v>
      </c>
      <c r="E268">
        <v>1</v>
      </c>
    </row>
    <row r="269" spans="1:5" x14ac:dyDescent="0.2">
      <c r="A269" s="10" t="s">
        <v>20</v>
      </c>
      <c r="B269">
        <v>381</v>
      </c>
      <c r="D269" s="5" t="s">
        <v>14</v>
      </c>
      <c r="E269">
        <v>83</v>
      </c>
    </row>
    <row r="270" spans="1:5" x14ac:dyDescent="0.2">
      <c r="A270" s="10" t="s">
        <v>20</v>
      </c>
      <c r="B270">
        <v>194</v>
      </c>
      <c r="D270" s="5" t="s">
        <v>14</v>
      </c>
      <c r="E270">
        <v>2025</v>
      </c>
    </row>
    <row r="271" spans="1:5" x14ac:dyDescent="0.2">
      <c r="A271" s="10" t="s">
        <v>20</v>
      </c>
      <c r="B271">
        <v>106</v>
      </c>
      <c r="D271" s="5" t="s">
        <v>14</v>
      </c>
      <c r="E271">
        <v>14</v>
      </c>
    </row>
    <row r="272" spans="1:5" x14ac:dyDescent="0.2">
      <c r="A272" s="10" t="s">
        <v>20</v>
      </c>
      <c r="B272">
        <v>142</v>
      </c>
      <c r="D272" s="5" t="s">
        <v>14</v>
      </c>
      <c r="E272">
        <v>656</v>
      </c>
    </row>
    <row r="273" spans="1:5" x14ac:dyDescent="0.2">
      <c r="A273" s="10" t="s">
        <v>20</v>
      </c>
      <c r="B273">
        <v>211</v>
      </c>
      <c r="D273" s="5" t="s">
        <v>14</v>
      </c>
      <c r="E273">
        <v>1596</v>
      </c>
    </row>
    <row r="274" spans="1:5" x14ac:dyDescent="0.2">
      <c r="A274" s="10" t="s">
        <v>20</v>
      </c>
      <c r="B274">
        <v>2756</v>
      </c>
      <c r="D274" s="5" t="s">
        <v>14</v>
      </c>
      <c r="E274">
        <v>10</v>
      </c>
    </row>
    <row r="275" spans="1:5" x14ac:dyDescent="0.2">
      <c r="A275" s="10" t="s">
        <v>20</v>
      </c>
      <c r="B275">
        <v>173</v>
      </c>
      <c r="D275" s="5" t="s">
        <v>14</v>
      </c>
      <c r="E275">
        <v>1121</v>
      </c>
    </row>
    <row r="276" spans="1:5" x14ac:dyDescent="0.2">
      <c r="A276" s="10" t="s">
        <v>20</v>
      </c>
      <c r="B276">
        <v>87</v>
      </c>
      <c r="D276" s="5" t="s">
        <v>14</v>
      </c>
      <c r="E276">
        <v>15</v>
      </c>
    </row>
    <row r="277" spans="1:5" x14ac:dyDescent="0.2">
      <c r="A277" s="10" t="s">
        <v>20</v>
      </c>
      <c r="B277">
        <v>1572</v>
      </c>
      <c r="D277" s="5" t="s">
        <v>14</v>
      </c>
      <c r="E277">
        <v>191</v>
      </c>
    </row>
    <row r="278" spans="1:5" x14ac:dyDescent="0.2">
      <c r="A278" s="10" t="s">
        <v>20</v>
      </c>
      <c r="B278">
        <v>2346</v>
      </c>
      <c r="D278" s="5" t="s">
        <v>14</v>
      </c>
      <c r="E278">
        <v>16</v>
      </c>
    </row>
    <row r="279" spans="1:5" x14ac:dyDescent="0.2">
      <c r="A279" s="10" t="s">
        <v>20</v>
      </c>
      <c r="B279">
        <v>115</v>
      </c>
      <c r="D279" s="5" t="s">
        <v>14</v>
      </c>
      <c r="E279">
        <v>17</v>
      </c>
    </row>
    <row r="280" spans="1:5" x14ac:dyDescent="0.2">
      <c r="A280" s="10" t="s">
        <v>20</v>
      </c>
      <c r="B280">
        <v>85</v>
      </c>
      <c r="D280" s="5" t="s">
        <v>14</v>
      </c>
      <c r="E280">
        <v>34</v>
      </c>
    </row>
    <row r="281" spans="1:5" x14ac:dyDescent="0.2">
      <c r="A281" s="10" t="s">
        <v>20</v>
      </c>
      <c r="B281">
        <v>144</v>
      </c>
      <c r="D281" s="5" t="s">
        <v>14</v>
      </c>
      <c r="E281">
        <v>1</v>
      </c>
    </row>
    <row r="282" spans="1:5" x14ac:dyDescent="0.2">
      <c r="A282" s="10" t="s">
        <v>20</v>
      </c>
      <c r="B282">
        <v>2443</v>
      </c>
      <c r="D282" s="5" t="s">
        <v>14</v>
      </c>
      <c r="E282">
        <v>1274</v>
      </c>
    </row>
    <row r="283" spans="1:5" x14ac:dyDescent="0.2">
      <c r="A283" s="10" t="s">
        <v>20</v>
      </c>
      <c r="B283">
        <v>64</v>
      </c>
      <c r="D283" s="5" t="s">
        <v>14</v>
      </c>
      <c r="E283">
        <v>210</v>
      </c>
    </row>
    <row r="284" spans="1:5" x14ac:dyDescent="0.2">
      <c r="A284" s="10" t="s">
        <v>20</v>
      </c>
      <c r="B284">
        <v>268</v>
      </c>
      <c r="D284" s="5" t="s">
        <v>14</v>
      </c>
      <c r="E284">
        <v>248</v>
      </c>
    </row>
    <row r="285" spans="1:5" x14ac:dyDescent="0.2">
      <c r="A285" s="10" t="s">
        <v>20</v>
      </c>
      <c r="B285">
        <v>195</v>
      </c>
      <c r="D285" s="5" t="s">
        <v>14</v>
      </c>
      <c r="E285">
        <v>513</v>
      </c>
    </row>
    <row r="286" spans="1:5" x14ac:dyDescent="0.2">
      <c r="A286" s="10" t="s">
        <v>20</v>
      </c>
      <c r="B286">
        <v>186</v>
      </c>
      <c r="D286" s="5" t="s">
        <v>14</v>
      </c>
      <c r="E286">
        <v>3410</v>
      </c>
    </row>
    <row r="287" spans="1:5" x14ac:dyDescent="0.2">
      <c r="A287" s="10" t="s">
        <v>20</v>
      </c>
      <c r="B287">
        <v>460</v>
      </c>
      <c r="D287" s="5" t="s">
        <v>14</v>
      </c>
      <c r="E287">
        <v>10</v>
      </c>
    </row>
    <row r="288" spans="1:5" x14ac:dyDescent="0.2">
      <c r="A288" s="10" t="s">
        <v>20</v>
      </c>
      <c r="B288">
        <v>2528</v>
      </c>
      <c r="D288" s="5" t="s">
        <v>14</v>
      </c>
      <c r="E288">
        <v>2201</v>
      </c>
    </row>
    <row r="289" spans="1:5" x14ac:dyDescent="0.2">
      <c r="A289" s="10" t="s">
        <v>20</v>
      </c>
      <c r="B289">
        <v>3657</v>
      </c>
      <c r="D289" s="5" t="s">
        <v>14</v>
      </c>
      <c r="E289">
        <v>676</v>
      </c>
    </row>
    <row r="290" spans="1:5" x14ac:dyDescent="0.2">
      <c r="A290" s="10" t="s">
        <v>20</v>
      </c>
      <c r="B290">
        <v>131</v>
      </c>
      <c r="D290" s="5" t="s">
        <v>14</v>
      </c>
      <c r="E290">
        <v>831</v>
      </c>
    </row>
    <row r="291" spans="1:5" x14ac:dyDescent="0.2">
      <c r="A291" s="10" t="s">
        <v>20</v>
      </c>
      <c r="B291">
        <v>239</v>
      </c>
      <c r="D291" s="5" t="s">
        <v>14</v>
      </c>
      <c r="E291">
        <v>859</v>
      </c>
    </row>
    <row r="292" spans="1:5" x14ac:dyDescent="0.2">
      <c r="A292" s="10" t="s">
        <v>20</v>
      </c>
      <c r="B292">
        <v>78</v>
      </c>
      <c r="D292" s="5" t="s">
        <v>14</v>
      </c>
      <c r="E292">
        <v>45</v>
      </c>
    </row>
    <row r="293" spans="1:5" x14ac:dyDescent="0.2">
      <c r="A293" s="10" t="s">
        <v>20</v>
      </c>
      <c r="B293">
        <v>1773</v>
      </c>
      <c r="D293" s="5" t="s">
        <v>14</v>
      </c>
      <c r="E293">
        <v>6</v>
      </c>
    </row>
    <row r="294" spans="1:5" x14ac:dyDescent="0.2">
      <c r="A294" s="10" t="s">
        <v>20</v>
      </c>
      <c r="B294">
        <v>32</v>
      </c>
      <c r="D294" s="5" t="s">
        <v>14</v>
      </c>
      <c r="E294">
        <v>7</v>
      </c>
    </row>
    <row r="295" spans="1:5" x14ac:dyDescent="0.2">
      <c r="A295" s="10" t="s">
        <v>20</v>
      </c>
      <c r="B295">
        <v>369</v>
      </c>
      <c r="D295" s="5" t="s">
        <v>14</v>
      </c>
      <c r="E295">
        <v>31</v>
      </c>
    </row>
    <row r="296" spans="1:5" x14ac:dyDescent="0.2">
      <c r="A296" s="10" t="s">
        <v>20</v>
      </c>
      <c r="B296">
        <v>89</v>
      </c>
      <c r="D296" s="5" t="s">
        <v>14</v>
      </c>
      <c r="E296">
        <v>78</v>
      </c>
    </row>
    <row r="297" spans="1:5" x14ac:dyDescent="0.2">
      <c r="A297" s="10" t="s">
        <v>20</v>
      </c>
      <c r="B297">
        <v>147</v>
      </c>
      <c r="D297" s="5" t="s">
        <v>14</v>
      </c>
      <c r="E297">
        <v>1225</v>
      </c>
    </row>
    <row r="298" spans="1:5" x14ac:dyDescent="0.2">
      <c r="A298" s="10" t="s">
        <v>20</v>
      </c>
      <c r="B298">
        <v>126</v>
      </c>
      <c r="D298" s="5" t="s">
        <v>14</v>
      </c>
      <c r="E298">
        <v>1</v>
      </c>
    </row>
    <row r="299" spans="1:5" x14ac:dyDescent="0.2">
      <c r="A299" s="10" t="s">
        <v>20</v>
      </c>
      <c r="B299">
        <v>2218</v>
      </c>
      <c r="D299" s="5" t="s">
        <v>14</v>
      </c>
      <c r="E299">
        <v>67</v>
      </c>
    </row>
    <row r="300" spans="1:5" x14ac:dyDescent="0.2">
      <c r="A300" s="10" t="s">
        <v>20</v>
      </c>
      <c r="B300">
        <v>202</v>
      </c>
      <c r="D300" s="5" t="s">
        <v>14</v>
      </c>
      <c r="E300">
        <v>19</v>
      </c>
    </row>
    <row r="301" spans="1:5" x14ac:dyDescent="0.2">
      <c r="A301" s="10" t="s">
        <v>20</v>
      </c>
      <c r="B301">
        <v>140</v>
      </c>
      <c r="D301" s="5" t="s">
        <v>14</v>
      </c>
      <c r="E301">
        <v>2108</v>
      </c>
    </row>
    <row r="302" spans="1:5" x14ac:dyDescent="0.2">
      <c r="A302" s="10" t="s">
        <v>20</v>
      </c>
      <c r="B302">
        <v>1052</v>
      </c>
      <c r="D302" s="5" t="s">
        <v>14</v>
      </c>
      <c r="E302">
        <v>679</v>
      </c>
    </row>
    <row r="303" spans="1:5" x14ac:dyDescent="0.2">
      <c r="A303" s="10" t="s">
        <v>20</v>
      </c>
      <c r="B303">
        <v>247</v>
      </c>
      <c r="D303" s="5" t="s">
        <v>14</v>
      </c>
      <c r="E303">
        <v>36</v>
      </c>
    </row>
    <row r="304" spans="1:5" x14ac:dyDescent="0.2">
      <c r="A304" s="10" t="s">
        <v>20</v>
      </c>
      <c r="B304">
        <v>84</v>
      </c>
      <c r="D304" s="5" t="s">
        <v>14</v>
      </c>
      <c r="E304">
        <v>47</v>
      </c>
    </row>
    <row r="305" spans="1:5" x14ac:dyDescent="0.2">
      <c r="A305" s="10" t="s">
        <v>20</v>
      </c>
      <c r="B305">
        <v>88</v>
      </c>
      <c r="D305" s="5" t="s">
        <v>14</v>
      </c>
      <c r="E305">
        <v>70</v>
      </c>
    </row>
    <row r="306" spans="1:5" x14ac:dyDescent="0.2">
      <c r="A306" s="10" t="s">
        <v>20</v>
      </c>
      <c r="B306">
        <v>156</v>
      </c>
      <c r="D306" s="5" t="s">
        <v>14</v>
      </c>
      <c r="E306">
        <v>154</v>
      </c>
    </row>
    <row r="307" spans="1:5" x14ac:dyDescent="0.2">
      <c r="A307" s="10" t="s">
        <v>20</v>
      </c>
      <c r="B307">
        <v>2985</v>
      </c>
      <c r="D307" s="5" t="s">
        <v>14</v>
      </c>
      <c r="E307">
        <v>22</v>
      </c>
    </row>
    <row r="308" spans="1:5" x14ac:dyDescent="0.2">
      <c r="A308" s="10" t="s">
        <v>20</v>
      </c>
      <c r="B308">
        <v>762</v>
      </c>
      <c r="D308" s="5" t="s">
        <v>14</v>
      </c>
      <c r="E308">
        <v>1758</v>
      </c>
    </row>
    <row r="309" spans="1:5" x14ac:dyDescent="0.2">
      <c r="A309" s="10" t="s">
        <v>20</v>
      </c>
      <c r="B309">
        <v>554</v>
      </c>
      <c r="D309" s="5" t="s">
        <v>14</v>
      </c>
      <c r="E309">
        <v>94</v>
      </c>
    </row>
    <row r="310" spans="1:5" x14ac:dyDescent="0.2">
      <c r="A310" s="10" t="s">
        <v>20</v>
      </c>
      <c r="B310">
        <v>135</v>
      </c>
      <c r="D310" s="5" t="s">
        <v>14</v>
      </c>
      <c r="E310">
        <v>33</v>
      </c>
    </row>
    <row r="311" spans="1:5" x14ac:dyDescent="0.2">
      <c r="A311" s="10" t="s">
        <v>20</v>
      </c>
      <c r="B311">
        <v>122</v>
      </c>
      <c r="D311" s="5" t="s">
        <v>14</v>
      </c>
      <c r="E311">
        <v>1</v>
      </c>
    </row>
    <row r="312" spans="1:5" x14ac:dyDescent="0.2">
      <c r="A312" s="10" t="s">
        <v>20</v>
      </c>
      <c r="B312">
        <v>221</v>
      </c>
      <c r="D312" s="5" t="s">
        <v>14</v>
      </c>
      <c r="E312">
        <v>31</v>
      </c>
    </row>
    <row r="313" spans="1:5" x14ac:dyDescent="0.2">
      <c r="A313" s="10" t="s">
        <v>20</v>
      </c>
      <c r="B313">
        <v>126</v>
      </c>
      <c r="D313" s="5" t="s">
        <v>14</v>
      </c>
      <c r="E313">
        <v>35</v>
      </c>
    </row>
    <row r="314" spans="1:5" x14ac:dyDescent="0.2">
      <c r="A314" s="10" t="s">
        <v>20</v>
      </c>
      <c r="B314">
        <v>1022</v>
      </c>
      <c r="D314" s="5" t="s">
        <v>14</v>
      </c>
      <c r="E314">
        <v>63</v>
      </c>
    </row>
    <row r="315" spans="1:5" x14ac:dyDescent="0.2">
      <c r="A315" s="10" t="s">
        <v>20</v>
      </c>
      <c r="B315">
        <v>3177</v>
      </c>
      <c r="D315" s="5" t="s">
        <v>14</v>
      </c>
      <c r="E315">
        <v>526</v>
      </c>
    </row>
    <row r="316" spans="1:5" x14ac:dyDescent="0.2">
      <c r="A316" s="10" t="s">
        <v>20</v>
      </c>
      <c r="B316">
        <v>198</v>
      </c>
      <c r="D316" s="5" t="s">
        <v>14</v>
      </c>
      <c r="E316">
        <v>121</v>
      </c>
    </row>
    <row r="317" spans="1:5" x14ac:dyDescent="0.2">
      <c r="A317" s="10" t="s">
        <v>20</v>
      </c>
      <c r="B317">
        <v>85</v>
      </c>
      <c r="D317" s="5" t="s">
        <v>14</v>
      </c>
      <c r="E317">
        <v>67</v>
      </c>
    </row>
    <row r="318" spans="1:5" x14ac:dyDescent="0.2">
      <c r="A318" s="10" t="s">
        <v>20</v>
      </c>
      <c r="B318">
        <v>3596</v>
      </c>
      <c r="D318" s="5" t="s">
        <v>14</v>
      </c>
      <c r="E318">
        <v>57</v>
      </c>
    </row>
    <row r="319" spans="1:5" x14ac:dyDescent="0.2">
      <c r="A319" s="10" t="s">
        <v>20</v>
      </c>
      <c r="B319">
        <v>244</v>
      </c>
      <c r="D319" s="5" t="s">
        <v>14</v>
      </c>
      <c r="E319">
        <v>1229</v>
      </c>
    </row>
    <row r="320" spans="1:5" x14ac:dyDescent="0.2">
      <c r="A320" s="10" t="s">
        <v>20</v>
      </c>
      <c r="B320">
        <v>5180</v>
      </c>
      <c r="D320" s="5" t="s">
        <v>14</v>
      </c>
      <c r="E320">
        <v>12</v>
      </c>
    </row>
    <row r="321" spans="1:5" x14ac:dyDescent="0.2">
      <c r="A321" s="10" t="s">
        <v>20</v>
      </c>
      <c r="B321">
        <v>589</v>
      </c>
      <c r="D321" s="5" t="s">
        <v>14</v>
      </c>
      <c r="E321">
        <v>452</v>
      </c>
    </row>
    <row r="322" spans="1:5" x14ac:dyDescent="0.2">
      <c r="A322" s="10" t="s">
        <v>20</v>
      </c>
      <c r="B322">
        <v>2725</v>
      </c>
      <c r="D322" s="5" t="s">
        <v>14</v>
      </c>
      <c r="E322">
        <v>1886</v>
      </c>
    </row>
    <row r="323" spans="1:5" x14ac:dyDescent="0.2">
      <c r="A323" s="10" t="s">
        <v>20</v>
      </c>
      <c r="B323">
        <v>300</v>
      </c>
      <c r="D323" s="5" t="s">
        <v>14</v>
      </c>
      <c r="E323">
        <v>1825</v>
      </c>
    </row>
    <row r="324" spans="1:5" x14ac:dyDescent="0.2">
      <c r="A324" s="10" t="s">
        <v>20</v>
      </c>
      <c r="B324">
        <v>144</v>
      </c>
      <c r="D324" s="5" t="s">
        <v>14</v>
      </c>
      <c r="E324">
        <v>31</v>
      </c>
    </row>
    <row r="325" spans="1:5" x14ac:dyDescent="0.2">
      <c r="A325" s="10" t="s">
        <v>20</v>
      </c>
      <c r="B325">
        <v>87</v>
      </c>
      <c r="D325" s="5" t="s">
        <v>14</v>
      </c>
      <c r="E325">
        <v>107</v>
      </c>
    </row>
    <row r="326" spans="1:5" x14ac:dyDescent="0.2">
      <c r="A326" s="10" t="s">
        <v>20</v>
      </c>
      <c r="B326">
        <v>3116</v>
      </c>
      <c r="D326" s="5" t="s">
        <v>14</v>
      </c>
      <c r="E326">
        <v>27</v>
      </c>
    </row>
    <row r="327" spans="1:5" x14ac:dyDescent="0.2">
      <c r="A327" s="10" t="s">
        <v>20</v>
      </c>
      <c r="B327">
        <v>909</v>
      </c>
      <c r="D327" s="5" t="s">
        <v>14</v>
      </c>
      <c r="E327">
        <v>1221</v>
      </c>
    </row>
    <row r="328" spans="1:5" x14ac:dyDescent="0.2">
      <c r="A328" s="10" t="s">
        <v>20</v>
      </c>
      <c r="B328">
        <v>1613</v>
      </c>
      <c r="D328" s="5" t="s">
        <v>14</v>
      </c>
      <c r="E328">
        <v>1</v>
      </c>
    </row>
    <row r="329" spans="1:5" x14ac:dyDescent="0.2">
      <c r="A329" s="10" t="s">
        <v>20</v>
      </c>
      <c r="B329">
        <v>136</v>
      </c>
      <c r="D329" s="5" t="s">
        <v>14</v>
      </c>
      <c r="E329">
        <v>16</v>
      </c>
    </row>
    <row r="330" spans="1:5" x14ac:dyDescent="0.2">
      <c r="A330" s="10" t="s">
        <v>20</v>
      </c>
      <c r="B330">
        <v>130</v>
      </c>
      <c r="D330" s="5" t="s">
        <v>14</v>
      </c>
      <c r="E330">
        <v>41</v>
      </c>
    </row>
    <row r="331" spans="1:5" x14ac:dyDescent="0.2">
      <c r="A331" s="10" t="s">
        <v>20</v>
      </c>
      <c r="B331">
        <v>102</v>
      </c>
      <c r="D331" s="5" t="s">
        <v>14</v>
      </c>
      <c r="E331">
        <v>523</v>
      </c>
    </row>
    <row r="332" spans="1:5" x14ac:dyDescent="0.2">
      <c r="A332" s="10" t="s">
        <v>20</v>
      </c>
      <c r="B332">
        <v>4006</v>
      </c>
      <c r="D332" s="5" t="s">
        <v>14</v>
      </c>
      <c r="E332">
        <v>141</v>
      </c>
    </row>
    <row r="333" spans="1:5" x14ac:dyDescent="0.2">
      <c r="A333" s="10" t="s">
        <v>20</v>
      </c>
      <c r="B333">
        <v>1629</v>
      </c>
      <c r="D333" s="5" t="s">
        <v>14</v>
      </c>
      <c r="E333">
        <v>52</v>
      </c>
    </row>
    <row r="334" spans="1:5" x14ac:dyDescent="0.2">
      <c r="A334" s="10" t="s">
        <v>20</v>
      </c>
      <c r="B334">
        <v>2188</v>
      </c>
      <c r="D334" s="5" t="s">
        <v>14</v>
      </c>
      <c r="E334">
        <v>225</v>
      </c>
    </row>
    <row r="335" spans="1:5" x14ac:dyDescent="0.2">
      <c r="A335" s="10" t="s">
        <v>20</v>
      </c>
      <c r="B335">
        <v>2409</v>
      </c>
      <c r="D335" s="5" t="s">
        <v>14</v>
      </c>
      <c r="E335">
        <v>38</v>
      </c>
    </row>
    <row r="336" spans="1:5" x14ac:dyDescent="0.2">
      <c r="A336" s="10" t="s">
        <v>20</v>
      </c>
      <c r="B336">
        <v>194</v>
      </c>
      <c r="D336" s="5" t="s">
        <v>14</v>
      </c>
      <c r="E336">
        <v>15</v>
      </c>
    </row>
    <row r="337" spans="1:5" x14ac:dyDescent="0.2">
      <c r="A337" s="10" t="s">
        <v>20</v>
      </c>
      <c r="B337">
        <v>1140</v>
      </c>
      <c r="D337" s="5" t="s">
        <v>14</v>
      </c>
      <c r="E337">
        <v>37</v>
      </c>
    </row>
    <row r="338" spans="1:5" x14ac:dyDescent="0.2">
      <c r="A338" s="10" t="s">
        <v>20</v>
      </c>
      <c r="B338">
        <v>102</v>
      </c>
      <c r="D338" s="5" t="s">
        <v>14</v>
      </c>
      <c r="E338">
        <v>112</v>
      </c>
    </row>
    <row r="339" spans="1:5" x14ac:dyDescent="0.2">
      <c r="A339" s="10" t="s">
        <v>20</v>
      </c>
      <c r="B339">
        <v>2857</v>
      </c>
      <c r="D339" s="5" t="s">
        <v>14</v>
      </c>
      <c r="E339">
        <v>21</v>
      </c>
    </row>
    <row r="340" spans="1:5" x14ac:dyDescent="0.2">
      <c r="A340" s="10" t="s">
        <v>20</v>
      </c>
      <c r="B340">
        <v>107</v>
      </c>
      <c r="D340" s="5" t="s">
        <v>14</v>
      </c>
      <c r="E340">
        <v>67</v>
      </c>
    </row>
    <row r="341" spans="1:5" x14ac:dyDescent="0.2">
      <c r="A341" s="10" t="s">
        <v>20</v>
      </c>
      <c r="B341">
        <v>160</v>
      </c>
      <c r="D341" s="5" t="s">
        <v>14</v>
      </c>
      <c r="E341">
        <v>78</v>
      </c>
    </row>
    <row r="342" spans="1:5" x14ac:dyDescent="0.2">
      <c r="A342" s="10" t="s">
        <v>20</v>
      </c>
      <c r="B342">
        <v>2230</v>
      </c>
      <c r="D342" s="5" t="s">
        <v>14</v>
      </c>
      <c r="E342">
        <v>67</v>
      </c>
    </row>
    <row r="343" spans="1:5" x14ac:dyDescent="0.2">
      <c r="A343" s="10" t="s">
        <v>20</v>
      </c>
      <c r="B343">
        <v>316</v>
      </c>
      <c r="D343" s="5" t="s">
        <v>14</v>
      </c>
      <c r="E343">
        <v>263</v>
      </c>
    </row>
    <row r="344" spans="1:5" x14ac:dyDescent="0.2">
      <c r="A344" s="10" t="s">
        <v>20</v>
      </c>
      <c r="B344">
        <v>117</v>
      </c>
      <c r="D344" s="5" t="s">
        <v>14</v>
      </c>
      <c r="E344">
        <v>1691</v>
      </c>
    </row>
    <row r="345" spans="1:5" x14ac:dyDescent="0.2">
      <c r="A345" s="10" t="s">
        <v>20</v>
      </c>
      <c r="B345">
        <v>6406</v>
      </c>
      <c r="D345" s="5" t="s">
        <v>14</v>
      </c>
      <c r="E345">
        <v>181</v>
      </c>
    </row>
    <row r="346" spans="1:5" x14ac:dyDescent="0.2">
      <c r="A346" s="10" t="s">
        <v>20</v>
      </c>
      <c r="B346">
        <v>192</v>
      </c>
      <c r="D346" s="5" t="s">
        <v>14</v>
      </c>
      <c r="E346">
        <v>13</v>
      </c>
    </row>
    <row r="347" spans="1:5" x14ac:dyDescent="0.2">
      <c r="A347" s="10" t="s">
        <v>20</v>
      </c>
      <c r="B347">
        <v>26</v>
      </c>
      <c r="D347" s="5" t="s">
        <v>14</v>
      </c>
      <c r="E347">
        <v>1</v>
      </c>
    </row>
    <row r="348" spans="1:5" x14ac:dyDescent="0.2">
      <c r="A348" s="10" t="s">
        <v>20</v>
      </c>
      <c r="B348">
        <v>723</v>
      </c>
      <c r="D348" s="5" t="s">
        <v>14</v>
      </c>
      <c r="E348">
        <v>21</v>
      </c>
    </row>
    <row r="349" spans="1:5" x14ac:dyDescent="0.2">
      <c r="A349" s="10" t="s">
        <v>20</v>
      </c>
      <c r="B349">
        <v>170</v>
      </c>
      <c r="D349" s="5" t="s">
        <v>14</v>
      </c>
      <c r="E349">
        <v>830</v>
      </c>
    </row>
    <row r="350" spans="1:5" x14ac:dyDescent="0.2">
      <c r="A350" s="10" t="s">
        <v>20</v>
      </c>
      <c r="B350">
        <v>238</v>
      </c>
      <c r="D350" s="5" t="s">
        <v>14</v>
      </c>
      <c r="E350">
        <v>130</v>
      </c>
    </row>
    <row r="351" spans="1:5" x14ac:dyDescent="0.2">
      <c r="A351" s="10" t="s">
        <v>20</v>
      </c>
      <c r="B351">
        <v>55</v>
      </c>
      <c r="D351" s="5" t="s">
        <v>14</v>
      </c>
      <c r="E351">
        <v>55</v>
      </c>
    </row>
    <row r="352" spans="1:5" x14ac:dyDescent="0.2">
      <c r="A352" s="10" t="s">
        <v>20</v>
      </c>
      <c r="B352">
        <v>128</v>
      </c>
      <c r="D352" s="5" t="s">
        <v>14</v>
      </c>
      <c r="E352">
        <v>114</v>
      </c>
    </row>
    <row r="353" spans="1:5" x14ac:dyDescent="0.2">
      <c r="A353" s="10" t="s">
        <v>20</v>
      </c>
      <c r="B353">
        <v>2144</v>
      </c>
      <c r="D353" s="5" t="s">
        <v>14</v>
      </c>
      <c r="E353">
        <v>594</v>
      </c>
    </row>
    <row r="354" spans="1:5" x14ac:dyDescent="0.2">
      <c r="A354" s="10" t="s">
        <v>20</v>
      </c>
      <c r="B354">
        <v>2693</v>
      </c>
      <c r="D354" s="5" t="s">
        <v>14</v>
      </c>
      <c r="E354">
        <v>24</v>
      </c>
    </row>
    <row r="355" spans="1:5" x14ac:dyDescent="0.2">
      <c r="A355" s="10" t="s">
        <v>20</v>
      </c>
      <c r="B355">
        <v>432</v>
      </c>
      <c r="D355" s="5" t="s">
        <v>14</v>
      </c>
      <c r="E355">
        <v>252</v>
      </c>
    </row>
    <row r="356" spans="1:5" x14ac:dyDescent="0.2">
      <c r="A356" s="10" t="s">
        <v>20</v>
      </c>
      <c r="B356">
        <v>189</v>
      </c>
      <c r="D356" s="5" t="s">
        <v>14</v>
      </c>
      <c r="E356">
        <v>67</v>
      </c>
    </row>
    <row r="357" spans="1:5" x14ac:dyDescent="0.2">
      <c r="A357" s="10" t="s">
        <v>20</v>
      </c>
      <c r="B357">
        <v>154</v>
      </c>
      <c r="D357" s="5" t="s">
        <v>14</v>
      </c>
      <c r="E357">
        <v>742</v>
      </c>
    </row>
    <row r="358" spans="1:5" x14ac:dyDescent="0.2">
      <c r="A358" s="10" t="s">
        <v>20</v>
      </c>
      <c r="B358">
        <v>96</v>
      </c>
      <c r="D358" s="5" t="s">
        <v>14</v>
      </c>
      <c r="E358">
        <v>75</v>
      </c>
    </row>
    <row r="359" spans="1:5" x14ac:dyDescent="0.2">
      <c r="A359" s="10" t="s">
        <v>20</v>
      </c>
      <c r="B359">
        <v>3063</v>
      </c>
      <c r="D359" s="5" t="s">
        <v>14</v>
      </c>
      <c r="E359">
        <v>4405</v>
      </c>
    </row>
    <row r="360" spans="1:5" x14ac:dyDescent="0.2">
      <c r="A360" s="10" t="s">
        <v>20</v>
      </c>
      <c r="B360">
        <v>2266</v>
      </c>
      <c r="D360" s="5" t="s">
        <v>14</v>
      </c>
      <c r="E360">
        <v>92</v>
      </c>
    </row>
    <row r="361" spans="1:5" x14ac:dyDescent="0.2">
      <c r="A361" s="10" t="s">
        <v>20</v>
      </c>
      <c r="B361">
        <v>194</v>
      </c>
      <c r="D361" s="5" t="s">
        <v>14</v>
      </c>
      <c r="E361">
        <v>64</v>
      </c>
    </row>
    <row r="362" spans="1:5" x14ac:dyDescent="0.2">
      <c r="A362" s="10" t="s">
        <v>20</v>
      </c>
      <c r="B362">
        <v>129</v>
      </c>
      <c r="D362" s="5" t="s">
        <v>14</v>
      </c>
      <c r="E362">
        <v>64</v>
      </c>
    </row>
    <row r="363" spans="1:5" x14ac:dyDescent="0.2">
      <c r="A363" s="10" t="s">
        <v>20</v>
      </c>
      <c r="B363">
        <v>375</v>
      </c>
      <c r="D363" s="5" t="s">
        <v>14</v>
      </c>
      <c r="E363">
        <v>842</v>
      </c>
    </row>
    <row r="364" spans="1:5" x14ac:dyDescent="0.2">
      <c r="A364" s="10" t="s">
        <v>20</v>
      </c>
      <c r="B364">
        <v>409</v>
      </c>
      <c r="D364" s="5" t="s">
        <v>14</v>
      </c>
      <c r="E364">
        <v>112</v>
      </c>
    </row>
    <row r="365" spans="1:5" x14ac:dyDescent="0.2">
      <c r="A365" s="10" t="s">
        <v>20</v>
      </c>
      <c r="B365">
        <v>234</v>
      </c>
      <c r="D365" s="5" t="s">
        <v>14</v>
      </c>
      <c r="E365">
        <v>374</v>
      </c>
    </row>
    <row r="366" spans="1:5" x14ac:dyDescent="0.2">
      <c r="A366" s="10" t="s">
        <v>20</v>
      </c>
      <c r="B366">
        <v>3016</v>
      </c>
    </row>
    <row r="367" spans="1:5" x14ac:dyDescent="0.2">
      <c r="A367" s="10" t="s">
        <v>20</v>
      </c>
      <c r="B367">
        <v>264</v>
      </c>
    </row>
    <row r="368" spans="1:5" x14ac:dyDescent="0.2">
      <c r="A368" s="10" t="s">
        <v>20</v>
      </c>
      <c r="B368">
        <v>272</v>
      </c>
    </row>
    <row r="369" spans="1:2" x14ac:dyDescent="0.2">
      <c r="A369" s="10" t="s">
        <v>20</v>
      </c>
      <c r="B369">
        <v>419</v>
      </c>
    </row>
    <row r="370" spans="1:2" x14ac:dyDescent="0.2">
      <c r="A370" s="10" t="s">
        <v>20</v>
      </c>
      <c r="B370">
        <v>1621</v>
      </c>
    </row>
    <row r="371" spans="1:2" x14ac:dyDescent="0.2">
      <c r="A371" s="10" t="s">
        <v>20</v>
      </c>
      <c r="B371">
        <v>1101</v>
      </c>
    </row>
    <row r="372" spans="1:2" x14ac:dyDescent="0.2">
      <c r="A372" s="10" t="s">
        <v>20</v>
      </c>
      <c r="B372">
        <v>1073</v>
      </c>
    </row>
    <row r="373" spans="1:2" x14ac:dyDescent="0.2">
      <c r="A373" s="10" t="s">
        <v>20</v>
      </c>
      <c r="B373">
        <v>331</v>
      </c>
    </row>
    <row r="374" spans="1:2" x14ac:dyDescent="0.2">
      <c r="A374" s="10" t="s">
        <v>20</v>
      </c>
      <c r="B374">
        <v>1170</v>
      </c>
    </row>
    <row r="375" spans="1:2" x14ac:dyDescent="0.2">
      <c r="A375" s="10" t="s">
        <v>20</v>
      </c>
      <c r="B375">
        <v>363</v>
      </c>
    </row>
    <row r="376" spans="1:2" x14ac:dyDescent="0.2">
      <c r="A376" s="10" t="s">
        <v>20</v>
      </c>
      <c r="B376">
        <v>103</v>
      </c>
    </row>
    <row r="377" spans="1:2" x14ac:dyDescent="0.2">
      <c r="A377" s="10" t="s">
        <v>20</v>
      </c>
      <c r="B377">
        <v>147</v>
      </c>
    </row>
    <row r="378" spans="1:2" x14ac:dyDescent="0.2">
      <c r="A378" s="10" t="s">
        <v>20</v>
      </c>
      <c r="B378">
        <v>110</v>
      </c>
    </row>
    <row r="379" spans="1:2" x14ac:dyDescent="0.2">
      <c r="A379" s="10" t="s">
        <v>20</v>
      </c>
      <c r="B379">
        <v>134</v>
      </c>
    </row>
    <row r="380" spans="1:2" x14ac:dyDescent="0.2">
      <c r="A380" s="10" t="s">
        <v>20</v>
      </c>
      <c r="B380">
        <v>269</v>
      </c>
    </row>
    <row r="381" spans="1:2" x14ac:dyDescent="0.2">
      <c r="A381" s="10" t="s">
        <v>20</v>
      </c>
      <c r="B381">
        <v>175</v>
      </c>
    </row>
    <row r="382" spans="1:2" x14ac:dyDescent="0.2">
      <c r="A382" s="10" t="s">
        <v>20</v>
      </c>
      <c r="B382">
        <v>69</v>
      </c>
    </row>
    <row r="383" spans="1:2" x14ac:dyDescent="0.2">
      <c r="A383" s="10" t="s">
        <v>20</v>
      </c>
      <c r="B383">
        <v>190</v>
      </c>
    </row>
    <row r="384" spans="1:2" x14ac:dyDescent="0.2">
      <c r="A384" s="10" t="s">
        <v>20</v>
      </c>
      <c r="B384">
        <v>237</v>
      </c>
    </row>
    <row r="385" spans="1:2" x14ac:dyDescent="0.2">
      <c r="A385" s="10" t="s">
        <v>20</v>
      </c>
      <c r="B385">
        <v>196</v>
      </c>
    </row>
    <row r="386" spans="1:2" x14ac:dyDescent="0.2">
      <c r="A386" s="10" t="s">
        <v>20</v>
      </c>
      <c r="B386">
        <v>7295</v>
      </c>
    </row>
    <row r="387" spans="1:2" x14ac:dyDescent="0.2">
      <c r="A387" s="10" t="s">
        <v>20</v>
      </c>
      <c r="B387">
        <v>2893</v>
      </c>
    </row>
    <row r="388" spans="1:2" x14ac:dyDescent="0.2">
      <c r="A388" s="10" t="s">
        <v>20</v>
      </c>
      <c r="B388">
        <v>820</v>
      </c>
    </row>
    <row r="389" spans="1:2" x14ac:dyDescent="0.2">
      <c r="A389" s="10" t="s">
        <v>20</v>
      </c>
      <c r="B389">
        <v>2038</v>
      </c>
    </row>
    <row r="390" spans="1:2" x14ac:dyDescent="0.2">
      <c r="A390" s="10" t="s">
        <v>20</v>
      </c>
      <c r="B390">
        <v>116</v>
      </c>
    </row>
    <row r="391" spans="1:2" x14ac:dyDescent="0.2">
      <c r="A391" s="10" t="s">
        <v>20</v>
      </c>
      <c r="B391">
        <v>1345</v>
      </c>
    </row>
    <row r="392" spans="1:2" x14ac:dyDescent="0.2">
      <c r="A392" s="10" t="s">
        <v>20</v>
      </c>
      <c r="B392">
        <v>168</v>
      </c>
    </row>
    <row r="393" spans="1:2" x14ac:dyDescent="0.2">
      <c r="A393" s="10" t="s">
        <v>20</v>
      </c>
      <c r="B393">
        <v>137</v>
      </c>
    </row>
    <row r="394" spans="1:2" x14ac:dyDescent="0.2">
      <c r="A394" s="10" t="s">
        <v>20</v>
      </c>
      <c r="B394">
        <v>186</v>
      </c>
    </row>
    <row r="395" spans="1:2" x14ac:dyDescent="0.2">
      <c r="A395" s="10" t="s">
        <v>20</v>
      </c>
      <c r="B395">
        <v>125</v>
      </c>
    </row>
    <row r="396" spans="1:2" x14ac:dyDescent="0.2">
      <c r="A396" s="10" t="s">
        <v>20</v>
      </c>
      <c r="B396">
        <v>202</v>
      </c>
    </row>
    <row r="397" spans="1:2" x14ac:dyDescent="0.2">
      <c r="A397" s="10" t="s">
        <v>20</v>
      </c>
      <c r="B397">
        <v>103</v>
      </c>
    </row>
    <row r="398" spans="1:2" x14ac:dyDescent="0.2">
      <c r="A398" s="10" t="s">
        <v>20</v>
      </c>
      <c r="B398">
        <v>1785</v>
      </c>
    </row>
    <row r="399" spans="1:2" x14ac:dyDescent="0.2">
      <c r="A399" s="10" t="s">
        <v>20</v>
      </c>
      <c r="B399">
        <v>157</v>
      </c>
    </row>
    <row r="400" spans="1:2" x14ac:dyDescent="0.2">
      <c r="A400" s="10" t="s">
        <v>20</v>
      </c>
      <c r="B400">
        <v>555</v>
      </c>
    </row>
    <row r="401" spans="1:2" x14ac:dyDescent="0.2">
      <c r="A401" s="10" t="s">
        <v>20</v>
      </c>
      <c r="B401">
        <v>297</v>
      </c>
    </row>
    <row r="402" spans="1:2" x14ac:dyDescent="0.2">
      <c r="A402" s="10" t="s">
        <v>20</v>
      </c>
      <c r="B402">
        <v>123</v>
      </c>
    </row>
    <row r="403" spans="1:2" x14ac:dyDescent="0.2">
      <c r="A403" s="10" t="s">
        <v>20</v>
      </c>
      <c r="B403">
        <v>3036</v>
      </c>
    </row>
    <row r="404" spans="1:2" x14ac:dyDescent="0.2">
      <c r="A404" s="10" t="s">
        <v>20</v>
      </c>
      <c r="B404">
        <v>144</v>
      </c>
    </row>
    <row r="405" spans="1:2" x14ac:dyDescent="0.2">
      <c r="A405" s="10" t="s">
        <v>20</v>
      </c>
      <c r="B405">
        <v>121</v>
      </c>
    </row>
    <row r="406" spans="1:2" x14ac:dyDescent="0.2">
      <c r="A406" s="10" t="s">
        <v>20</v>
      </c>
      <c r="B406">
        <v>181</v>
      </c>
    </row>
    <row r="407" spans="1:2" x14ac:dyDescent="0.2">
      <c r="A407" s="10" t="s">
        <v>20</v>
      </c>
      <c r="B407">
        <v>122</v>
      </c>
    </row>
    <row r="408" spans="1:2" x14ac:dyDescent="0.2">
      <c r="A408" s="10" t="s">
        <v>20</v>
      </c>
      <c r="B408">
        <v>1071</v>
      </c>
    </row>
    <row r="409" spans="1:2" x14ac:dyDescent="0.2">
      <c r="A409" s="10" t="s">
        <v>20</v>
      </c>
      <c r="B409">
        <v>980</v>
      </c>
    </row>
    <row r="410" spans="1:2" x14ac:dyDescent="0.2">
      <c r="A410" s="10" t="s">
        <v>20</v>
      </c>
      <c r="B410">
        <v>536</v>
      </c>
    </row>
    <row r="411" spans="1:2" x14ac:dyDescent="0.2">
      <c r="A411" s="10" t="s">
        <v>20</v>
      </c>
      <c r="B411">
        <v>1991</v>
      </c>
    </row>
    <row r="412" spans="1:2" x14ac:dyDescent="0.2">
      <c r="A412" s="10" t="s">
        <v>20</v>
      </c>
      <c r="B412">
        <v>180</v>
      </c>
    </row>
    <row r="413" spans="1:2" x14ac:dyDescent="0.2">
      <c r="A413" s="10" t="s">
        <v>20</v>
      </c>
      <c r="B413">
        <v>130</v>
      </c>
    </row>
    <row r="414" spans="1:2" x14ac:dyDescent="0.2">
      <c r="A414" s="10" t="s">
        <v>20</v>
      </c>
      <c r="B414">
        <v>122</v>
      </c>
    </row>
    <row r="415" spans="1:2" x14ac:dyDescent="0.2">
      <c r="A415" s="10" t="s">
        <v>20</v>
      </c>
      <c r="B415">
        <v>140</v>
      </c>
    </row>
    <row r="416" spans="1:2" x14ac:dyDescent="0.2">
      <c r="A416" s="10" t="s">
        <v>20</v>
      </c>
      <c r="B416">
        <v>3388</v>
      </c>
    </row>
    <row r="417" spans="1:2" x14ac:dyDescent="0.2">
      <c r="A417" s="10" t="s">
        <v>20</v>
      </c>
      <c r="B417">
        <v>280</v>
      </c>
    </row>
    <row r="418" spans="1:2" x14ac:dyDescent="0.2">
      <c r="A418" s="10" t="s">
        <v>20</v>
      </c>
      <c r="B418">
        <v>366</v>
      </c>
    </row>
    <row r="419" spans="1:2" x14ac:dyDescent="0.2">
      <c r="A419" s="10" t="s">
        <v>20</v>
      </c>
      <c r="B419">
        <v>270</v>
      </c>
    </row>
    <row r="420" spans="1:2" x14ac:dyDescent="0.2">
      <c r="A420" s="10" t="s">
        <v>20</v>
      </c>
      <c r="B420">
        <v>137</v>
      </c>
    </row>
    <row r="421" spans="1:2" x14ac:dyDescent="0.2">
      <c r="A421" s="10" t="s">
        <v>20</v>
      </c>
      <c r="B421">
        <v>3205</v>
      </c>
    </row>
    <row r="422" spans="1:2" x14ac:dyDescent="0.2">
      <c r="A422" s="10" t="s">
        <v>20</v>
      </c>
      <c r="B422">
        <v>288</v>
      </c>
    </row>
    <row r="423" spans="1:2" x14ac:dyDescent="0.2">
      <c r="A423" s="10" t="s">
        <v>20</v>
      </c>
      <c r="B423">
        <v>148</v>
      </c>
    </row>
    <row r="424" spans="1:2" x14ac:dyDescent="0.2">
      <c r="A424" s="10" t="s">
        <v>20</v>
      </c>
      <c r="B424">
        <v>114</v>
      </c>
    </row>
    <row r="425" spans="1:2" x14ac:dyDescent="0.2">
      <c r="A425" s="10" t="s">
        <v>20</v>
      </c>
      <c r="B425">
        <v>1518</v>
      </c>
    </row>
    <row r="426" spans="1:2" x14ac:dyDescent="0.2">
      <c r="A426" s="10" t="s">
        <v>20</v>
      </c>
      <c r="B426">
        <v>166</v>
      </c>
    </row>
    <row r="427" spans="1:2" x14ac:dyDescent="0.2">
      <c r="A427" s="10" t="s">
        <v>20</v>
      </c>
      <c r="B427">
        <v>100</v>
      </c>
    </row>
    <row r="428" spans="1:2" x14ac:dyDescent="0.2">
      <c r="A428" s="10" t="s">
        <v>20</v>
      </c>
      <c r="B428">
        <v>235</v>
      </c>
    </row>
    <row r="429" spans="1:2" x14ac:dyDescent="0.2">
      <c r="A429" s="10" t="s">
        <v>20</v>
      </c>
      <c r="B429">
        <v>148</v>
      </c>
    </row>
    <row r="430" spans="1:2" x14ac:dyDescent="0.2">
      <c r="A430" s="10" t="s">
        <v>20</v>
      </c>
      <c r="B430">
        <v>198</v>
      </c>
    </row>
    <row r="431" spans="1:2" x14ac:dyDescent="0.2">
      <c r="A431" s="10" t="s">
        <v>20</v>
      </c>
      <c r="B431">
        <v>150</v>
      </c>
    </row>
    <row r="432" spans="1:2" x14ac:dyDescent="0.2">
      <c r="A432" s="10" t="s">
        <v>20</v>
      </c>
      <c r="B432">
        <v>216</v>
      </c>
    </row>
    <row r="433" spans="1:2" x14ac:dyDescent="0.2">
      <c r="A433" s="10" t="s">
        <v>20</v>
      </c>
      <c r="B433">
        <v>5139</v>
      </c>
    </row>
    <row r="434" spans="1:2" x14ac:dyDescent="0.2">
      <c r="A434" s="10" t="s">
        <v>20</v>
      </c>
      <c r="B434">
        <v>2353</v>
      </c>
    </row>
    <row r="435" spans="1:2" x14ac:dyDescent="0.2">
      <c r="A435" s="10" t="s">
        <v>20</v>
      </c>
      <c r="B435">
        <v>78</v>
      </c>
    </row>
    <row r="436" spans="1:2" x14ac:dyDescent="0.2">
      <c r="A436" s="10" t="s">
        <v>20</v>
      </c>
      <c r="B436">
        <v>174</v>
      </c>
    </row>
    <row r="437" spans="1:2" x14ac:dyDescent="0.2">
      <c r="A437" s="10" t="s">
        <v>20</v>
      </c>
      <c r="B437">
        <v>164</v>
      </c>
    </row>
    <row r="438" spans="1:2" x14ac:dyDescent="0.2">
      <c r="A438" s="10" t="s">
        <v>20</v>
      </c>
      <c r="B438">
        <v>161</v>
      </c>
    </row>
    <row r="439" spans="1:2" x14ac:dyDescent="0.2">
      <c r="A439" s="10" t="s">
        <v>20</v>
      </c>
      <c r="B439">
        <v>138</v>
      </c>
    </row>
    <row r="440" spans="1:2" x14ac:dyDescent="0.2">
      <c r="A440" s="10" t="s">
        <v>20</v>
      </c>
      <c r="B440">
        <v>3308</v>
      </c>
    </row>
    <row r="441" spans="1:2" x14ac:dyDescent="0.2">
      <c r="A441" s="10" t="s">
        <v>20</v>
      </c>
      <c r="B441">
        <v>127</v>
      </c>
    </row>
    <row r="442" spans="1:2" x14ac:dyDescent="0.2">
      <c r="A442" s="10" t="s">
        <v>20</v>
      </c>
      <c r="B442">
        <v>207</v>
      </c>
    </row>
    <row r="443" spans="1:2" x14ac:dyDescent="0.2">
      <c r="A443" s="10" t="s">
        <v>20</v>
      </c>
      <c r="B443">
        <v>181</v>
      </c>
    </row>
    <row r="444" spans="1:2" x14ac:dyDescent="0.2">
      <c r="A444" s="10" t="s">
        <v>20</v>
      </c>
      <c r="B444">
        <v>110</v>
      </c>
    </row>
    <row r="445" spans="1:2" x14ac:dyDescent="0.2">
      <c r="A445" s="10" t="s">
        <v>20</v>
      </c>
      <c r="B445">
        <v>185</v>
      </c>
    </row>
    <row r="446" spans="1:2" x14ac:dyDescent="0.2">
      <c r="A446" s="10" t="s">
        <v>20</v>
      </c>
      <c r="B446">
        <v>121</v>
      </c>
    </row>
    <row r="447" spans="1:2" x14ac:dyDescent="0.2">
      <c r="A447" s="10" t="s">
        <v>20</v>
      </c>
      <c r="B447">
        <v>106</v>
      </c>
    </row>
    <row r="448" spans="1:2" x14ac:dyDescent="0.2">
      <c r="A448" s="10" t="s">
        <v>20</v>
      </c>
      <c r="B448">
        <v>142</v>
      </c>
    </row>
    <row r="449" spans="1:2" x14ac:dyDescent="0.2">
      <c r="A449" s="10" t="s">
        <v>20</v>
      </c>
      <c r="B449">
        <v>233</v>
      </c>
    </row>
    <row r="450" spans="1:2" x14ac:dyDescent="0.2">
      <c r="A450" s="10" t="s">
        <v>20</v>
      </c>
      <c r="B450">
        <v>218</v>
      </c>
    </row>
    <row r="451" spans="1:2" x14ac:dyDescent="0.2">
      <c r="A451" s="10" t="s">
        <v>20</v>
      </c>
      <c r="B451">
        <v>76</v>
      </c>
    </row>
    <row r="452" spans="1:2" x14ac:dyDescent="0.2">
      <c r="A452" s="10" t="s">
        <v>20</v>
      </c>
      <c r="B452">
        <v>43</v>
      </c>
    </row>
    <row r="453" spans="1:2" x14ac:dyDescent="0.2">
      <c r="A453" s="10" t="s">
        <v>20</v>
      </c>
      <c r="B453">
        <v>221</v>
      </c>
    </row>
    <row r="454" spans="1:2" x14ac:dyDescent="0.2">
      <c r="A454" s="10" t="s">
        <v>20</v>
      </c>
      <c r="B454">
        <v>2805</v>
      </c>
    </row>
    <row r="455" spans="1:2" x14ac:dyDescent="0.2">
      <c r="A455" s="10" t="s">
        <v>20</v>
      </c>
      <c r="B455">
        <v>68</v>
      </c>
    </row>
    <row r="456" spans="1:2" x14ac:dyDescent="0.2">
      <c r="A456" s="10" t="s">
        <v>20</v>
      </c>
      <c r="B456">
        <v>183</v>
      </c>
    </row>
    <row r="457" spans="1:2" x14ac:dyDescent="0.2">
      <c r="A457" s="10" t="s">
        <v>20</v>
      </c>
      <c r="B457">
        <v>133</v>
      </c>
    </row>
    <row r="458" spans="1:2" x14ac:dyDescent="0.2">
      <c r="A458" s="10" t="s">
        <v>20</v>
      </c>
      <c r="B458">
        <v>2489</v>
      </c>
    </row>
    <row r="459" spans="1:2" x14ac:dyDescent="0.2">
      <c r="A459" s="10" t="s">
        <v>20</v>
      </c>
      <c r="B459">
        <v>69</v>
      </c>
    </row>
    <row r="460" spans="1:2" x14ac:dyDescent="0.2">
      <c r="A460" s="10" t="s">
        <v>20</v>
      </c>
      <c r="B460">
        <v>279</v>
      </c>
    </row>
    <row r="461" spans="1:2" x14ac:dyDescent="0.2">
      <c r="A461" s="10" t="s">
        <v>20</v>
      </c>
      <c r="B461">
        <v>210</v>
      </c>
    </row>
    <row r="462" spans="1:2" x14ac:dyDescent="0.2">
      <c r="A462" s="10" t="s">
        <v>20</v>
      </c>
      <c r="B462">
        <v>2100</v>
      </c>
    </row>
    <row r="463" spans="1:2" x14ac:dyDescent="0.2">
      <c r="A463" s="10" t="s">
        <v>20</v>
      </c>
      <c r="B463">
        <v>252</v>
      </c>
    </row>
    <row r="464" spans="1:2" x14ac:dyDescent="0.2">
      <c r="A464" s="10" t="s">
        <v>20</v>
      </c>
      <c r="B464">
        <v>1280</v>
      </c>
    </row>
    <row r="465" spans="1:2" x14ac:dyDescent="0.2">
      <c r="A465" s="10" t="s">
        <v>20</v>
      </c>
      <c r="B465">
        <v>157</v>
      </c>
    </row>
    <row r="466" spans="1:2" x14ac:dyDescent="0.2">
      <c r="A466" s="10" t="s">
        <v>20</v>
      </c>
      <c r="B466">
        <v>194</v>
      </c>
    </row>
    <row r="467" spans="1:2" x14ac:dyDescent="0.2">
      <c r="A467" s="10" t="s">
        <v>20</v>
      </c>
      <c r="B467">
        <v>82</v>
      </c>
    </row>
    <row r="468" spans="1:2" x14ac:dyDescent="0.2">
      <c r="A468" s="10" t="s">
        <v>20</v>
      </c>
      <c r="B468">
        <v>4233</v>
      </c>
    </row>
    <row r="469" spans="1:2" x14ac:dyDescent="0.2">
      <c r="A469" s="10" t="s">
        <v>20</v>
      </c>
      <c r="B469">
        <v>1297</v>
      </c>
    </row>
    <row r="470" spans="1:2" x14ac:dyDescent="0.2">
      <c r="A470" s="10" t="s">
        <v>20</v>
      </c>
      <c r="B470">
        <v>165</v>
      </c>
    </row>
    <row r="471" spans="1:2" x14ac:dyDescent="0.2">
      <c r="A471" s="10" t="s">
        <v>20</v>
      </c>
      <c r="B471">
        <v>119</v>
      </c>
    </row>
    <row r="472" spans="1:2" x14ac:dyDescent="0.2">
      <c r="A472" s="10" t="s">
        <v>20</v>
      </c>
      <c r="B472">
        <v>1797</v>
      </c>
    </row>
    <row r="473" spans="1:2" x14ac:dyDescent="0.2">
      <c r="A473" s="10" t="s">
        <v>20</v>
      </c>
      <c r="B473">
        <v>261</v>
      </c>
    </row>
    <row r="474" spans="1:2" x14ac:dyDescent="0.2">
      <c r="A474" s="10" t="s">
        <v>20</v>
      </c>
      <c r="B474">
        <v>157</v>
      </c>
    </row>
    <row r="475" spans="1:2" x14ac:dyDescent="0.2">
      <c r="A475" s="10" t="s">
        <v>20</v>
      </c>
      <c r="B475">
        <v>3533</v>
      </c>
    </row>
    <row r="476" spans="1:2" x14ac:dyDescent="0.2">
      <c r="A476" s="10" t="s">
        <v>20</v>
      </c>
      <c r="B476">
        <v>155</v>
      </c>
    </row>
    <row r="477" spans="1:2" x14ac:dyDescent="0.2">
      <c r="A477" s="10" t="s">
        <v>20</v>
      </c>
      <c r="B477">
        <v>132</v>
      </c>
    </row>
    <row r="478" spans="1:2" x14ac:dyDescent="0.2">
      <c r="A478" s="10" t="s">
        <v>20</v>
      </c>
      <c r="B478">
        <v>1354</v>
      </c>
    </row>
    <row r="479" spans="1:2" x14ac:dyDescent="0.2">
      <c r="A479" s="10" t="s">
        <v>20</v>
      </c>
      <c r="B479">
        <v>48</v>
      </c>
    </row>
    <row r="480" spans="1:2" x14ac:dyDescent="0.2">
      <c r="A480" s="10" t="s">
        <v>20</v>
      </c>
      <c r="B480">
        <v>110</v>
      </c>
    </row>
    <row r="481" spans="1:2" x14ac:dyDescent="0.2">
      <c r="A481" s="10" t="s">
        <v>20</v>
      </c>
      <c r="B481">
        <v>172</v>
      </c>
    </row>
    <row r="482" spans="1:2" x14ac:dyDescent="0.2">
      <c r="A482" s="10" t="s">
        <v>20</v>
      </c>
      <c r="B482">
        <v>307</v>
      </c>
    </row>
    <row r="483" spans="1:2" x14ac:dyDescent="0.2">
      <c r="A483" s="10" t="s">
        <v>20</v>
      </c>
      <c r="B483">
        <v>160</v>
      </c>
    </row>
    <row r="484" spans="1:2" x14ac:dyDescent="0.2">
      <c r="A484" s="10" t="s">
        <v>20</v>
      </c>
      <c r="B484">
        <v>1467</v>
      </c>
    </row>
    <row r="485" spans="1:2" x14ac:dyDescent="0.2">
      <c r="A485" s="10" t="s">
        <v>20</v>
      </c>
      <c r="B485">
        <v>2662</v>
      </c>
    </row>
    <row r="486" spans="1:2" x14ac:dyDescent="0.2">
      <c r="A486" s="10" t="s">
        <v>20</v>
      </c>
      <c r="B486">
        <v>452</v>
      </c>
    </row>
    <row r="487" spans="1:2" x14ac:dyDescent="0.2">
      <c r="A487" s="10" t="s">
        <v>20</v>
      </c>
      <c r="B487">
        <v>158</v>
      </c>
    </row>
    <row r="488" spans="1:2" x14ac:dyDescent="0.2">
      <c r="A488" s="10" t="s">
        <v>20</v>
      </c>
      <c r="B488">
        <v>225</v>
      </c>
    </row>
    <row r="489" spans="1:2" x14ac:dyDescent="0.2">
      <c r="A489" s="10" t="s">
        <v>20</v>
      </c>
      <c r="B489">
        <v>65</v>
      </c>
    </row>
    <row r="490" spans="1:2" x14ac:dyDescent="0.2">
      <c r="A490" s="10" t="s">
        <v>20</v>
      </c>
      <c r="B490">
        <v>163</v>
      </c>
    </row>
    <row r="491" spans="1:2" x14ac:dyDescent="0.2">
      <c r="A491" s="10" t="s">
        <v>20</v>
      </c>
      <c r="B491">
        <v>85</v>
      </c>
    </row>
    <row r="492" spans="1:2" x14ac:dyDescent="0.2">
      <c r="A492" s="10" t="s">
        <v>20</v>
      </c>
      <c r="B492">
        <v>217</v>
      </c>
    </row>
    <row r="493" spans="1:2" x14ac:dyDescent="0.2">
      <c r="A493" s="10" t="s">
        <v>20</v>
      </c>
      <c r="B493">
        <v>150</v>
      </c>
    </row>
    <row r="494" spans="1:2" x14ac:dyDescent="0.2">
      <c r="A494" s="10" t="s">
        <v>20</v>
      </c>
      <c r="B494">
        <v>3272</v>
      </c>
    </row>
    <row r="495" spans="1:2" x14ac:dyDescent="0.2">
      <c r="A495" s="10" t="s">
        <v>20</v>
      </c>
      <c r="B495">
        <v>300</v>
      </c>
    </row>
    <row r="496" spans="1:2" x14ac:dyDescent="0.2">
      <c r="A496" s="10" t="s">
        <v>20</v>
      </c>
      <c r="B496">
        <v>126</v>
      </c>
    </row>
    <row r="497" spans="1:2" x14ac:dyDescent="0.2">
      <c r="A497" s="10" t="s">
        <v>20</v>
      </c>
      <c r="B497">
        <v>2320</v>
      </c>
    </row>
    <row r="498" spans="1:2" x14ac:dyDescent="0.2">
      <c r="A498" s="10" t="s">
        <v>20</v>
      </c>
      <c r="B498">
        <v>81</v>
      </c>
    </row>
    <row r="499" spans="1:2" x14ac:dyDescent="0.2">
      <c r="A499" s="10" t="s">
        <v>20</v>
      </c>
      <c r="B499">
        <v>1887</v>
      </c>
    </row>
    <row r="500" spans="1:2" x14ac:dyDescent="0.2">
      <c r="A500" s="10" t="s">
        <v>20</v>
      </c>
      <c r="B500">
        <v>4358</v>
      </c>
    </row>
    <row r="501" spans="1:2" x14ac:dyDescent="0.2">
      <c r="A501" s="10" t="s">
        <v>20</v>
      </c>
      <c r="B501">
        <v>53</v>
      </c>
    </row>
    <row r="502" spans="1:2" x14ac:dyDescent="0.2">
      <c r="A502" s="10" t="s">
        <v>20</v>
      </c>
      <c r="B502">
        <v>2414</v>
      </c>
    </row>
    <row r="503" spans="1:2" x14ac:dyDescent="0.2">
      <c r="A503" s="10" t="s">
        <v>20</v>
      </c>
      <c r="B503">
        <v>80</v>
      </c>
    </row>
    <row r="504" spans="1:2" x14ac:dyDescent="0.2">
      <c r="A504" s="10" t="s">
        <v>20</v>
      </c>
      <c r="B504">
        <v>193</v>
      </c>
    </row>
    <row r="505" spans="1:2" x14ac:dyDescent="0.2">
      <c r="A505" s="10" t="s">
        <v>20</v>
      </c>
      <c r="B505">
        <v>52</v>
      </c>
    </row>
    <row r="506" spans="1:2" x14ac:dyDescent="0.2">
      <c r="A506" s="10" t="s">
        <v>20</v>
      </c>
      <c r="B506">
        <v>290</v>
      </c>
    </row>
    <row r="507" spans="1:2" x14ac:dyDescent="0.2">
      <c r="A507" s="10" t="s">
        <v>20</v>
      </c>
      <c r="B507">
        <v>122</v>
      </c>
    </row>
    <row r="508" spans="1:2" x14ac:dyDescent="0.2">
      <c r="A508" s="10" t="s">
        <v>20</v>
      </c>
      <c r="B508">
        <v>1470</v>
      </c>
    </row>
    <row r="509" spans="1:2" x14ac:dyDescent="0.2">
      <c r="A509" s="10" t="s">
        <v>20</v>
      </c>
      <c r="B509">
        <v>165</v>
      </c>
    </row>
    <row r="510" spans="1:2" x14ac:dyDescent="0.2">
      <c r="A510" s="10" t="s">
        <v>20</v>
      </c>
      <c r="B510">
        <v>182</v>
      </c>
    </row>
    <row r="511" spans="1:2" x14ac:dyDescent="0.2">
      <c r="A511" s="10" t="s">
        <v>20</v>
      </c>
      <c r="B511">
        <v>199</v>
      </c>
    </row>
    <row r="512" spans="1:2" x14ac:dyDescent="0.2">
      <c r="A512" s="10" t="s">
        <v>20</v>
      </c>
      <c r="B512">
        <v>56</v>
      </c>
    </row>
    <row r="513" spans="1:2" x14ac:dyDescent="0.2">
      <c r="A513" s="10" t="s">
        <v>20</v>
      </c>
      <c r="B513">
        <v>1460</v>
      </c>
    </row>
    <row r="514" spans="1:2" x14ac:dyDescent="0.2">
      <c r="A514" s="10" t="s">
        <v>20</v>
      </c>
      <c r="B514">
        <v>123</v>
      </c>
    </row>
    <row r="515" spans="1:2" x14ac:dyDescent="0.2">
      <c r="A515" s="10" t="s">
        <v>20</v>
      </c>
      <c r="B515">
        <v>159</v>
      </c>
    </row>
    <row r="516" spans="1:2" x14ac:dyDescent="0.2">
      <c r="A516" s="10" t="s">
        <v>20</v>
      </c>
      <c r="B516">
        <v>110</v>
      </c>
    </row>
    <row r="517" spans="1:2" x14ac:dyDescent="0.2">
      <c r="A517" s="10" t="s">
        <v>20</v>
      </c>
      <c r="B517">
        <v>236</v>
      </c>
    </row>
    <row r="518" spans="1:2" x14ac:dyDescent="0.2">
      <c r="A518" s="10" t="s">
        <v>20</v>
      </c>
      <c r="B518">
        <v>191</v>
      </c>
    </row>
    <row r="519" spans="1:2" x14ac:dyDescent="0.2">
      <c r="A519" s="10" t="s">
        <v>20</v>
      </c>
      <c r="B519">
        <v>3934</v>
      </c>
    </row>
    <row r="520" spans="1:2" x14ac:dyDescent="0.2">
      <c r="A520" s="10" t="s">
        <v>20</v>
      </c>
      <c r="B520">
        <v>80</v>
      </c>
    </row>
    <row r="521" spans="1:2" x14ac:dyDescent="0.2">
      <c r="A521" s="10" t="s">
        <v>20</v>
      </c>
      <c r="B521">
        <v>462</v>
      </c>
    </row>
    <row r="522" spans="1:2" x14ac:dyDescent="0.2">
      <c r="A522" s="10" t="s">
        <v>20</v>
      </c>
      <c r="B522">
        <v>179</v>
      </c>
    </row>
    <row r="523" spans="1:2" x14ac:dyDescent="0.2">
      <c r="A523" s="10" t="s">
        <v>20</v>
      </c>
      <c r="B523">
        <v>1866</v>
      </c>
    </row>
    <row r="524" spans="1:2" x14ac:dyDescent="0.2">
      <c r="A524" s="10" t="s">
        <v>20</v>
      </c>
      <c r="B524">
        <v>156</v>
      </c>
    </row>
    <row r="525" spans="1:2" x14ac:dyDescent="0.2">
      <c r="A525" s="10" t="s">
        <v>20</v>
      </c>
      <c r="B525">
        <v>255</v>
      </c>
    </row>
    <row r="526" spans="1:2" x14ac:dyDescent="0.2">
      <c r="A526" s="10" t="s">
        <v>20</v>
      </c>
      <c r="B526">
        <v>2261</v>
      </c>
    </row>
    <row r="527" spans="1:2" x14ac:dyDescent="0.2">
      <c r="A527" s="10" t="s">
        <v>20</v>
      </c>
      <c r="B527">
        <v>40</v>
      </c>
    </row>
    <row r="528" spans="1:2" x14ac:dyDescent="0.2">
      <c r="A528" s="10" t="s">
        <v>20</v>
      </c>
      <c r="B528">
        <v>2289</v>
      </c>
    </row>
    <row r="529" spans="1:2" x14ac:dyDescent="0.2">
      <c r="A529" s="10" t="s">
        <v>20</v>
      </c>
      <c r="B529">
        <v>65</v>
      </c>
    </row>
    <row r="530" spans="1:2" x14ac:dyDescent="0.2">
      <c r="A530" s="10" t="s">
        <v>20</v>
      </c>
      <c r="B530">
        <v>3777</v>
      </c>
    </row>
    <row r="531" spans="1:2" x14ac:dyDescent="0.2">
      <c r="A531" s="10" t="s">
        <v>20</v>
      </c>
      <c r="B531">
        <v>184</v>
      </c>
    </row>
    <row r="532" spans="1:2" x14ac:dyDescent="0.2">
      <c r="A532" s="10" t="s">
        <v>20</v>
      </c>
      <c r="B532">
        <v>85</v>
      </c>
    </row>
    <row r="533" spans="1:2" x14ac:dyDescent="0.2">
      <c r="A533" s="10" t="s">
        <v>20</v>
      </c>
      <c r="B533">
        <v>144</v>
      </c>
    </row>
    <row r="534" spans="1:2" x14ac:dyDescent="0.2">
      <c r="A534" s="10" t="s">
        <v>20</v>
      </c>
      <c r="B534">
        <v>1902</v>
      </c>
    </row>
    <row r="535" spans="1:2" x14ac:dyDescent="0.2">
      <c r="A535" s="10" t="s">
        <v>20</v>
      </c>
      <c r="B535">
        <v>105</v>
      </c>
    </row>
    <row r="536" spans="1:2" x14ac:dyDescent="0.2">
      <c r="A536" s="10" t="s">
        <v>20</v>
      </c>
      <c r="B536">
        <v>132</v>
      </c>
    </row>
    <row r="537" spans="1:2" x14ac:dyDescent="0.2">
      <c r="A537" s="10" t="s">
        <v>20</v>
      </c>
      <c r="B537">
        <v>96</v>
      </c>
    </row>
    <row r="538" spans="1:2" x14ac:dyDescent="0.2">
      <c r="A538" s="10" t="s">
        <v>20</v>
      </c>
      <c r="B538">
        <v>114</v>
      </c>
    </row>
    <row r="539" spans="1:2" x14ac:dyDescent="0.2">
      <c r="A539" s="10" t="s">
        <v>20</v>
      </c>
      <c r="B539">
        <v>203</v>
      </c>
    </row>
    <row r="540" spans="1:2" x14ac:dyDescent="0.2">
      <c r="A540" s="10" t="s">
        <v>20</v>
      </c>
      <c r="B540">
        <v>1559</v>
      </c>
    </row>
    <row r="541" spans="1:2" x14ac:dyDescent="0.2">
      <c r="A541" s="10" t="s">
        <v>20</v>
      </c>
      <c r="B541">
        <v>1548</v>
      </c>
    </row>
    <row r="542" spans="1:2" x14ac:dyDescent="0.2">
      <c r="A542" s="10" t="s">
        <v>20</v>
      </c>
      <c r="B542">
        <v>80</v>
      </c>
    </row>
    <row r="543" spans="1:2" x14ac:dyDescent="0.2">
      <c r="A543" s="10" t="s">
        <v>20</v>
      </c>
      <c r="B543">
        <v>131</v>
      </c>
    </row>
    <row r="544" spans="1:2" x14ac:dyDescent="0.2">
      <c r="A544" s="10" t="s">
        <v>20</v>
      </c>
      <c r="B544">
        <v>112</v>
      </c>
    </row>
    <row r="545" spans="1:2" x14ac:dyDescent="0.2">
      <c r="A545" s="10" t="s">
        <v>20</v>
      </c>
      <c r="B545">
        <v>155</v>
      </c>
    </row>
    <row r="546" spans="1:2" x14ac:dyDescent="0.2">
      <c r="A546" s="10" t="s">
        <v>20</v>
      </c>
      <c r="B546">
        <v>266</v>
      </c>
    </row>
    <row r="547" spans="1:2" x14ac:dyDescent="0.2">
      <c r="A547" s="10" t="s">
        <v>20</v>
      </c>
      <c r="B547">
        <v>155</v>
      </c>
    </row>
    <row r="548" spans="1:2" x14ac:dyDescent="0.2">
      <c r="A548" s="10" t="s">
        <v>20</v>
      </c>
      <c r="B548">
        <v>207</v>
      </c>
    </row>
    <row r="549" spans="1:2" x14ac:dyDescent="0.2">
      <c r="A549" s="10" t="s">
        <v>20</v>
      </c>
      <c r="B549">
        <v>245</v>
      </c>
    </row>
    <row r="550" spans="1:2" x14ac:dyDescent="0.2">
      <c r="A550" s="10" t="s">
        <v>20</v>
      </c>
      <c r="B550">
        <v>1573</v>
      </c>
    </row>
    <row r="551" spans="1:2" x14ac:dyDescent="0.2">
      <c r="A551" s="10" t="s">
        <v>20</v>
      </c>
      <c r="B551">
        <v>114</v>
      </c>
    </row>
    <row r="552" spans="1:2" x14ac:dyDescent="0.2">
      <c r="A552" s="10" t="s">
        <v>20</v>
      </c>
      <c r="B552">
        <v>93</v>
      </c>
    </row>
    <row r="553" spans="1:2" x14ac:dyDescent="0.2">
      <c r="A553" s="10" t="s">
        <v>20</v>
      </c>
      <c r="B553">
        <v>1681</v>
      </c>
    </row>
    <row r="554" spans="1:2" x14ac:dyDescent="0.2">
      <c r="A554" s="10" t="s">
        <v>20</v>
      </c>
      <c r="B554">
        <v>32</v>
      </c>
    </row>
    <row r="555" spans="1:2" x14ac:dyDescent="0.2">
      <c r="A555" s="10" t="s">
        <v>20</v>
      </c>
      <c r="B555">
        <v>135</v>
      </c>
    </row>
    <row r="556" spans="1:2" x14ac:dyDescent="0.2">
      <c r="A556" s="10" t="s">
        <v>20</v>
      </c>
      <c r="B556">
        <v>140</v>
      </c>
    </row>
    <row r="557" spans="1:2" x14ac:dyDescent="0.2">
      <c r="A557" s="10" t="s">
        <v>20</v>
      </c>
      <c r="B557">
        <v>92</v>
      </c>
    </row>
    <row r="558" spans="1:2" x14ac:dyDescent="0.2">
      <c r="A558" s="10" t="s">
        <v>20</v>
      </c>
      <c r="B558">
        <v>1015</v>
      </c>
    </row>
    <row r="559" spans="1:2" x14ac:dyDescent="0.2">
      <c r="A559" s="10" t="s">
        <v>20</v>
      </c>
      <c r="B559">
        <v>323</v>
      </c>
    </row>
    <row r="560" spans="1:2" x14ac:dyDescent="0.2">
      <c r="A560" s="10" t="s">
        <v>20</v>
      </c>
      <c r="B560">
        <v>2326</v>
      </c>
    </row>
    <row r="561" spans="1:2" x14ac:dyDescent="0.2">
      <c r="A561" s="10" t="s">
        <v>20</v>
      </c>
      <c r="B561">
        <v>381</v>
      </c>
    </row>
    <row r="562" spans="1:2" x14ac:dyDescent="0.2">
      <c r="A562" s="10" t="s">
        <v>20</v>
      </c>
      <c r="B562">
        <v>480</v>
      </c>
    </row>
    <row r="563" spans="1:2" x14ac:dyDescent="0.2">
      <c r="A563" s="10" t="s">
        <v>20</v>
      </c>
      <c r="B563">
        <v>226</v>
      </c>
    </row>
    <row r="564" spans="1:2" x14ac:dyDescent="0.2">
      <c r="A564" s="10" t="s">
        <v>20</v>
      </c>
      <c r="B564">
        <v>241</v>
      </c>
    </row>
    <row r="565" spans="1:2" x14ac:dyDescent="0.2">
      <c r="A565" s="10" t="s">
        <v>20</v>
      </c>
      <c r="B565">
        <v>132</v>
      </c>
    </row>
    <row r="566" spans="1:2" x14ac:dyDescent="0.2">
      <c r="A566" s="10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chandara in</cp:lastModifiedBy>
  <dcterms:created xsi:type="dcterms:W3CDTF">2021-09-29T18:52:28Z</dcterms:created>
  <dcterms:modified xsi:type="dcterms:W3CDTF">2024-10-03T15:30:29Z</dcterms:modified>
</cp:coreProperties>
</file>