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glancey\Documents\MEEG301-18f\Engineering Economics\"/>
    </mc:Choice>
  </mc:AlternateContent>
  <bookViews>
    <workbookView xWindow="0" yWindow="0" windowWidth="19200" windowHeight="6468"/>
  </bookViews>
  <sheets>
    <sheet name="Generic NPV Template" sheetId="1" r:id="rId1"/>
  </sheets>
  <definedNames>
    <definedName name="_xlnm.Print_Area" localSheetId="0">'Generic NPV Template'!$A$2:$J$28</definedName>
  </definedNames>
  <calcPr calcId="162913"/>
</workbook>
</file>

<file path=xl/calcChain.xml><?xml version="1.0" encoding="utf-8"?>
<calcChain xmlns="http://schemas.openxmlformats.org/spreadsheetml/2006/main">
  <c r="F17" i="1" l="1"/>
  <c r="F18" i="1" s="1"/>
  <c r="G17" i="1"/>
  <c r="G18" i="1" s="1"/>
  <c r="H17" i="1"/>
  <c r="I17" i="1"/>
  <c r="J17" i="1"/>
  <c r="K17" i="1"/>
  <c r="L17" i="1"/>
  <c r="M17" i="1"/>
  <c r="M18" i="1" s="1"/>
  <c r="N17" i="1"/>
  <c r="N18" i="1" s="1"/>
  <c r="E17" i="1"/>
  <c r="E18" i="1"/>
  <c r="H18" i="1"/>
  <c r="I18" i="1"/>
  <c r="J18" i="1"/>
  <c r="K18" i="1"/>
  <c r="L18" i="1"/>
  <c r="D18" i="1"/>
  <c r="Q14" i="1"/>
  <c r="E6" i="1"/>
  <c r="E9" i="1" s="1"/>
  <c r="E12" i="1" s="1"/>
  <c r="C24" i="1" l="1"/>
  <c r="D23" i="1" s="1"/>
  <c r="N6" i="1"/>
  <c r="N9" i="1"/>
  <c r="N12" i="1" s="1"/>
  <c r="M6" i="1"/>
  <c r="M9" i="1" s="1"/>
  <c r="L6" i="1"/>
  <c r="L9" i="1" s="1"/>
  <c r="L12" i="1" s="1"/>
  <c r="K6" i="1"/>
  <c r="K9" i="1" s="1"/>
  <c r="J6" i="1"/>
  <c r="J9" i="1" s="1"/>
  <c r="I6" i="1"/>
  <c r="I9" i="1" s="1"/>
  <c r="H6" i="1"/>
  <c r="H9" i="1" s="1"/>
  <c r="G6" i="1"/>
  <c r="G9" i="1"/>
  <c r="F6" i="1"/>
  <c r="F9" i="1" s="1"/>
  <c r="F12" i="1" s="1"/>
  <c r="E15" i="1"/>
  <c r="D15" i="1"/>
  <c r="D17" i="1" s="1"/>
  <c r="E16" i="1"/>
  <c r="F16" i="1"/>
  <c r="G16" i="1"/>
  <c r="H16" i="1"/>
  <c r="I16" i="1"/>
  <c r="J16" i="1"/>
  <c r="K16" i="1"/>
  <c r="L16" i="1"/>
  <c r="M16" i="1"/>
  <c r="N16" i="1"/>
  <c r="D19" i="1" l="1"/>
  <c r="D20" i="1" s="1"/>
  <c r="M12" i="1"/>
  <c r="M15" i="1"/>
  <c r="G15" i="1"/>
  <c r="G12" i="1"/>
  <c r="I12" i="1"/>
  <c r="I15" i="1"/>
  <c r="J12" i="1"/>
  <c r="J15" i="1"/>
  <c r="K12" i="1"/>
  <c r="K15" i="1"/>
  <c r="F23" i="1"/>
  <c r="H12" i="1"/>
  <c r="H15" i="1"/>
  <c r="F15" i="1"/>
  <c r="E23" i="1"/>
  <c r="E19" i="1" s="1"/>
  <c r="N15" i="1"/>
  <c r="L15" i="1"/>
  <c r="F19" i="1" l="1"/>
  <c r="G23" i="1"/>
  <c r="G19" i="1" s="1"/>
  <c r="E20" i="1"/>
  <c r="F20" i="1" l="1"/>
  <c r="G20" i="1"/>
  <c r="H23" i="1"/>
  <c r="H19" i="1" s="1"/>
  <c r="H20" i="1" l="1"/>
  <c r="I23" i="1"/>
  <c r="I19" i="1" s="1"/>
  <c r="I20" i="1" l="1"/>
  <c r="J23" i="1"/>
  <c r="J19" i="1" s="1"/>
  <c r="J20" i="1" l="1"/>
  <c r="K23" i="1"/>
  <c r="K19" i="1" s="1"/>
  <c r="K20" i="1" l="1"/>
  <c r="L23" i="1"/>
  <c r="L19" i="1" s="1"/>
  <c r="L20" i="1" l="1"/>
  <c r="M23" i="1"/>
  <c r="M19" i="1" s="1"/>
  <c r="M20" i="1" l="1"/>
  <c r="N23" i="1"/>
  <c r="N19" i="1" s="1"/>
  <c r="N20" i="1" l="1"/>
  <c r="D22" i="1"/>
</calcChain>
</file>

<file path=xl/sharedStrings.xml><?xml version="1.0" encoding="utf-8"?>
<sst xmlns="http://schemas.openxmlformats.org/spreadsheetml/2006/main" count="52" uniqueCount="35">
  <si>
    <t>UNIT SALES</t>
  </si>
  <si>
    <t>UNIT PRICE</t>
  </si>
  <si>
    <t>BT EARNINGS</t>
  </si>
  <si>
    <t>NPV</t>
  </si>
  <si>
    <t>$</t>
  </si>
  <si>
    <t>DES/DEV COST</t>
  </si>
  <si>
    <t>CAP COST</t>
  </si>
  <si>
    <t>TOT COST</t>
  </si>
  <si>
    <t>DISCOUNTED EARNINGS</t>
  </si>
  <si>
    <t>%</t>
  </si>
  <si>
    <t>$ In</t>
  </si>
  <si>
    <t>$ Out</t>
  </si>
  <si>
    <t>Value</t>
  </si>
  <si>
    <t>YEAR&gt;</t>
  </si>
  <si>
    <t>UNIT COST</t>
  </si>
  <si>
    <t>VALUE SYNTHESIS</t>
  </si>
  <si>
    <t>#</t>
  </si>
  <si>
    <t>Discount Factor*</t>
  </si>
  <si>
    <t>Cost of Capital (CoC), %/100</t>
  </si>
  <si>
    <t>#yr</t>
  </si>
  <si>
    <t>DEPR OF CAP (10%/yr)</t>
  </si>
  <si>
    <t>AT EARNINGS (40% tax rate)</t>
  </si>
  <si>
    <t>OPERATING COSTS</t>
  </si>
  <si>
    <t>$K</t>
  </si>
  <si>
    <t>CUMULATIVE DISCONTED EARNINGS</t>
  </si>
  <si>
    <t>REVENUE (# SALES x PRICE)</t>
  </si>
  <si>
    <t>OTHER REVENUE</t>
  </si>
  <si>
    <t>REVENUE EQUIVALENT</t>
  </si>
  <si>
    <t>TOTAL REVENUE</t>
  </si>
  <si>
    <t>MARGIN (% of Revenue as Profit)</t>
  </si>
  <si>
    <t>INTEREST RATE</t>
  </si>
  <si>
    <t>$10^6</t>
  </si>
  <si>
    <t xml:space="preserve"> </t>
  </si>
  <si>
    <t>Check using interest tables:</t>
  </si>
  <si>
    <t>(Confirmation of cell D22)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</si>
</sst>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"/>
    <numFmt numFmtId="166" formatCode="0.00000"/>
  </numFmts>
  <fonts count="1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b/>
      <sz val="16"/>
      <color indexed="17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color indexed="17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3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vertical="center"/>
    </xf>
    <xf numFmtId="1" fontId="6" fillId="3" borderId="5" xfId="0" applyNumberFormat="1" applyFont="1" applyFill="1" applyBorder="1" applyAlignment="1">
      <alignment vertical="center"/>
    </xf>
    <xf numFmtId="1" fontId="1" fillId="3" borderId="4" xfId="0" applyNumberFormat="1" applyFont="1" applyFill="1" applyBorder="1" applyAlignment="1">
      <alignment vertical="center"/>
    </xf>
    <xf numFmtId="1" fontId="1" fillId="3" borderId="5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" fontId="7" fillId="3" borderId="8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1" fontId="1" fillId="4" borderId="11" xfId="0" applyNumberFormat="1" applyFont="1" applyFill="1" applyBorder="1" applyAlignment="1">
      <alignment vertical="center"/>
    </xf>
    <xf numFmtId="1" fontId="1" fillId="4" borderId="5" xfId="0" applyNumberFormat="1" applyFont="1" applyFill="1" applyBorder="1" applyAlignment="1">
      <alignment vertical="center"/>
    </xf>
    <xf numFmtId="1" fontId="1" fillId="4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7" fillId="4" borderId="13" xfId="0" applyNumberFormat="1" applyFont="1" applyFill="1" applyBorder="1" applyAlignment="1">
      <alignment vertical="center"/>
    </xf>
    <xf numFmtId="164" fontId="7" fillId="4" borderId="3" xfId="0" applyNumberFormat="1" applyFont="1" applyFill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" fontId="1" fillId="4" borderId="14" xfId="0" applyNumberFormat="1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1" fontId="6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4" fillId="4" borderId="33" xfId="0" applyNumberFormat="1" applyFont="1" applyFill="1" applyBorder="1" applyAlignment="1">
      <alignment vertical="center"/>
    </xf>
    <xf numFmtId="1" fontId="4" fillId="4" borderId="34" xfId="0" applyNumberFormat="1" applyFont="1" applyFill="1" applyBorder="1" applyAlignment="1">
      <alignment vertical="center"/>
    </xf>
    <xf numFmtId="1" fontId="4" fillId="4" borderId="12" xfId="0" applyNumberFormat="1" applyFont="1" applyFill="1" applyBorder="1" applyAlignment="1">
      <alignment vertical="center"/>
    </xf>
    <xf numFmtId="1" fontId="4" fillId="4" borderId="5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1" fontId="4" fillId="4" borderId="36" xfId="0" applyNumberFormat="1" applyFont="1" applyFill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44" xfId="0" applyFont="1" applyFill="1" applyBorder="1" applyAlignment="1">
      <alignment horizontal="center" vertical="center"/>
    </xf>
    <xf numFmtId="1" fontId="1" fillId="3" borderId="32" xfId="0" applyNumberFormat="1" applyFont="1" applyFill="1" applyBorder="1" applyAlignment="1">
      <alignment vertical="center"/>
    </xf>
    <xf numFmtId="1" fontId="1" fillId="3" borderId="6" xfId="0" applyNumberFormat="1" applyFont="1" applyFill="1" applyBorder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48" xfId="0" applyFont="1" applyBorder="1" applyAlignment="1">
      <alignment vertical="center"/>
    </xf>
    <xf numFmtId="0" fontId="2" fillId="2" borderId="47" xfId="0" applyFont="1" applyFill="1" applyBorder="1" applyAlignment="1">
      <alignment vertical="center"/>
    </xf>
    <xf numFmtId="1" fontId="1" fillId="4" borderId="49" xfId="0" applyNumberFormat="1" applyFont="1" applyFill="1" applyBorder="1" applyAlignment="1">
      <alignment vertical="center"/>
    </xf>
    <xf numFmtId="1" fontId="4" fillId="4" borderId="51" xfId="0" applyNumberFormat="1" applyFont="1" applyFill="1" applyBorder="1" applyAlignment="1">
      <alignment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1" fontId="3" fillId="2" borderId="54" xfId="0" applyNumberFormat="1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vertical="center"/>
    </xf>
    <xf numFmtId="0" fontId="0" fillId="0" borderId="51" xfId="0" applyBorder="1"/>
    <xf numFmtId="1" fontId="1" fillId="4" borderId="4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vertical="center"/>
    </xf>
    <xf numFmtId="1" fontId="4" fillId="4" borderId="56" xfId="0" applyNumberFormat="1" applyFont="1" applyFill="1" applyBorder="1" applyAlignment="1">
      <alignment vertical="center"/>
    </xf>
    <xf numFmtId="0" fontId="3" fillId="2" borderId="47" xfId="0" applyFont="1" applyFill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2" borderId="60" xfId="0" applyFont="1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vertical="center"/>
    </xf>
    <xf numFmtId="1" fontId="4" fillId="0" borderId="62" xfId="0" applyNumberFormat="1" applyFont="1" applyFill="1" applyBorder="1" applyAlignment="1">
      <alignment vertical="center"/>
    </xf>
    <xf numFmtId="1" fontId="4" fillId="0" borderId="60" xfId="0" applyNumberFormat="1" applyFont="1" applyFill="1" applyBorder="1" applyAlignment="1">
      <alignment vertical="center"/>
    </xf>
    <xf numFmtId="2" fontId="5" fillId="0" borderId="48" xfId="0" applyNumberFormat="1" applyFont="1" applyFill="1" applyBorder="1" applyAlignment="1">
      <alignment vertical="center"/>
    </xf>
    <xf numFmtId="6" fontId="1" fillId="2" borderId="35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58" xfId="0" applyBorder="1" applyAlignment="1">
      <alignment horizontal="center"/>
    </xf>
    <xf numFmtId="0" fontId="2" fillId="2" borderId="3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66" fontId="11" fillId="4" borderId="57" xfId="0" applyNumberFormat="1" applyFont="1" applyFill="1" applyBorder="1" applyAlignment="1">
      <alignment vertical="center"/>
    </xf>
    <xf numFmtId="0" fontId="12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1390649</xdr:colOff>
      <xdr:row>22</xdr:row>
      <xdr:rowOff>9525</xdr:rowOff>
    </xdr:from>
    <xdr:to>
      <xdr:col>1</xdr:col>
      <xdr:colOff>2695574</xdr:colOff>
      <xdr:row>23</xdr:row>
      <xdr:rowOff>0</xdr:rowOff>
    </xdr:to>
    <xdr:sp macro="" textlink="">
      <xdr:nvSpPr>
        <xdr:cNvPr id="1070" name="Text Box 46"/>
        <xdr:cNvSpPr txBox="1">
          <a:spLocks noChangeArrowheads="1"/>
        </xdr:cNvSpPr>
      </xdr:nvSpPr>
      <xdr:spPr bwMode="auto">
        <a:xfrm>
          <a:off x="1914524" y="7581900"/>
          <a:ext cx="13049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* = 1/(1+CoC)</a:t>
          </a:r>
          <a:r>
            <a:rPr lang="en-US" sz="1200" b="0" i="0" u="none" strike="noStrike" baseline="30000">
              <a:solidFill>
                <a:srgbClr val="000000"/>
              </a:solidFill>
              <a:latin typeface="Arial"/>
              <a:cs typeface="Arial"/>
            </a:rPr>
            <a:t>#yr</a:t>
          </a:r>
        </a:p>
      </xdr:txBody>
    </xdr:sp>
    <xdr:clientData/>
  </xdr:twoCellAnchor>
  <xdr:twoCellAnchor editAs="oneCell">
    <xdr:from>
      <xdr:col>0</xdr:col>
      <xdr:colOff>361950</xdr:colOff>
      <xdr:row>0</xdr:row>
      <xdr:rowOff>95250</xdr:rowOff>
    </xdr:from>
    <xdr:to>
      <xdr:col>8</xdr:col>
      <xdr:colOff>129540</xdr:colOff>
      <xdr:row>1</xdr:row>
      <xdr:rowOff>76200</xdr:rowOff>
    </xdr:to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361950" y="95250"/>
          <a:ext cx="7239000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Estimate unit sales per year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Estmate Price/unit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Esimate other revenue; and/or revenue equivalent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Total Revenue is calculated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Given margin calculates operating costs per year and unit costs. Can change if known - or delete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'given margin'; estimate costs directly; and back-caculate margin for info.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Estimate Design/Development and Capital costs.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Before and After Tax (BT &amp; AT) Earnings; Discounted Earnings; and Net Present Value (NPV) calculated</a:t>
          </a:r>
        </a:p>
      </xdr:txBody>
    </xdr:sp>
    <xdr:clientData/>
  </xdr:twoCellAnchor>
  <xdr:twoCellAnchor>
    <xdr:from>
      <xdr:col>10</xdr:col>
      <xdr:colOff>561975</xdr:colOff>
      <xdr:row>0</xdr:row>
      <xdr:rowOff>790575</xdr:rowOff>
    </xdr:from>
    <xdr:to>
      <xdr:col>14</xdr:col>
      <xdr:colOff>0</xdr:colOff>
      <xdr:row>0</xdr:row>
      <xdr:rowOff>1609725</xdr:rowOff>
    </xdr:to>
    <xdr:grpSp>
      <xdr:nvGrpSpPr>
        <xdr:cNvPr id="1098" name="Group 74"/>
        <xdr:cNvGrpSpPr>
          <a:grpSpLocks/>
        </xdr:cNvGrpSpPr>
      </xdr:nvGrpSpPr>
      <xdr:grpSpPr bwMode="auto">
        <a:xfrm>
          <a:off x="9378315" y="790575"/>
          <a:ext cx="1868805" cy="819150"/>
          <a:chOff x="897" y="134"/>
          <a:chExt cx="215" cy="87"/>
        </a:xfrm>
      </xdr:grpSpPr>
      <xdr:sp macro="" textlink="">
        <xdr:nvSpPr>
          <xdr:cNvPr id="1084" name="AutoShape 60"/>
          <xdr:cNvSpPr>
            <a:spLocks noChangeAspect="1" noChangeArrowheads="1" noTextEdit="1"/>
          </xdr:cNvSpPr>
        </xdr:nvSpPr>
        <xdr:spPr bwMode="auto">
          <a:xfrm>
            <a:off x="897" y="134"/>
            <a:ext cx="215" cy="87"/>
          </a:xfrm>
          <a:prstGeom prst="rect">
            <a:avLst/>
          </a:prstGeom>
          <a:solidFill>
            <a:srgbClr val="FFFFFF"/>
          </a:solidFill>
          <a:ln w="15875" algn="ctr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1088" name="Group 64"/>
          <xdr:cNvGrpSpPr>
            <a:grpSpLocks/>
          </xdr:cNvGrpSpPr>
        </xdr:nvGrpSpPr>
        <xdr:grpSpPr bwMode="auto">
          <a:xfrm>
            <a:off x="911" y="145"/>
            <a:ext cx="77" cy="30"/>
            <a:chOff x="926" y="140"/>
            <a:chExt cx="78" cy="28"/>
          </a:xfrm>
        </xdr:grpSpPr>
        <xdr:sp macro="" textlink="">
          <xdr:nvSpPr>
            <xdr:cNvPr id="1086" name="Rectangle 62"/>
            <xdr:cNvSpPr>
              <a:spLocks noChangeArrowheads="1"/>
            </xdr:cNvSpPr>
          </xdr:nvSpPr>
          <xdr:spPr bwMode="auto">
            <a:xfrm>
              <a:off x="926" y="140"/>
              <a:ext cx="78" cy="28"/>
            </a:xfrm>
            <a:prstGeom prst="rect">
              <a:avLst/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1087" name="Rectangle 63"/>
            <xdr:cNvSpPr>
              <a:spLocks noChangeArrowheads="1"/>
            </xdr:cNvSpPr>
          </xdr:nvSpPr>
          <xdr:spPr bwMode="auto">
            <a:xfrm>
              <a:off x="926" y="140"/>
              <a:ext cx="78" cy="28"/>
            </a:xfrm>
            <a:prstGeom prst="rect">
              <a:avLst/>
            </a:prstGeom>
            <a:noFill/>
            <a:ln w="9525" cap="rnd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89" name="Rectangle 65"/>
          <xdr:cNvSpPr>
            <a:spLocks noChangeArrowheads="1"/>
          </xdr:cNvSpPr>
        </xdr:nvSpPr>
        <xdr:spPr bwMode="auto">
          <a:xfrm>
            <a:off x="928" y="145"/>
            <a:ext cx="4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Input</a:t>
            </a:r>
          </a:p>
        </xdr:txBody>
      </xdr:sp>
      <xdr:grpSp>
        <xdr:nvGrpSpPr>
          <xdr:cNvPr id="1092" name="Group 68"/>
          <xdr:cNvGrpSpPr>
            <a:grpSpLocks/>
          </xdr:cNvGrpSpPr>
        </xdr:nvGrpSpPr>
        <xdr:grpSpPr bwMode="auto">
          <a:xfrm>
            <a:off x="907" y="183"/>
            <a:ext cx="195" cy="30"/>
            <a:chOff x="925" y="183"/>
            <a:chExt cx="178" cy="26"/>
          </a:xfrm>
        </xdr:grpSpPr>
        <xdr:sp macro="" textlink="">
          <xdr:nvSpPr>
            <xdr:cNvPr id="1090" name="Rectangle 66"/>
            <xdr:cNvSpPr>
              <a:spLocks noChangeArrowheads="1"/>
            </xdr:cNvSpPr>
          </xdr:nvSpPr>
          <xdr:spPr bwMode="auto">
            <a:xfrm>
              <a:off x="925" y="183"/>
              <a:ext cx="178" cy="26"/>
            </a:xfrm>
            <a:prstGeom prst="rect">
              <a:avLst/>
            </a:prstGeom>
            <a:solidFill>
              <a:srgbClr val="FFFF99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1091" name="Rectangle 67"/>
            <xdr:cNvSpPr>
              <a:spLocks noChangeArrowheads="1"/>
            </xdr:cNvSpPr>
          </xdr:nvSpPr>
          <xdr:spPr bwMode="auto">
            <a:xfrm>
              <a:off x="925" y="183"/>
              <a:ext cx="178" cy="26"/>
            </a:xfrm>
            <a:prstGeom prst="rect">
              <a:avLst/>
            </a:prstGeom>
            <a:noFill/>
            <a:ln w="9525" cap="rnd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93" name="Rectangle 69"/>
          <xdr:cNvSpPr>
            <a:spLocks noChangeArrowheads="1"/>
          </xdr:cNvSpPr>
        </xdr:nvSpPr>
        <xdr:spPr bwMode="auto">
          <a:xfrm>
            <a:off x="912" y="185"/>
            <a:ext cx="187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Calculated from Input</a:t>
            </a:r>
          </a:p>
        </xdr:txBody>
      </xdr:sp>
      <xdr:sp macro="" textlink="">
        <xdr:nvSpPr>
          <xdr:cNvPr id="1095" name="Rectangle 71"/>
          <xdr:cNvSpPr>
            <a:spLocks noChangeArrowheads="1"/>
          </xdr:cNvSpPr>
        </xdr:nvSpPr>
        <xdr:spPr bwMode="auto">
          <a:xfrm>
            <a:off x="1030" y="144"/>
            <a:ext cx="55" cy="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Given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Normal="100" workbookViewId="0">
      <selection activeCell="Q21" sqref="Q21"/>
    </sheetView>
  </sheetViews>
  <sheetFormatPr defaultRowHeight="13.2" x14ac:dyDescent="0.25"/>
  <cols>
    <col min="1" max="1" width="7.77734375" customWidth="1"/>
    <col min="2" max="2" width="42.44140625" customWidth="1"/>
    <col min="3" max="3" width="7.21875" style="1" customWidth="1"/>
    <col min="4" max="4" width="17.77734375" customWidth="1"/>
    <col min="11" max="11" width="8.77734375" customWidth="1"/>
  </cols>
  <sheetData>
    <row r="1" spans="1:18" ht="130.5" customHeight="1" thickBot="1" x14ac:dyDescent="0.3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8" ht="22.5" customHeight="1" x14ac:dyDescent="0.25">
      <c r="A2" s="97" t="s">
        <v>15</v>
      </c>
      <c r="B2" s="98"/>
      <c r="C2" s="39" t="s">
        <v>13</v>
      </c>
      <c r="D2" s="70">
        <v>2018</v>
      </c>
      <c r="E2" s="70">
        <v>2019</v>
      </c>
      <c r="F2" s="70">
        <v>2020</v>
      </c>
      <c r="G2" s="70">
        <v>2021</v>
      </c>
      <c r="H2" s="70">
        <v>2022</v>
      </c>
      <c r="I2" s="70">
        <v>2023</v>
      </c>
      <c r="J2" s="70">
        <v>2024</v>
      </c>
      <c r="K2" s="70">
        <v>2025</v>
      </c>
      <c r="L2" s="70">
        <v>2026</v>
      </c>
      <c r="M2" s="70">
        <v>2027</v>
      </c>
      <c r="N2" s="70">
        <v>2028</v>
      </c>
    </row>
    <row r="3" spans="1:18" ht="22.5" customHeight="1" thickBot="1" x14ac:dyDescent="0.3">
      <c r="A3" s="99"/>
      <c r="B3" s="100"/>
      <c r="C3" s="33" t="s">
        <v>19</v>
      </c>
      <c r="D3" s="72">
        <v>0</v>
      </c>
      <c r="E3" s="71">
        <v>1</v>
      </c>
      <c r="F3" s="72">
        <v>2</v>
      </c>
      <c r="G3" s="72">
        <v>3</v>
      </c>
      <c r="H3" s="73">
        <v>4</v>
      </c>
      <c r="I3" s="73">
        <v>5</v>
      </c>
      <c r="J3" s="73">
        <v>6</v>
      </c>
      <c r="K3" s="73">
        <v>7</v>
      </c>
      <c r="L3" s="73">
        <v>8</v>
      </c>
      <c r="M3" s="73">
        <v>9</v>
      </c>
      <c r="N3" s="73">
        <v>10</v>
      </c>
    </row>
    <row r="4" spans="1:18" ht="20.100000000000001" customHeight="1" thickTop="1" x14ac:dyDescent="0.25">
      <c r="A4" s="101" t="s">
        <v>10</v>
      </c>
      <c r="B4" s="8" t="s">
        <v>0</v>
      </c>
      <c r="C4" s="34" t="s">
        <v>16</v>
      </c>
      <c r="D4" s="9"/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</row>
    <row r="5" spans="1:18" ht="20.100000000000001" customHeight="1" x14ac:dyDescent="0.25">
      <c r="A5" s="95"/>
      <c r="B5" s="11" t="s">
        <v>1</v>
      </c>
      <c r="C5" s="35" t="s">
        <v>4</v>
      </c>
      <c r="D5" s="9"/>
      <c r="E5" s="12">
        <v>9000</v>
      </c>
      <c r="F5" s="12">
        <v>9000</v>
      </c>
      <c r="G5" s="12">
        <v>9000</v>
      </c>
      <c r="H5" s="12">
        <v>9000</v>
      </c>
      <c r="I5" s="12">
        <v>9000</v>
      </c>
      <c r="J5" s="12">
        <v>9000</v>
      </c>
      <c r="K5" s="12">
        <v>9000</v>
      </c>
      <c r="L5" s="12">
        <v>9000</v>
      </c>
      <c r="M5" s="12">
        <v>9000</v>
      </c>
      <c r="N5" s="12">
        <v>9000</v>
      </c>
    </row>
    <row r="6" spans="1:18" ht="20.100000000000001" customHeight="1" x14ac:dyDescent="0.25">
      <c r="A6" s="95"/>
      <c r="B6" s="59" t="s">
        <v>25</v>
      </c>
      <c r="C6" s="60" t="s">
        <v>23</v>
      </c>
      <c r="D6" s="9"/>
      <c r="E6" s="21">
        <f>E4*E5/1000</f>
        <v>9</v>
      </c>
      <c r="F6" s="21">
        <f>F4*F5/1000</f>
        <v>9</v>
      </c>
      <c r="G6" s="21">
        <f t="shared" ref="G6:N6" si="0">G4*G5/1000</f>
        <v>9</v>
      </c>
      <c r="H6" s="21">
        <f t="shared" si="0"/>
        <v>9</v>
      </c>
      <c r="I6" s="21">
        <f t="shared" si="0"/>
        <v>9</v>
      </c>
      <c r="J6" s="21">
        <f t="shared" si="0"/>
        <v>9</v>
      </c>
      <c r="K6" s="21">
        <f t="shared" si="0"/>
        <v>9</v>
      </c>
      <c r="L6" s="21">
        <f t="shared" si="0"/>
        <v>9</v>
      </c>
      <c r="M6" s="21">
        <f t="shared" si="0"/>
        <v>9</v>
      </c>
      <c r="N6" s="21">
        <f t="shared" si="0"/>
        <v>9</v>
      </c>
    </row>
    <row r="7" spans="1:18" ht="20.100000000000001" customHeight="1" x14ac:dyDescent="0.25">
      <c r="A7" s="95"/>
      <c r="B7" s="59" t="s">
        <v>26</v>
      </c>
      <c r="C7" s="60" t="s">
        <v>23</v>
      </c>
      <c r="D7" s="9"/>
      <c r="E7" s="14"/>
      <c r="F7" s="14"/>
      <c r="G7" s="14"/>
      <c r="H7" s="14"/>
      <c r="I7" s="14"/>
      <c r="J7" s="13"/>
      <c r="K7" s="14"/>
      <c r="L7" s="14"/>
      <c r="M7" s="14"/>
      <c r="N7" s="14">
        <v>10</v>
      </c>
    </row>
    <row r="8" spans="1:18" ht="20.100000000000001" customHeight="1" x14ac:dyDescent="0.25">
      <c r="A8" s="96"/>
      <c r="B8" s="15" t="s">
        <v>27</v>
      </c>
      <c r="C8" s="36" t="s">
        <v>23</v>
      </c>
      <c r="D8" s="48"/>
      <c r="E8" s="61"/>
      <c r="F8" s="61"/>
      <c r="G8" s="61"/>
      <c r="H8" s="61"/>
      <c r="I8" s="61"/>
      <c r="J8" s="62"/>
      <c r="K8" s="61"/>
      <c r="L8" s="61"/>
      <c r="M8" s="61"/>
      <c r="N8" s="61"/>
      <c r="Q8" t="s">
        <v>32</v>
      </c>
    </row>
    <row r="9" spans="1:18" ht="20.100000000000001" customHeight="1" x14ac:dyDescent="0.25">
      <c r="A9" s="63"/>
      <c r="B9" s="67" t="s">
        <v>28</v>
      </c>
      <c r="C9" s="65" t="s">
        <v>23</v>
      </c>
      <c r="D9" s="66"/>
      <c r="E9" s="68">
        <f>SUM(E6:E8)</f>
        <v>9</v>
      </c>
      <c r="F9" s="68">
        <f>SUM(F6:F8)</f>
        <v>9</v>
      </c>
      <c r="G9" s="68">
        <f t="shared" ref="G9:N9" si="1">SUM(G6:G8)</f>
        <v>9</v>
      </c>
      <c r="H9" s="68">
        <f t="shared" si="1"/>
        <v>9</v>
      </c>
      <c r="I9" s="68">
        <f t="shared" si="1"/>
        <v>9</v>
      </c>
      <c r="J9" s="68">
        <f t="shared" si="1"/>
        <v>9</v>
      </c>
      <c r="K9" s="68">
        <f t="shared" si="1"/>
        <v>9</v>
      </c>
      <c r="L9" s="68">
        <f t="shared" si="1"/>
        <v>9</v>
      </c>
      <c r="M9" s="68">
        <f t="shared" si="1"/>
        <v>9</v>
      </c>
      <c r="N9" s="68">
        <f t="shared" si="1"/>
        <v>19</v>
      </c>
    </row>
    <row r="10" spans="1:18" ht="20.100000000000001" customHeight="1" x14ac:dyDescent="0.25">
      <c r="A10" s="40"/>
      <c r="B10" s="16" t="s">
        <v>29</v>
      </c>
      <c r="C10" s="37" t="s">
        <v>9</v>
      </c>
      <c r="D10" s="9"/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  <c r="L10" s="17">
        <v>100</v>
      </c>
      <c r="M10" s="17">
        <v>100</v>
      </c>
      <c r="N10" s="17">
        <v>100</v>
      </c>
    </row>
    <row r="11" spans="1:18" ht="20.100000000000001" customHeight="1" x14ac:dyDescent="0.25">
      <c r="A11" s="94" t="s">
        <v>11</v>
      </c>
      <c r="B11" s="79" t="s">
        <v>22</v>
      </c>
      <c r="C11" s="78" t="s">
        <v>23</v>
      </c>
      <c r="D11" s="19"/>
      <c r="E11" s="20">
        <v>2</v>
      </c>
      <c r="F11" s="20">
        <v>2</v>
      </c>
      <c r="G11" s="20">
        <v>2</v>
      </c>
      <c r="H11" s="20">
        <v>2</v>
      </c>
      <c r="I11" s="20">
        <v>2</v>
      </c>
      <c r="J11" s="20">
        <v>2</v>
      </c>
      <c r="K11" s="20">
        <v>2</v>
      </c>
      <c r="L11" s="20">
        <v>2</v>
      </c>
      <c r="M11" s="20">
        <v>2</v>
      </c>
      <c r="N11" s="20">
        <v>2</v>
      </c>
    </row>
    <row r="12" spans="1:18" ht="20.100000000000001" customHeight="1" x14ac:dyDescent="0.25">
      <c r="A12" s="95"/>
      <c r="B12" s="64" t="s">
        <v>14</v>
      </c>
      <c r="C12" s="65" t="s">
        <v>4</v>
      </c>
      <c r="D12" s="66"/>
      <c r="E12" s="68">
        <f>(E11/E4)*1000</f>
        <v>2000</v>
      </c>
      <c r="F12" s="68">
        <f>(F11/F4)*1000</f>
        <v>2000</v>
      </c>
      <c r="G12" s="68">
        <f t="shared" ref="G12:N12" si="2">(G11/G4)*1000</f>
        <v>2000</v>
      </c>
      <c r="H12" s="68">
        <f t="shared" si="2"/>
        <v>2000</v>
      </c>
      <c r="I12" s="68">
        <f t="shared" si="2"/>
        <v>2000</v>
      </c>
      <c r="J12" s="68">
        <f t="shared" si="2"/>
        <v>2000</v>
      </c>
      <c r="K12" s="68">
        <f t="shared" si="2"/>
        <v>2000</v>
      </c>
      <c r="L12" s="68">
        <f t="shared" si="2"/>
        <v>2000</v>
      </c>
      <c r="M12" s="68">
        <f t="shared" si="2"/>
        <v>2000</v>
      </c>
      <c r="N12" s="68">
        <f t="shared" si="2"/>
        <v>2000</v>
      </c>
    </row>
    <row r="13" spans="1:18" ht="20.100000000000001" customHeight="1" x14ac:dyDescent="0.25">
      <c r="A13" s="95"/>
      <c r="B13" s="8" t="s">
        <v>5</v>
      </c>
      <c r="C13" s="34" t="s">
        <v>23</v>
      </c>
      <c r="D13" s="49">
        <v>0</v>
      </c>
      <c r="E13" s="49">
        <v>0</v>
      </c>
      <c r="F13" s="50">
        <v>0</v>
      </c>
      <c r="G13" s="51"/>
      <c r="H13" s="51"/>
      <c r="I13" s="51"/>
      <c r="J13" s="52"/>
      <c r="K13" s="51"/>
      <c r="L13" s="51"/>
      <c r="M13" s="51"/>
      <c r="N13" s="51"/>
      <c r="P13" s="103" t="s">
        <v>33</v>
      </c>
      <c r="Q13" s="103"/>
      <c r="R13" s="103"/>
    </row>
    <row r="14" spans="1:18" ht="20.100000000000001" customHeight="1" x14ac:dyDescent="0.25">
      <c r="A14" s="95"/>
      <c r="B14" s="59" t="s">
        <v>6</v>
      </c>
      <c r="C14" s="60" t="s">
        <v>23</v>
      </c>
      <c r="D14" s="75">
        <v>50</v>
      </c>
      <c r="E14" s="75"/>
      <c r="F14" s="76"/>
      <c r="G14" s="23"/>
      <c r="H14" s="23"/>
      <c r="I14" s="23"/>
      <c r="J14" s="24"/>
      <c r="K14" s="23"/>
      <c r="L14" s="23"/>
      <c r="M14" s="23"/>
      <c r="N14" s="23"/>
      <c r="P14" s="103" t="s">
        <v>3</v>
      </c>
      <c r="Q14" s="103">
        <f>-50+(9-2)*6.418+10*0.4224</f>
        <v>-0.84999999999999787</v>
      </c>
      <c r="R14" s="103" t="s">
        <v>23</v>
      </c>
    </row>
    <row r="15" spans="1:18" ht="20.100000000000001" customHeight="1" x14ac:dyDescent="0.25">
      <c r="A15" s="96"/>
      <c r="B15" s="67" t="s">
        <v>7</v>
      </c>
      <c r="C15" s="65" t="s">
        <v>23</v>
      </c>
      <c r="D15" s="77">
        <f>D11+D13+D14</f>
        <v>50</v>
      </c>
      <c r="E15" s="77">
        <f>E11+E13+E14</f>
        <v>2</v>
      </c>
      <c r="F15" s="77">
        <f t="shared" ref="F15:N15" si="3">F11+F13+F14</f>
        <v>2</v>
      </c>
      <c r="G15" s="77">
        <f t="shared" si="3"/>
        <v>2</v>
      </c>
      <c r="H15" s="77">
        <f t="shared" si="3"/>
        <v>2</v>
      </c>
      <c r="I15" s="77">
        <f t="shared" si="3"/>
        <v>2</v>
      </c>
      <c r="J15" s="77">
        <f t="shared" si="3"/>
        <v>2</v>
      </c>
      <c r="K15" s="77">
        <f t="shared" si="3"/>
        <v>2</v>
      </c>
      <c r="L15" s="77">
        <f t="shared" si="3"/>
        <v>2</v>
      </c>
      <c r="M15" s="77">
        <f t="shared" si="3"/>
        <v>2</v>
      </c>
      <c r="N15" s="77">
        <f t="shared" si="3"/>
        <v>2</v>
      </c>
      <c r="P15" s="103" t="s">
        <v>34</v>
      </c>
    </row>
    <row r="16" spans="1:18" ht="20.100000000000001" customHeight="1" x14ac:dyDescent="0.25">
      <c r="A16" s="40"/>
      <c r="B16" s="16" t="s">
        <v>20</v>
      </c>
      <c r="C16" s="37" t="s">
        <v>23</v>
      </c>
      <c r="D16" s="9"/>
      <c r="E16" s="57">
        <f>$E14*0.1</f>
        <v>0</v>
      </c>
      <c r="F16" s="57">
        <f t="shared" ref="F16:N16" si="4">$E14*0.1</f>
        <v>0</v>
      </c>
      <c r="G16" s="57">
        <f t="shared" si="4"/>
        <v>0</v>
      </c>
      <c r="H16" s="57">
        <f t="shared" si="4"/>
        <v>0</v>
      </c>
      <c r="I16" s="57">
        <f t="shared" si="4"/>
        <v>0</v>
      </c>
      <c r="J16" s="57">
        <f t="shared" si="4"/>
        <v>0</v>
      </c>
      <c r="K16" s="57">
        <f t="shared" si="4"/>
        <v>0</v>
      </c>
      <c r="L16" s="57">
        <f t="shared" si="4"/>
        <v>0</v>
      </c>
      <c r="M16" s="57">
        <f t="shared" si="4"/>
        <v>0</v>
      </c>
      <c r="N16" s="57">
        <f t="shared" si="4"/>
        <v>0</v>
      </c>
    </row>
    <row r="17" spans="1:16" ht="20.100000000000001" customHeight="1" x14ac:dyDescent="0.25">
      <c r="A17" s="94" t="s">
        <v>12</v>
      </c>
      <c r="B17" s="18" t="s">
        <v>2</v>
      </c>
      <c r="C17" s="38" t="s">
        <v>23</v>
      </c>
      <c r="D17" s="53">
        <f t="shared" ref="D17:J17" si="5">D6-D15</f>
        <v>-50</v>
      </c>
      <c r="E17" s="55">
        <f>E9-E15</f>
        <v>7</v>
      </c>
      <c r="F17" s="55">
        <f t="shared" ref="F17:N17" si="6">F9-F15</f>
        <v>7</v>
      </c>
      <c r="G17" s="55">
        <f t="shared" si="6"/>
        <v>7</v>
      </c>
      <c r="H17" s="55">
        <f t="shared" si="6"/>
        <v>7</v>
      </c>
      <c r="I17" s="55">
        <f t="shared" si="6"/>
        <v>7</v>
      </c>
      <c r="J17" s="55">
        <f t="shared" si="6"/>
        <v>7</v>
      </c>
      <c r="K17" s="55">
        <f t="shared" si="6"/>
        <v>7</v>
      </c>
      <c r="L17" s="55">
        <f t="shared" si="6"/>
        <v>7</v>
      </c>
      <c r="M17" s="55">
        <f t="shared" si="6"/>
        <v>7</v>
      </c>
      <c r="N17" s="55">
        <f t="shared" si="6"/>
        <v>17</v>
      </c>
    </row>
    <row r="18" spans="1:16" ht="20.100000000000001" customHeight="1" x14ac:dyDescent="0.25">
      <c r="A18" s="95"/>
      <c r="B18" s="11" t="s">
        <v>21</v>
      </c>
      <c r="C18" s="35" t="s">
        <v>23</v>
      </c>
      <c r="D18" s="54">
        <f>D17-0*(D17-D16)</f>
        <v>-50</v>
      </c>
      <c r="E18" s="54">
        <f t="shared" ref="E18:N18" si="7">E17-0*(E17-E16)</f>
        <v>7</v>
      </c>
      <c r="F18" s="54">
        <f t="shared" si="7"/>
        <v>7</v>
      </c>
      <c r="G18" s="54">
        <f t="shared" si="7"/>
        <v>7</v>
      </c>
      <c r="H18" s="54">
        <f t="shared" si="7"/>
        <v>7</v>
      </c>
      <c r="I18" s="54">
        <f t="shared" si="7"/>
        <v>7</v>
      </c>
      <c r="J18" s="54">
        <f t="shared" si="7"/>
        <v>7</v>
      </c>
      <c r="K18" s="54">
        <f t="shared" si="7"/>
        <v>7</v>
      </c>
      <c r="L18" s="54">
        <f t="shared" si="7"/>
        <v>7</v>
      </c>
      <c r="M18" s="54">
        <f t="shared" si="7"/>
        <v>7</v>
      </c>
      <c r="N18" s="54">
        <f t="shared" si="7"/>
        <v>17</v>
      </c>
    </row>
    <row r="19" spans="1:16" ht="20.100000000000001" customHeight="1" x14ac:dyDescent="0.25">
      <c r="A19" s="95"/>
      <c r="B19" s="11" t="s">
        <v>8</v>
      </c>
      <c r="C19" s="35" t="s">
        <v>23</v>
      </c>
      <c r="D19" s="58">
        <f t="shared" ref="D19:J19" si="8">D18*D23</f>
        <v>-50</v>
      </c>
      <c r="E19" s="56">
        <f t="shared" si="8"/>
        <v>6.4220183486238529</v>
      </c>
      <c r="F19" s="32">
        <f t="shared" si="8"/>
        <v>5.8917599528659199</v>
      </c>
      <c r="G19" s="21">
        <f t="shared" si="8"/>
        <v>5.4052843604274496</v>
      </c>
      <c r="H19" s="21">
        <f t="shared" si="8"/>
        <v>4.9589764774563747</v>
      </c>
      <c r="I19" s="21">
        <f t="shared" si="8"/>
        <v>4.549519704088417</v>
      </c>
      <c r="J19" s="22">
        <f t="shared" si="8"/>
        <v>4.1738712881545101</v>
      </c>
      <c r="K19" s="21">
        <f>K18*K23</f>
        <v>3.8292397139032213</v>
      </c>
      <c r="L19" s="21">
        <f>L18*L23</f>
        <v>3.5130639577093765</v>
      </c>
      <c r="M19" s="21">
        <f>M18*M23</f>
        <v>3.2229944566141069</v>
      </c>
      <c r="N19" s="21">
        <f>N18*N23</f>
        <v>7.1809837172267121</v>
      </c>
    </row>
    <row r="20" spans="1:16" ht="20.100000000000001" customHeight="1" x14ac:dyDescent="0.25">
      <c r="A20" s="95"/>
      <c r="B20" s="59" t="s">
        <v>24</v>
      </c>
      <c r="C20" s="60" t="s">
        <v>23</v>
      </c>
      <c r="D20" s="80">
        <f>D19</f>
        <v>-50</v>
      </c>
      <c r="E20" s="69">
        <f>D20+E19</f>
        <v>-43.577981651376149</v>
      </c>
      <c r="F20" s="69">
        <f t="shared" ref="F20:N20" si="9">E20+F19</f>
        <v>-37.686221698510231</v>
      </c>
      <c r="G20" s="69">
        <f t="shared" si="9"/>
        <v>-32.280937338082779</v>
      </c>
      <c r="H20" s="69">
        <f t="shared" si="9"/>
        <v>-27.321960860626405</v>
      </c>
      <c r="I20" s="69">
        <f t="shared" si="9"/>
        <v>-22.772441156537987</v>
      </c>
      <c r="J20" s="69">
        <f t="shared" si="9"/>
        <v>-18.598569868383478</v>
      </c>
      <c r="K20" s="69">
        <f t="shared" si="9"/>
        <v>-14.769330154480258</v>
      </c>
      <c r="L20" s="69">
        <f t="shared" si="9"/>
        <v>-11.256266196770881</v>
      </c>
      <c r="M20" s="69">
        <f t="shared" si="9"/>
        <v>-8.0332717401567741</v>
      </c>
      <c r="N20" s="69">
        <f t="shared" si="9"/>
        <v>-0.85228802293006201</v>
      </c>
    </row>
    <row r="21" spans="1:16" ht="20.100000000000001" customHeight="1" thickBot="1" x14ac:dyDescent="0.3">
      <c r="A21" s="95"/>
      <c r="B21" s="84" t="s">
        <v>30</v>
      </c>
      <c r="C21" s="85" t="s">
        <v>9</v>
      </c>
      <c r="D21" s="43">
        <v>9</v>
      </c>
      <c r="E21" s="86"/>
      <c r="F21" s="86"/>
      <c r="G21" s="87"/>
      <c r="H21" s="87"/>
      <c r="I21" s="87"/>
      <c r="J21" s="88"/>
      <c r="K21" s="87"/>
      <c r="L21" s="87"/>
      <c r="M21" s="87"/>
      <c r="N21" s="87"/>
      <c r="P21" s="104" t="s">
        <v>32</v>
      </c>
    </row>
    <row r="22" spans="1:16" ht="26.25" customHeight="1" x14ac:dyDescent="0.25">
      <c r="A22" s="96"/>
      <c r="B22" s="81" t="s">
        <v>3</v>
      </c>
      <c r="C22" s="90" t="s">
        <v>31</v>
      </c>
      <c r="D22" s="102">
        <f>(SUM(D19:N19))/1000</f>
        <v>-8.5228802293006202E-4</v>
      </c>
      <c r="E22" s="89"/>
      <c r="F22" s="66"/>
      <c r="G22" s="82"/>
      <c r="H22" s="82"/>
      <c r="I22" s="82"/>
      <c r="J22" s="83"/>
      <c r="K22" s="82"/>
      <c r="L22" s="82"/>
      <c r="M22" s="82"/>
      <c r="N22" s="82"/>
    </row>
    <row r="23" spans="1:16" ht="20.100000000000001" customHeight="1" x14ac:dyDescent="0.25">
      <c r="A23" s="40"/>
      <c r="B23" s="8" t="s">
        <v>17</v>
      </c>
      <c r="C23" s="74"/>
      <c r="D23" s="25">
        <f t="shared" ref="D23:J23" si="10">1/(1+$C24)^D3</f>
        <v>1</v>
      </c>
      <c r="E23" s="25">
        <f t="shared" si="10"/>
        <v>0.9174311926605504</v>
      </c>
      <c r="F23" s="25">
        <f t="shared" si="10"/>
        <v>0.84167999326655996</v>
      </c>
      <c r="G23" s="26">
        <f t="shared" si="10"/>
        <v>0.77218348006106419</v>
      </c>
      <c r="H23" s="26">
        <f t="shared" si="10"/>
        <v>0.7084252110651964</v>
      </c>
      <c r="I23" s="26">
        <f t="shared" si="10"/>
        <v>0.64993138629834524</v>
      </c>
      <c r="J23" s="27">
        <f t="shared" si="10"/>
        <v>0.5962673268792158</v>
      </c>
      <c r="K23" s="26">
        <f>1/(1+$C24)^K3</f>
        <v>0.54703424484331731</v>
      </c>
      <c r="L23" s="26">
        <f>1/(1+$C24)^L3</f>
        <v>0.50186627967276809</v>
      </c>
      <c r="M23" s="26">
        <f>1/(1+$C24)^M3</f>
        <v>0.46042777951630098</v>
      </c>
      <c r="N23" s="26">
        <f>1/(1+$C24)^N3</f>
        <v>0.42241080689568894</v>
      </c>
    </row>
    <row r="24" spans="1:16" ht="19.5" customHeight="1" thickBot="1" x14ac:dyDescent="0.3">
      <c r="A24" s="41"/>
      <c r="B24" s="42" t="s">
        <v>18</v>
      </c>
      <c r="C24" s="91">
        <f>D21/100</f>
        <v>0.09</v>
      </c>
      <c r="D24" s="44"/>
      <c r="E24" s="44"/>
      <c r="F24" s="45"/>
      <c r="G24" s="46"/>
      <c r="H24" s="46"/>
      <c r="I24" s="46"/>
      <c r="J24" s="47"/>
      <c r="K24" s="46"/>
      <c r="L24" s="46"/>
      <c r="M24" s="46"/>
      <c r="N24" s="46"/>
    </row>
    <row r="25" spans="1:16" x14ac:dyDescent="0.25">
      <c r="A25" s="2"/>
      <c r="B25" s="2"/>
      <c r="C25" s="3"/>
      <c r="D25" s="2"/>
      <c r="E25" s="2"/>
      <c r="F25" s="2"/>
      <c r="G25" s="2"/>
      <c r="H25" s="2"/>
      <c r="I25" s="2"/>
      <c r="J25" s="2"/>
    </row>
    <row r="26" spans="1:16" ht="15.75" customHeight="1" x14ac:dyDescent="0.25">
      <c r="C26"/>
      <c r="D26" s="28"/>
      <c r="E26" s="28"/>
      <c r="F26" s="29"/>
      <c r="G26" s="29"/>
    </row>
    <row r="27" spans="1:16" ht="15" customHeight="1" x14ac:dyDescent="0.25">
      <c r="C27"/>
      <c r="D27" s="30"/>
      <c r="E27" s="30"/>
      <c r="F27" s="31"/>
      <c r="G27" s="29"/>
    </row>
    <row r="28" spans="1:16" ht="15" customHeight="1" x14ac:dyDescent="0.25">
      <c r="C28"/>
      <c r="D28" s="7"/>
      <c r="E28" s="7"/>
    </row>
    <row r="29" spans="1:16" ht="15" customHeight="1" x14ac:dyDescent="0.25">
      <c r="C29"/>
    </row>
    <row r="30" spans="1:16" ht="15" customHeight="1" x14ac:dyDescent="0.25">
      <c r="C30"/>
    </row>
    <row r="31" spans="1:16" ht="15" customHeight="1" x14ac:dyDescent="0.25">
      <c r="C31"/>
    </row>
    <row r="32" spans="1:16" ht="15" customHeight="1" x14ac:dyDescent="0.25">
      <c r="C32"/>
    </row>
    <row r="33" spans="3:16" ht="15" customHeight="1" x14ac:dyDescent="0.25">
      <c r="C33"/>
    </row>
    <row r="34" spans="3:16" ht="15" customHeight="1" x14ac:dyDescent="0.25">
      <c r="C3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3:16" ht="15" customHeight="1" x14ac:dyDescent="0.25">
      <c r="C3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3:16" ht="15" customHeight="1" x14ac:dyDescent="0.25">
      <c r="C36"/>
      <c r="D36" s="4"/>
      <c r="E36" s="4"/>
      <c r="F36" s="4"/>
      <c r="G36" s="6"/>
      <c r="H36" s="6"/>
      <c r="I36" s="4"/>
      <c r="J36" s="4"/>
      <c r="K36" s="4"/>
      <c r="L36" s="4"/>
      <c r="M36" s="4"/>
      <c r="N36" s="4"/>
      <c r="O36" s="4"/>
      <c r="P36" s="4"/>
    </row>
    <row r="37" spans="3:16" ht="15" x14ac:dyDescent="0.25">
      <c r="C3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3:16" ht="15" customHeight="1" x14ac:dyDescent="0.25">
      <c r="C3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3:16" ht="15" customHeight="1" x14ac:dyDescent="0.25">
      <c r="C3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3:16" ht="15" customHeight="1" x14ac:dyDescent="0.25">
      <c r="C40"/>
    </row>
    <row r="41" spans="3:16" x14ac:dyDescent="0.25">
      <c r="C41"/>
    </row>
    <row r="42" spans="3:16" x14ac:dyDescent="0.25">
      <c r="C42"/>
    </row>
    <row r="43" spans="3:16" x14ac:dyDescent="0.25">
      <c r="C43"/>
    </row>
    <row r="44" spans="3:16" x14ac:dyDescent="0.25">
      <c r="C44"/>
    </row>
    <row r="45" spans="3:16" x14ac:dyDescent="0.25">
      <c r="C45"/>
    </row>
  </sheetData>
  <mergeCells count="5">
    <mergeCell ref="A1:N1"/>
    <mergeCell ref="A11:A15"/>
    <mergeCell ref="A17:A22"/>
    <mergeCell ref="A2:B3"/>
    <mergeCell ref="A4:A8"/>
  </mergeCells>
  <phoneticPr fontId="10" type="noConversion"/>
  <printOptions horizontalCentered="1" verticalCentered="1" gridLines="1"/>
  <pageMargins left="0.25" right="0.25" top="1" bottom="1" header="0.5" footer="0.5"/>
  <pageSetup scale="12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Generic NPV Template</vt:lpstr>
      <vt:lpstr>'Generic NPV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Cloud</dc:creator>
  <cp:lastModifiedBy>Glancey, James Lawrence</cp:lastModifiedBy>
  <cp:lastPrinted>2003-09-24T21:28:04Z</cp:lastPrinted>
  <dcterms:created xsi:type="dcterms:W3CDTF">2000-02-25T20:07:48Z</dcterms:created>
  <dcterms:modified xsi:type="dcterms:W3CDTF">2018-11-15T13:34:33Z</dcterms:modified>
</cp:coreProperties>
</file>