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zemp/Downloads/"/>
    </mc:Choice>
  </mc:AlternateContent>
  <xr:revisionPtr revIDLastSave="0" documentId="13_ncr:1_{C4FA234A-DE69-1F45-A08D-4951D455EF47}" xr6:coauthVersionLast="46" xr6:coauthVersionMax="46" xr10:uidLastSave="{00000000-0000-0000-0000-000000000000}"/>
  <bookViews>
    <workbookView xWindow="240" yWindow="460" windowWidth="27740" windowHeight="17180" activeTab="8" xr2:uid="{00000000-000D-0000-FFFF-FFFF00000000}"/>
  </bookViews>
  <sheets>
    <sheet name="users" sheetId="1" r:id="rId1"/>
    <sheet name="classifications" sheetId="2" r:id="rId2"/>
    <sheet name="projects" sheetId="8" r:id="rId3"/>
    <sheet name="cleaned_users" sheetId="4" r:id="rId4"/>
    <sheet name="external_classifications" sheetId="6" r:id="rId5"/>
    <sheet name="author1_classifications" sheetId="12" r:id="rId6"/>
    <sheet name="author2_classifications" sheetId="13" r:id="rId7"/>
    <sheet name="final_selection" sheetId="11" r:id="rId8"/>
    <sheet name="summary" sheetId="7" r:id="rId9"/>
  </sheets>
  <definedNames>
    <definedName name="_xlnm._FilterDatabase" localSheetId="5" hidden="1">author1_classifications!$A$1:$K$337</definedName>
    <definedName name="_xlnm._FilterDatabase" localSheetId="6" hidden="1">author2_classifications!$A$1:$K$337</definedName>
    <definedName name="_xlnm._FilterDatabase" localSheetId="1" hidden="1">classifications!$A$1:$L$339</definedName>
    <definedName name="_xlnm._FilterDatabase" localSheetId="3" hidden="1">cleaned_users!$A$1:$K$1</definedName>
    <definedName name="_xlnm._FilterDatabase" localSheetId="4" hidden="1">external_classifications!$A$1:$L$453</definedName>
    <definedName name="_xlnm._FilterDatabase" localSheetId="7" hidden="1">final_selection!$A$1:$L$153</definedName>
    <definedName name="project__2" localSheetId="2">projects!$A$2:$H$373</definedName>
    <definedName name="project_classification__4" localSheetId="5">author1_classifications!#REF!</definedName>
    <definedName name="project_classification__4" localSheetId="6">author2_classifications!#REF!</definedName>
    <definedName name="project_classification__5" localSheetId="5">author1_classifications!$A$39:$K$152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7" l="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3" i="11"/>
  <c r="L4" i="11"/>
  <c r="L5" i="11"/>
  <c r="L6" i="11"/>
  <c r="L7" i="11"/>
  <c r="L8" i="11"/>
  <c r="L9" i="11"/>
  <c r="L10" i="11"/>
  <c r="L11" i="11"/>
  <c r="L12" i="11"/>
  <c r="L13" i="11"/>
  <c r="L14" i="11"/>
  <c r="L2" i="11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2" i="11"/>
  <c r="J11" i="11"/>
  <c r="J9" i="11"/>
  <c r="J4" i="11"/>
  <c r="J5" i="11"/>
  <c r="J6" i="11"/>
  <c r="J7" i="11"/>
  <c r="J8" i="11"/>
  <c r="J10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3" i="11"/>
  <c r="J2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" i="8"/>
  <c r="C7" i="7"/>
  <c r="C6" i="7"/>
  <c r="C3" i="7"/>
  <c r="C2" i="7"/>
  <c r="C1" i="7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K8" i="1" s="1"/>
  <c r="I9" i="1"/>
  <c r="J9" i="1" s="1"/>
  <c r="K9" i="1" s="1"/>
  <c r="I10" i="1"/>
  <c r="J10" i="1" s="1"/>
  <c r="I11" i="1"/>
  <c r="J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I16" i="1"/>
  <c r="J16" i="1" s="1"/>
  <c r="I17" i="1"/>
  <c r="J17" i="1" s="1"/>
  <c r="K17" i="1" s="1"/>
  <c r="I18" i="1"/>
  <c r="J18" i="1" s="1"/>
  <c r="K18" i="1" s="1"/>
  <c r="I19" i="1"/>
  <c r="J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L59" i="2" s="1"/>
  <c r="I24" i="1"/>
  <c r="J24" i="1" s="1"/>
  <c r="K24" i="1" s="1"/>
  <c r="I25" i="1"/>
  <c r="J25" i="1" s="1"/>
  <c r="I26" i="1"/>
  <c r="J26" i="1" s="1"/>
  <c r="I27" i="1"/>
  <c r="J27" i="1" s="1"/>
  <c r="I28" i="1"/>
  <c r="J28" i="1" s="1"/>
  <c r="L52" i="2" s="1"/>
  <c r="I29" i="1"/>
  <c r="J29" i="1" s="1"/>
  <c r="K29" i="1" s="1"/>
  <c r="I30" i="1"/>
  <c r="J30" i="1" s="1"/>
  <c r="I31" i="1"/>
  <c r="J31" i="1" s="1"/>
  <c r="L110" i="2" s="1"/>
  <c r="I32" i="1"/>
  <c r="J32" i="1" s="1"/>
  <c r="L78" i="2" s="1"/>
  <c r="I33" i="1"/>
  <c r="J33" i="1" s="1"/>
  <c r="K33" i="1" s="1"/>
  <c r="I34" i="1"/>
  <c r="J34" i="1" s="1"/>
  <c r="L124" i="2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L4" i="2" s="1"/>
  <c r="I41" i="1"/>
  <c r="J41" i="1" s="1"/>
  <c r="I42" i="1"/>
  <c r="J42" i="1" s="1"/>
  <c r="I43" i="1"/>
  <c r="J43" i="1" s="1"/>
  <c r="I44" i="1"/>
  <c r="J44" i="1" s="1"/>
  <c r="K44" i="1" s="1"/>
  <c r="I45" i="1"/>
  <c r="J45" i="1" s="1"/>
  <c r="I46" i="1"/>
  <c r="J46" i="1" s="1"/>
  <c r="I47" i="1"/>
  <c r="J47" i="1" s="1"/>
  <c r="L68" i="2" s="1"/>
  <c r="I48" i="1"/>
  <c r="J48" i="1" s="1"/>
  <c r="I49" i="1"/>
  <c r="J49" i="1" s="1"/>
  <c r="K49" i="1" s="1"/>
  <c r="I50" i="1"/>
  <c r="J50" i="1" s="1"/>
  <c r="I51" i="1"/>
  <c r="J51" i="1" s="1"/>
  <c r="K51" i="1" s="1"/>
  <c r="I52" i="1"/>
  <c r="J52" i="1" s="1"/>
  <c r="I53" i="1"/>
  <c r="J53" i="1" s="1"/>
  <c r="K53" i="1" s="1"/>
  <c r="I54" i="1"/>
  <c r="J54" i="1" s="1"/>
  <c r="I55" i="1"/>
  <c r="J55" i="1" s="1"/>
  <c r="I56" i="1"/>
  <c r="J56" i="1" s="1"/>
  <c r="I57" i="1"/>
  <c r="J57" i="1" s="1"/>
  <c r="K57" i="1" s="1"/>
  <c r="I58" i="1"/>
  <c r="J58" i="1" s="1"/>
  <c r="I59" i="1"/>
  <c r="J59" i="1" s="1"/>
  <c r="I60" i="1"/>
  <c r="J60" i="1" s="1"/>
  <c r="K60" i="1" s="1"/>
  <c r="I61" i="1"/>
  <c r="J61" i="1" s="1"/>
  <c r="K61" i="1" s="1"/>
  <c r="I62" i="1"/>
  <c r="J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I74" i="1"/>
  <c r="J74" i="1" s="1"/>
  <c r="K74" i="1" s="1"/>
  <c r="I75" i="1"/>
  <c r="J75" i="1" s="1"/>
  <c r="I76" i="1"/>
  <c r="J76" i="1" s="1"/>
  <c r="K76" i="1" s="1"/>
  <c r="I77" i="1"/>
  <c r="J77" i="1" s="1"/>
  <c r="K77" i="1" s="1"/>
  <c r="I78" i="1"/>
  <c r="J78" i="1" s="1"/>
  <c r="I79" i="1"/>
  <c r="J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I2" i="1"/>
  <c r="J2" i="1" s="1"/>
  <c r="K2" i="1" s="1"/>
  <c r="L331" i="2" l="1"/>
  <c r="L8" i="2"/>
  <c r="L32" i="2"/>
  <c r="L56" i="2"/>
  <c r="L72" i="2"/>
  <c r="L148" i="2"/>
  <c r="L49" i="2"/>
  <c r="L65" i="2"/>
  <c r="L89" i="2"/>
  <c r="L34" i="2"/>
  <c r="L38" i="2"/>
  <c r="L62" i="2"/>
  <c r="L35" i="2"/>
  <c r="L90" i="2"/>
  <c r="L138" i="2"/>
  <c r="L134" i="2"/>
  <c r="L131" i="2"/>
  <c r="L337" i="2"/>
  <c r="L60" i="2"/>
  <c r="L53" i="2"/>
  <c r="L77" i="2"/>
  <c r="L105" i="2"/>
  <c r="L109" i="2"/>
  <c r="L70" i="2"/>
  <c r="L288" i="2"/>
  <c r="L108" i="2"/>
  <c r="L61" i="2"/>
  <c r="L50" i="2"/>
  <c r="L25" i="2"/>
  <c r="L27" i="2"/>
  <c r="L139" i="2"/>
  <c r="L315" i="2"/>
  <c r="L92" i="2"/>
  <c r="L5" i="2"/>
  <c r="L9" i="2"/>
  <c r="L106" i="2"/>
  <c r="L28" i="2"/>
  <c r="L67" i="2"/>
  <c r="L107" i="2"/>
  <c r="L297" i="2"/>
  <c r="L37" i="2"/>
  <c r="L95" i="2"/>
  <c r="L150" i="2"/>
  <c r="L309" i="2"/>
  <c r="L133" i="2"/>
  <c r="L142" i="2"/>
  <c r="L79" i="2"/>
  <c r="L305" i="2"/>
  <c r="L149" i="2"/>
  <c r="L30" i="2"/>
  <c r="L46" i="2"/>
  <c r="L118" i="2"/>
  <c r="L91" i="2"/>
  <c r="L325" i="2"/>
  <c r="L116" i="2"/>
  <c r="L69" i="2"/>
  <c r="L6" i="2"/>
  <c r="L87" i="2"/>
  <c r="L332" i="2"/>
  <c r="L16" i="2"/>
  <c r="L36" i="2"/>
  <c r="L125" i="2"/>
  <c r="L127" i="2"/>
  <c r="L23" i="2"/>
  <c r="L141" i="2"/>
  <c r="L11" i="2"/>
  <c r="L130" i="2"/>
  <c r="L24" i="2"/>
  <c r="L80" i="2"/>
  <c r="L97" i="2"/>
  <c r="L84" i="2"/>
  <c r="L96" i="2"/>
  <c r="L104" i="2"/>
  <c r="L22" i="2"/>
  <c r="L17" i="2"/>
  <c r="L29" i="2"/>
  <c r="L31" i="2"/>
  <c r="L98" i="2"/>
  <c r="L102" i="2"/>
  <c r="L120" i="2"/>
  <c r="L21" i="2"/>
  <c r="L94" i="2"/>
  <c r="L111" i="2"/>
  <c r="L119" i="2"/>
  <c r="L151" i="2"/>
  <c r="L129" i="2"/>
  <c r="L143" i="2"/>
  <c r="L55" i="2"/>
  <c r="L115" i="2"/>
  <c r="L3" i="2"/>
  <c r="L12" i="2"/>
  <c r="L113" i="2"/>
  <c r="L10" i="2"/>
  <c r="L146" i="2"/>
  <c r="L128" i="2"/>
  <c r="L101" i="2"/>
  <c r="L137" i="2"/>
  <c r="L64" i="2"/>
  <c r="L152" i="2"/>
  <c r="L145" i="2"/>
  <c r="L114" i="2"/>
  <c r="L123" i="2"/>
  <c r="L20" i="2"/>
  <c r="L48" i="2"/>
  <c r="L76" i="2"/>
  <c r="L81" i="2"/>
  <c r="L15" i="2"/>
  <c r="L7" i="2"/>
  <c r="L44" i="2"/>
  <c r="L112" i="2"/>
  <c r="L140" i="2"/>
  <c r="L75" i="2"/>
  <c r="L122" i="2"/>
  <c r="L86" i="2"/>
  <c r="L2" i="2"/>
  <c r="L40" i="2"/>
  <c r="L100" i="2"/>
  <c r="L132" i="2"/>
  <c r="L85" i="2"/>
  <c r="L14" i="2"/>
  <c r="L63" i="2"/>
  <c r="L135" i="2"/>
  <c r="L99" i="2"/>
  <c r="L323" i="2"/>
  <c r="L144" i="2"/>
  <c r="L93" i="2"/>
  <c r="L74" i="2"/>
  <c r="L147" i="2"/>
  <c r="L66" i="2"/>
  <c r="L19" i="2"/>
  <c r="L301" i="2"/>
  <c r="L41" i="2"/>
  <c r="L57" i="2"/>
  <c r="L54" i="2"/>
  <c r="L33" i="2"/>
  <c r="L47" i="2"/>
  <c r="L71" i="2"/>
  <c r="L45" i="2"/>
  <c r="L26" i="2"/>
  <c r="L43" i="2"/>
  <c r="L103" i="2"/>
  <c r="L82" i="2"/>
  <c r="L83" i="2"/>
  <c r="L321" i="2"/>
  <c r="L88" i="2"/>
  <c r="L73" i="2"/>
  <c r="L42" i="2"/>
  <c r="L13" i="2"/>
  <c r="L136" i="2"/>
  <c r="L117" i="2"/>
  <c r="L121" i="2"/>
  <c r="L18" i="2"/>
  <c r="L126" i="2"/>
  <c r="L312" i="2"/>
  <c r="L58" i="2"/>
  <c r="L51" i="2"/>
  <c r="L39" i="2"/>
  <c r="K62" i="1"/>
  <c r="L273" i="2"/>
  <c r="L278" i="2"/>
  <c r="L286" i="2"/>
  <c r="L207" i="2"/>
  <c r="L267" i="2"/>
  <c r="L271" i="2"/>
  <c r="L280" i="2"/>
  <c r="K58" i="1"/>
  <c r="L205" i="2"/>
  <c r="L285" i="2"/>
  <c r="L234" i="2"/>
  <c r="L250" i="2"/>
  <c r="L219" i="2"/>
  <c r="L287" i="2"/>
  <c r="L212" i="2"/>
  <c r="K54" i="1"/>
  <c r="L241" i="2"/>
  <c r="K50" i="1"/>
  <c r="L289" i="2"/>
  <c r="L294" i="2"/>
  <c r="L295" i="2"/>
  <c r="K46" i="1"/>
  <c r="L202" i="2"/>
  <c r="L242" i="2"/>
  <c r="L159" i="2"/>
  <c r="L195" i="2"/>
  <c r="L291" i="2"/>
  <c r="L220" i="2"/>
  <c r="L232" i="2"/>
  <c r="K42" i="1"/>
  <c r="L237" i="2"/>
  <c r="L191" i="2"/>
  <c r="L227" i="2"/>
  <c r="L279" i="2"/>
  <c r="L268" i="2"/>
  <c r="K34" i="1"/>
  <c r="K30" i="1"/>
  <c r="L186" i="2"/>
  <c r="L156" i="2"/>
  <c r="L252" i="2"/>
  <c r="K26" i="1"/>
  <c r="L213" i="2"/>
  <c r="L210" i="2"/>
  <c r="L238" i="2"/>
  <c r="L274" i="2"/>
  <c r="L203" i="2"/>
  <c r="L251" i="2"/>
  <c r="L236" i="2"/>
  <c r="K10" i="1"/>
  <c r="L177" i="2"/>
  <c r="L181" i="2"/>
  <c r="L193" i="2"/>
  <c r="L306" i="2"/>
  <c r="K6" i="1"/>
  <c r="L158" i="2"/>
  <c r="L178" i="2"/>
  <c r="L168" i="2"/>
  <c r="L184" i="2"/>
  <c r="L200" i="2"/>
  <c r="L333" i="2"/>
  <c r="L328" i="2"/>
  <c r="L317" i="2"/>
  <c r="L307" i="2"/>
  <c r="L293" i="2"/>
  <c r="K73" i="1"/>
  <c r="L170" i="2"/>
  <c r="L330" i="2"/>
  <c r="L155" i="2"/>
  <c r="L163" i="2"/>
  <c r="L239" i="2"/>
  <c r="L247" i="2"/>
  <c r="K45" i="1"/>
  <c r="L153" i="2"/>
  <c r="L157" i="2"/>
  <c r="L209" i="2"/>
  <c r="L192" i="2"/>
  <c r="K41" i="1"/>
  <c r="L161" i="2"/>
  <c r="L201" i="2"/>
  <c r="L266" i="2"/>
  <c r="K25" i="1"/>
  <c r="L253" i="2"/>
  <c r="L194" i="2"/>
  <c r="L243" i="2"/>
  <c r="K5" i="1"/>
  <c r="L185" i="2"/>
  <c r="L255" i="2"/>
  <c r="L188" i="2"/>
  <c r="L327" i="2"/>
  <c r="L316" i="2"/>
  <c r="L311" i="2"/>
  <c r="L300" i="2"/>
  <c r="L292" i="2"/>
  <c r="K78" i="1"/>
  <c r="L338" i="2"/>
  <c r="L164" i="2"/>
  <c r="K56" i="1"/>
  <c r="L222" i="2"/>
  <c r="K52" i="1"/>
  <c r="L197" i="2"/>
  <c r="L258" i="2"/>
  <c r="L270" i="2"/>
  <c r="L322" i="2"/>
  <c r="L172" i="2"/>
  <c r="K48" i="1"/>
  <c r="L169" i="2"/>
  <c r="L189" i="2"/>
  <c r="L208" i="2"/>
  <c r="L260" i="2"/>
  <c r="K40" i="1"/>
  <c r="L183" i="2"/>
  <c r="L211" i="2"/>
  <c r="K32" i="1"/>
  <c r="K28" i="1"/>
  <c r="K16" i="1"/>
  <c r="L230" i="2"/>
  <c r="L187" i="2"/>
  <c r="L256" i="2"/>
  <c r="K4" i="1"/>
  <c r="L257" i="2"/>
  <c r="L214" i="2"/>
  <c r="L314" i="2"/>
  <c r="L318" i="2"/>
  <c r="L224" i="2"/>
  <c r="L336" i="2"/>
  <c r="L320" i="2"/>
  <c r="L304" i="2"/>
  <c r="K83" i="1"/>
  <c r="L229" i="2"/>
  <c r="L233" i="2"/>
  <c r="L245" i="2"/>
  <c r="L249" i="2"/>
  <c r="L261" i="2"/>
  <c r="L265" i="2"/>
  <c r="L281" i="2"/>
  <c r="L174" i="2"/>
  <c r="L206" i="2"/>
  <c r="L262" i="2"/>
  <c r="L310" i="2"/>
  <c r="L171" i="2"/>
  <c r="L179" i="2"/>
  <c r="L275" i="2"/>
  <c r="L299" i="2"/>
  <c r="L196" i="2"/>
  <c r="L204" i="2"/>
  <c r="L240" i="2"/>
  <c r="L244" i="2"/>
  <c r="L272" i="2"/>
  <c r="K79" i="1"/>
  <c r="L173" i="2"/>
  <c r="L228" i="2"/>
  <c r="L284" i="2"/>
  <c r="K75" i="1"/>
  <c r="L269" i="2"/>
  <c r="L254" i="2"/>
  <c r="L282" i="2"/>
  <c r="L276" i="2"/>
  <c r="K67" i="1"/>
  <c r="L226" i="2"/>
  <c r="L334" i="2"/>
  <c r="K59" i="1"/>
  <c r="L215" i="2"/>
  <c r="L231" i="2"/>
  <c r="K55" i="1"/>
  <c r="L223" i="2"/>
  <c r="K47" i="1"/>
  <c r="K43" i="1"/>
  <c r="L165" i="2"/>
  <c r="L298" i="2"/>
  <c r="L302" i="2"/>
  <c r="K31" i="1"/>
  <c r="L277" i="2"/>
  <c r="K27" i="1"/>
  <c r="L190" i="2"/>
  <c r="L246" i="2"/>
  <c r="L176" i="2"/>
  <c r="L180" i="2"/>
  <c r="L264" i="2"/>
  <c r="K23" i="1"/>
  <c r="K19" i="1"/>
  <c r="L217" i="2"/>
  <c r="L221" i="2"/>
  <c r="L154" i="2"/>
  <c r="L162" i="2"/>
  <c r="L290" i="2"/>
  <c r="L199" i="2"/>
  <c r="L160" i="2"/>
  <c r="K15" i="1"/>
  <c r="L225" i="2"/>
  <c r="L182" i="2"/>
  <c r="L167" i="2"/>
  <c r="L175" i="2"/>
  <c r="L283" i="2"/>
  <c r="K11" i="1"/>
  <c r="L326" i="2"/>
  <c r="L259" i="2"/>
  <c r="L216" i="2"/>
  <c r="L248" i="2"/>
  <c r="K7" i="1"/>
  <c r="L166" i="2"/>
  <c r="L198" i="2"/>
  <c r="L218" i="2"/>
  <c r="L263" i="2"/>
  <c r="K3" i="1"/>
  <c r="L235" i="2"/>
  <c r="L335" i="2"/>
  <c r="L329" i="2"/>
  <c r="L324" i="2"/>
  <c r="L319" i="2"/>
  <c r="L313" i="2"/>
  <c r="L308" i="2"/>
  <c r="L303" i="2"/>
  <c r="L296" i="2"/>
  <c r="C5" i="7"/>
  <c r="I374" i="8"/>
  <c r="C8" i="7"/>
  <c r="I84" i="1"/>
  <c r="J84" i="1"/>
  <c r="K84" i="1" l="1"/>
  <c r="L339" i="2"/>
  <c r="O64" i="7"/>
  <c r="V4" i="7"/>
  <c r="O65" i="7"/>
  <c r="U4" i="7"/>
  <c r="O54" i="7"/>
  <c r="S3" i="7"/>
  <c r="O55" i="7"/>
  <c r="T3" i="7"/>
  <c r="O40" i="7"/>
  <c r="O41" i="7"/>
  <c r="O4" i="7"/>
  <c r="P4" i="7"/>
  <c r="L4" i="7"/>
  <c r="K4" i="7"/>
  <c r="O24" i="7"/>
  <c r="O25" i="7"/>
  <c r="O29" i="7"/>
  <c r="K6" i="7"/>
  <c r="L6" i="7"/>
  <c r="O28" i="7"/>
  <c r="R5" i="7"/>
  <c r="O50" i="7"/>
  <c r="O51" i="7"/>
  <c r="Q5" i="7"/>
  <c r="O42" i="7"/>
  <c r="O43" i="7"/>
  <c r="P5" i="7"/>
  <c r="O5" i="7"/>
  <c r="V5" i="7"/>
  <c r="O66" i="7"/>
  <c r="O67" i="7"/>
  <c r="U5" i="7"/>
  <c r="O33" i="7"/>
  <c r="M4" i="7"/>
  <c r="O32" i="7"/>
  <c r="N4" i="7"/>
  <c r="O38" i="7"/>
  <c r="O3" i="7"/>
  <c r="O39" i="7"/>
  <c r="P3" i="7"/>
  <c r="O59" i="7"/>
  <c r="T5" i="7"/>
  <c r="O58" i="7"/>
  <c r="S5" i="7"/>
  <c r="N5" i="7"/>
  <c r="O34" i="7"/>
  <c r="O35" i="7"/>
  <c r="M5" i="7"/>
  <c r="O45" i="7"/>
  <c r="O6" i="7"/>
  <c r="O44" i="7"/>
  <c r="P6" i="7"/>
  <c r="O53" i="7"/>
  <c r="Q6" i="7"/>
  <c r="O52" i="7"/>
  <c r="R6" i="7"/>
  <c r="O22" i="7"/>
  <c r="O23" i="7"/>
  <c r="L3" i="7"/>
  <c r="O37" i="7"/>
  <c r="M6" i="7"/>
  <c r="O36" i="7"/>
  <c r="N6" i="7"/>
  <c r="O49" i="7"/>
  <c r="Q4" i="7"/>
  <c r="O48" i="7"/>
  <c r="R4" i="7"/>
  <c r="K5" i="7"/>
  <c r="O26" i="7"/>
  <c r="O27" i="7"/>
  <c r="L5" i="7"/>
  <c r="X5" i="7" s="1"/>
  <c r="O62" i="7"/>
  <c r="O63" i="7"/>
  <c r="U3" i="7"/>
  <c r="V3" i="7"/>
  <c r="O46" i="7"/>
  <c r="O47" i="7"/>
  <c r="Q3" i="7"/>
  <c r="Q7" i="7" s="1"/>
  <c r="R3" i="7"/>
  <c r="R7" i="7" s="1"/>
  <c r="U6" i="7"/>
  <c r="V6" i="7"/>
  <c r="O68" i="7"/>
  <c r="O69" i="7"/>
  <c r="O30" i="7"/>
  <c r="O31" i="7"/>
  <c r="M3" i="7"/>
  <c r="M7" i="7" s="1"/>
  <c r="N3" i="7"/>
  <c r="N7" i="7" s="1"/>
  <c r="S4" i="7"/>
  <c r="O56" i="7"/>
  <c r="T4" i="7"/>
  <c r="X4" i="7" s="1"/>
  <c r="O57" i="7"/>
  <c r="O61" i="7"/>
  <c r="S6" i="7"/>
  <c r="O60" i="7"/>
  <c r="T6" i="7"/>
  <c r="W4" i="7" l="1"/>
  <c r="W5" i="7"/>
  <c r="V7" i="7"/>
  <c r="W3" i="7"/>
  <c r="K7" i="7"/>
  <c r="P7" i="7"/>
  <c r="U7" i="7"/>
  <c r="X3" i="7"/>
  <c r="L7" i="7"/>
  <c r="O7" i="7"/>
  <c r="O70" i="7"/>
  <c r="S7" i="7"/>
  <c r="W6" i="7"/>
  <c r="X6" i="7"/>
  <c r="T7" i="7"/>
  <c r="X7" i="7" l="1"/>
  <c r="W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roject (2)" type="6" refreshedVersion="6" background="1" saveData="1">
    <textPr sourceFile="/Users/timothyzemp/Downloads/project (2).csv" thousands="'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A25BDDF4-D40F-2E4B-BBD9-393E6C25B90F}" name="project_classification (5)" type="6" refreshedVersion="6" background="1" saveData="1">
    <textPr sourceFile="/Users/timothyzemp/Downloads/project_classification (5).csv" thousands="'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<sst xmlns="http://schemas.openxmlformats.org/spreadsheetml/2006/main" count="5129" uniqueCount="1581">
  <si>
    <t>id</t>
  </si>
  <si>
    <t>access_key</t>
  </si>
  <si>
    <t>experience_years</t>
  </si>
  <si>
    <t>experience_compared_to_others</t>
  </si>
  <si>
    <t>used_travis_ci</t>
  </si>
  <si>
    <t>consent</t>
  </si>
  <si>
    <t>created_at</t>
  </si>
  <si>
    <t>updated_at</t>
  </si>
  <si>
    <t>0198cfb9-a497-4b48-8c58-f5851a6e6c72</t>
  </si>
  <si>
    <t>50f4753e-55b4-414c-8aa9-7c119dcd84eb</t>
  </si>
  <si>
    <t>02f4b4c7-aa16-4cf4-ad91-291570753ceb</t>
  </si>
  <si>
    <t>b33e60a4-a1eb-467c-9b06-0b24a7a4609e</t>
  </si>
  <si>
    <t>04c43fd3-7a19-46df-8a31-18e2a02d96f6</t>
  </si>
  <si>
    <t>625cfdc5-1e07-4abe-b4c0-ed0713a79fa2</t>
  </si>
  <si>
    <t>05bec5a4-f403-4b9a-9108-d5194780d850</t>
  </si>
  <si>
    <t>c068007b-cddf-4062-b939-9f2db7049db7</t>
  </si>
  <si>
    <t>06bd4937-cb94-4fa5-955b-4d71566594cc</t>
  </si>
  <si>
    <t>fe76520c-d50e-4456-a62f-ecf8c3832e85</t>
  </si>
  <si>
    <t>091ac311-63b8-4459-9262-a419d636ae9b</t>
  </si>
  <si>
    <t>200f9f8a-52e9-427e-9ff4-e8ffe2484b83</t>
  </si>
  <si>
    <t>0c23411d-bf2c-4d47-ac0a-478d02c38060</t>
  </si>
  <si>
    <t>886c72ce-c0a9-4273-8016-34ceab655841</t>
  </si>
  <si>
    <t>195ff506-5194-421d-9a5a-9c6eb515d24f</t>
  </si>
  <si>
    <t>36a82c37-4de6-4d10-b319-71544b1feaa3</t>
  </si>
  <si>
    <t>1a69f993-90ed-4b64-baa5-7f7e17e87fda</t>
  </si>
  <si>
    <t>8a63de87-5fa8-423b-a6da-da8888ab51d8</t>
  </si>
  <si>
    <t>1ae4ca8a-9d65-4cf4-b3a0-b770c8a2faaa</t>
  </si>
  <si>
    <t>76659eb3-101e-4f28-bbcf-827adf289d20</t>
  </si>
  <si>
    <t>1cc0c40d-0329-4abf-be4a-77f1f8023b55</t>
  </si>
  <si>
    <t>60f10489-8c57-478e-8920-b71e8115d706</t>
  </si>
  <si>
    <t>1da9c4ea-2457-4da0-8c71-cced1fe254b5</t>
  </si>
  <si>
    <t>65116f89-8a61-4517-8306-0f971510f1bd</t>
  </si>
  <si>
    <t>1e7f7878-a47b-437d-bf3f-fd592cb00526</t>
  </si>
  <si>
    <t>51039def-5e18-4f22-a24b-eab7bd79553d</t>
  </si>
  <si>
    <t>20aa46d2-d235-4da0-a1a4-bb2f55f4f468</t>
  </si>
  <si>
    <t>ff98a52f-092f-4f3a-bad9-6f9c9cfd8944</t>
  </si>
  <si>
    <t>21414b67-e35c-41de-b1f9-1f75a8e73327</t>
  </si>
  <si>
    <t>2ba3a8d5-d68d-4367-a0bb-49db7535937b</t>
  </si>
  <si>
    <t>2641eadb-09da-4b87-b4d9-bb76e741fc19</t>
  </si>
  <si>
    <t>c740a515-99b8-4b04-a06f-541318284067</t>
  </si>
  <si>
    <t>298bfb89-c5f0-4ab8-a423-d587201a64f1</t>
  </si>
  <si>
    <t>0aa54b5c-66ec-45a4-8c29-012c37d2b5e7</t>
  </si>
  <si>
    <t>2bfcb798-4777-4672-9d66-8f3bcb7242c1</t>
  </si>
  <si>
    <t>cef4332c-80c6-43e5-a6d9-fa86305cc38a</t>
  </si>
  <si>
    <t>2db42486-e370-42d2-b62d-95eafc061f3a</t>
  </si>
  <si>
    <t>7ab5dc5b-a8db-4fb4-94e8-97e2d209baeb</t>
  </si>
  <si>
    <t>2f3e03a5-5c21-4aaf-b8fb-cf225b805340</t>
  </si>
  <si>
    <t>e4cc06ef-9275-45a3-ae50-b2f4c7bdd9ad</t>
  </si>
  <si>
    <t>312da2a7-dd1a-4b31-84b3-f5d006d6ac23</t>
  </si>
  <si>
    <t>ceab8765-59ce-4781-b5cc-92a7e6521d18</t>
  </si>
  <si>
    <t>331f9b3d-0135-4d36-a059-464687c8dfc2</t>
  </si>
  <si>
    <t>77fb1c7f-7923-4c89-818f-4eb7eaae30e2</t>
  </si>
  <si>
    <t>33876b53-3d6d-429f-a87c-b2a0e4b5af35</t>
  </si>
  <si>
    <t>de630af5-c2fd-4baa-9b21-5595a89f1402</t>
  </si>
  <si>
    <t>391929df-e3b5-4dd7-b0e8-fc6c313adc1a</t>
  </si>
  <si>
    <t>ffd57fc0-ea75-4117-bdd9-804adaac1a71</t>
  </si>
  <si>
    <t>3b3664d3-b05a-4fd5-96f1-4ea8add3f972</t>
  </si>
  <si>
    <t>2bf59a79-e8ba-459d-8663-74fde7bee066</t>
  </si>
  <si>
    <t>3dd3ae31-88b9-4e4a-8fee-acc6d17146cb</t>
  </si>
  <si>
    <t>e57674b0-667f-4a32-bd75-1a9c55de434b</t>
  </si>
  <si>
    <t>4371a783-dfa9-4cb5-b7ca-c4c8b234fa80</t>
  </si>
  <si>
    <t>0f9f4c50-ea77-4eb9-9787-beef2c17d8bd</t>
  </si>
  <si>
    <t>4420217e-0257-44c5-998b-4a2e6df5be3c</t>
  </si>
  <si>
    <t>3a2fdc1e-6ddd-4626-9a60-598aa9a64313</t>
  </si>
  <si>
    <t>48f5e0a6-4b95-48a0-93de-a92655efbaae</t>
  </si>
  <si>
    <t>d89729f6-e307-4c35-896c-f29af6056c5f</t>
  </si>
  <si>
    <t>4a3eeea2-7397-4da2-8b53-cf02117dd909</t>
  </si>
  <si>
    <t>a2ac482e-82cb-4a0d-98cc-be69354b9630</t>
  </si>
  <si>
    <t>4b976835-8f54-4998-a63f-898bb3c799e8</t>
  </si>
  <si>
    <t>f7ad4c8e-2b7b-4856-9563-4772dee247eb</t>
  </si>
  <si>
    <t>4bc484e9-0902-4e23-be4a-924e03e30f2e</t>
  </si>
  <si>
    <t>8d3ed53a-cbd0-4b8c-a4f1-3e14f28466d3</t>
  </si>
  <si>
    <t>4e92084b-d44e-4571-af96-42503a0f3264</t>
  </si>
  <si>
    <t>a55aad37-2ea1-4abc-900b-0f037588cebd</t>
  </si>
  <si>
    <t>5ac2469c-c91f-48eb-8b7d-dcb1d0374b42</t>
  </si>
  <si>
    <t>e46e0503-47ab-48d7-b0d1-aa7b4c835610</t>
  </si>
  <si>
    <t>61ef3fb5-6185-404e-ab47-83d8214746b5</t>
  </si>
  <si>
    <t>76620674-4279-4adc-8509-32c7eb8296a1</t>
  </si>
  <si>
    <t>64596117-de7b-4ee6-9734-029841982605</t>
  </si>
  <si>
    <t>c0fe00a9-e9a3-449e-84c2-ee512eb5bfb9</t>
  </si>
  <si>
    <t>64f436e5-6842-40c1-8e34-08ef8e0ff273</t>
  </si>
  <si>
    <t>542bd016-026f-40b4-a794-c5ede141678a</t>
  </si>
  <si>
    <t>65122236-ad1f-4907-bba9-d13dbbf80405</t>
  </si>
  <si>
    <t>8fcf5621-7dda-43f3-a516-76c875dea715</t>
  </si>
  <si>
    <t>68a4cf51-10ec-4387-bcdd-d4da7d395ed1</t>
  </si>
  <si>
    <t>ea06ae48-9646-4ee9-8979-f664fc88da52</t>
  </si>
  <si>
    <t>6c0e0fb5-e4f8-4db8-ac38-26558228da41</t>
  </si>
  <si>
    <t>b2f857d3-521e-49e6-86e2-3a0f680120a0</t>
  </si>
  <si>
    <t>7229a8de-dab7-4fef-9a39-994682d45831</t>
  </si>
  <si>
    <t>111448ed-a14d-4088-9da7-16b8c10242c2</t>
  </si>
  <si>
    <t>7477fe72-adf9-49b0-8383-1c44239613a9</t>
  </si>
  <si>
    <t>34a0c1f2-06b9-42fe-a360-c17c6cfc3d13</t>
  </si>
  <si>
    <t>75b084e3-373d-42dc-8e0c-db2eb8a8a252</t>
  </si>
  <si>
    <t>99039cc3-8b8c-461f-bbf8-958b1f83a0ab</t>
  </si>
  <si>
    <t>8c2a97cd-36dc-4cd0-abca-82ad5387829f</t>
  </si>
  <si>
    <t>8f344509-cfcb-4faf-9c22-87c50a0a0357</t>
  </si>
  <si>
    <t>90e4d4a1-47a9-4a60-99a7-a20d3cac55cb</t>
  </si>
  <si>
    <t>bceb9761-4dd0-4f77-9840-b8d9cb8ee02c</t>
  </si>
  <si>
    <t>97b76a59-ea8b-413c-a4eb-5fd87aaff9f9</t>
  </si>
  <si>
    <t>e313a1fb-994c-45be-b91c-b1efe9f96fe0</t>
  </si>
  <si>
    <t>9c3e57d2-fe92-431b-bcf9-c7c5fb089422</t>
  </si>
  <si>
    <t>5d607e2f-ef28-4a3c-8994-fd5db4ec2f39</t>
  </si>
  <si>
    <t>a0d039b7-c38f-4915-89fd-261f8b49e234</t>
  </si>
  <si>
    <t>bd8693d1-811a-4426-aef5-3c6830898e81</t>
  </si>
  <si>
    <t>a1ab871f-d11e-47ae-bfbb-e46d76baae0d</t>
  </si>
  <si>
    <t>f67a79ff-6a1f-450f-b5a0-be940c80bd08</t>
  </si>
  <si>
    <t>a5e658b1-dd1d-4fcd-98ec-6ede873a97d8</t>
  </si>
  <si>
    <t>6f93b516-64f9-4d63-81fb-5ba4d2289eb0</t>
  </si>
  <si>
    <t>a5ea841d-26c8-4c53-b040-d34b56e5568d</t>
  </si>
  <si>
    <t>3304a5a9-96da-4b8e-9c84-8cf7fbbfe3df</t>
  </si>
  <si>
    <t>ab4d1685-466f-4cae-ae46-bf5675bac923</t>
  </si>
  <si>
    <t>a1d8f99d-98f5-465c-84ce-3a7b54cf5939</t>
  </si>
  <si>
    <t>ab63f6c7-2ac3-42eb-88e6-464490d54a21</t>
  </si>
  <si>
    <t>97f602db-f795-4542-aab1-eb697d295a77</t>
  </si>
  <si>
    <t>af11d24c-7dd3-4109-aa66-9860565af160</t>
  </si>
  <si>
    <t>c6ad8c73-42a5-46c9-910f-16ab0b891866</t>
  </si>
  <si>
    <t>af2a34ad-590b-49a9-b317-560eae04cdcf</t>
  </si>
  <si>
    <t>0f14c586-b682-4594-8229-93844e66b71d</t>
  </si>
  <si>
    <t>afa8d402-35f7-44f9-8df2-ce91073a7a6f</t>
  </si>
  <si>
    <t>ebab9fc9-06fa-405c-a35b-ce6f4454887f</t>
  </si>
  <si>
    <t>b41a0d71-2e65-4578-a49f-42eb7baf6f23</t>
  </si>
  <si>
    <t>95630e45-d7a0-42c5-b650-4035f3036f87</t>
  </si>
  <si>
    <t>b5fc4597-2717-4f8e-850b-d5dcb208ef01</t>
  </si>
  <si>
    <t>02a6e045-ffee-4449-b0d2-51414cd024cd</t>
  </si>
  <si>
    <t>b6fe3be7-1963-4a5f-8af2-0c39569c8391</t>
  </si>
  <si>
    <t>63f4c0d6-adda-4d94-8cea-b821477fed41</t>
  </si>
  <si>
    <t>ba7889a9-7c56-4402-b6bc-0191f282a165</t>
  </si>
  <si>
    <t>9615c5b3-00f2-4946-828a-5404a1a1da42</t>
  </si>
  <si>
    <t>ba8226f3-d4b8-4ac5-a515-4d1350de537a</t>
  </si>
  <si>
    <t>067dbd9a-824c-4d61-9139-3deca20e8d6b</t>
  </si>
  <si>
    <t>beaaf510-7e9c-4054-94fb-a488686553fa</t>
  </si>
  <si>
    <t>2e700cdc-0ff8-46b6-9616-82a8fe5c2c8d</t>
  </si>
  <si>
    <t>c4cb49bb-be25-45b6-97eb-248f15655f4a</t>
  </si>
  <si>
    <t>9cceb60c-bdbc-49d5-8530-a76dc458b6fb</t>
  </si>
  <si>
    <t>c8c2cdc4-97bb-460b-b8fd-7b39d2e0a6c0</t>
  </si>
  <si>
    <t>3a9b458c-fe78-4bad-bd24-fd7d67373b83</t>
  </si>
  <si>
    <t>ccb46a26-8b05-4b0c-8e87-e5e54d14ccbd</t>
  </si>
  <si>
    <t>39775e7d-051d-48f0-ab5e-8983db3076db</t>
  </si>
  <si>
    <t>ccf81c69-2277-45ea-ab15-8c3ee9d8d65e</t>
  </si>
  <si>
    <t>7c89f896-f364-4018-b2a0-415c3f0206f4</t>
  </si>
  <si>
    <t>cf9eb3e4-c99d-4fee-bbda-10e5582db712</t>
  </si>
  <si>
    <t>40216947-4c0a-4886-a736-b98ea8daf99a</t>
  </si>
  <si>
    <t>d40bda26-6524-4c02-9265-a33d1369d79d</t>
  </si>
  <si>
    <t>d48be050-ee4f-40d2-b917-247a04ae71d6</t>
  </si>
  <si>
    <t>d4dc2be1-696b-4301-bf37-fe39a6ea0098</t>
  </si>
  <si>
    <t>df8dcb27-454c-4682-85ce-efc68d130b58</t>
  </si>
  <si>
    <t>d5ac828a-7899-4589-a28f-185d977d073f</t>
  </si>
  <si>
    <t>63211ada-8a41-4905-a1fd-1b900efcebb1</t>
  </si>
  <si>
    <t>d607f59a-28b4-4a96-a3ef-e5c90de9f16e</t>
  </si>
  <si>
    <t>b4945542-e2f0-447f-855f-59acad5de3d5</t>
  </si>
  <si>
    <t>d75fd2ce-e3a3-4e3b-97f9-a4d6738f13c2</t>
  </si>
  <si>
    <t>49a9d470-f065-4629-abc2-7830dee974bc</t>
  </si>
  <si>
    <t>d8dc9ed6-61a3-4854-9295-ab89c2e3d812</t>
  </si>
  <si>
    <t>4f21ee70-f3d7-48e8-ade1-5bd87704ffdc</t>
  </si>
  <si>
    <t>dce5e811-3915-4604-a12f-bd9742e4384b</t>
  </si>
  <si>
    <t>aae6c86d-5fdf-4928-8952-37a6aa3c5358</t>
  </si>
  <si>
    <t>df1d35f7-595c-4d22-80dd-9b6f3530f434</t>
  </si>
  <si>
    <t>60354162-1e0b-4643-b5fe-82e438016dd6</t>
  </si>
  <si>
    <t>e2339d8e-f10e-46be-9466-3ccf2034a30d</t>
  </si>
  <si>
    <t>512b2b61-5ea8-4090-8af1-5e24f381bc0c</t>
  </si>
  <si>
    <t>f851d348-497e-4ca9-a59c-59d3834c7c65</t>
  </si>
  <si>
    <t>cad48bef-ded2-44d0-a6ba-6f3002631f6f</t>
  </si>
  <si>
    <t>f9742728-5833-4d92-ab88-4a6c667a0eea</t>
  </si>
  <si>
    <t>d53560cd-25d9-4358-81e4-07a113875c30</t>
  </si>
  <si>
    <t>fcb494f1-3e47-4f5d-9980-17d32d41f236</t>
  </si>
  <si>
    <t>c1fe68cd-a249-453b-89e0-77e071d32cf5</t>
  </si>
  <si>
    <t>fdb09297-3a34-487c-94f6-a348edbf46cb</t>
  </si>
  <si>
    <t>a19ee2bb-9eea-4e9f-9978-33ccdfc677ea</t>
  </si>
  <si>
    <t>fe42b01e-4a28-4fbd-aac3-6408a2e7cb76</t>
  </si>
  <si>
    <t>56f66a34-a6b5-4956-be2e-321687f3126f</t>
  </si>
  <si>
    <t>ff4157f4-da7e-4a1e-9cb9-d2ca1b9f5343</t>
  </si>
  <si>
    <t>d0a795f5-930d-461c-bc56-bcea9ee93cd4</t>
  </si>
  <si>
    <t>done</t>
  </si>
  <si>
    <t>bc23afcc-9701-4821-8684-d3dda5dfea8e</t>
  </si>
  <si>
    <t>ffcfb6d4-2531-4d8b-8b7d-65a230219ee7</t>
  </si>
  <si>
    <t>385ea54f-4aac-4dca-be01-ac64051e83c0</t>
  </si>
  <si>
    <t>ffa6eceb-a010-4edf-9e74-cf5ef2baa83b</t>
  </si>
  <si>
    <t>d5cc6c1e-1609-43e2-b227-f586a4073093</t>
  </si>
  <si>
    <t>fecf878b-1387-4881-9365-e11fe3716cb4</t>
  </si>
  <si>
    <t>ab6110e9-bd3a-4dbd-b2ab-a1ed76ba6e97</t>
  </si>
  <si>
    <t>fecb45ad-4164-4391-8188-a7adc0191c8c</t>
  </si>
  <si>
    <t>5fcec548-8e74-48f1-92eb-4e6f625cfb70</t>
  </si>
  <si>
    <t>febea39a-0f22-4f2b-9e62-5dc19c9d4545</t>
  </si>
  <si>
    <t>9e9638bc-9c95-4c86-8e17-a1f8af3e7a42</t>
  </si>
  <si>
    <t>fea80b97-9e06-4431-bfbe-901019ae6679</t>
  </si>
  <si>
    <t>ba07aedc-cc5f-41c1-8730-694b0633ea02</t>
  </si>
  <si>
    <t>fd922cbc-5f38-4c11-a72f-477fb945b3de</t>
  </si>
  <si>
    <t>fe3d3ba9-0bf0-4076-95eb-23f2d34fec74</t>
  </si>
  <si>
    <t>fce924b2-15e2-413f-b112-a0f7a4dce520</t>
  </si>
  <si>
    <t>ad677dbe-6520-4205-aa92-07de0d7bb171</t>
  </si>
  <si>
    <t>fcae58b0-a11d-4c20-a529-220ec849d8ca</t>
  </si>
  <si>
    <t>45758adf-cb49-4a0b-8c6e-d1870b7a4a9b</t>
  </si>
  <si>
    <t>fcad991c-32ca-4e08-a1b2-1dc13a60b068</t>
  </si>
  <si>
    <t>b9ba221f-9559-4dc7-a09a-a70e5631f866</t>
  </si>
  <si>
    <t>fb59027f-2dd1-4f32-a1af-e24fc145023a</t>
  </si>
  <si>
    <t>b8eac9bc-1a2d-410d-9e52-b6b9df54b1e0</t>
  </si>
  <si>
    <t>fafcf20f-82c4-468b-a812-4186dad8589e</t>
  </si>
  <si>
    <t>73c7ee20-3959-418f-a0a4-c076d49a61d9</t>
  </si>
  <si>
    <t>fa94f492-b180-4006-998a-202bb160a928</t>
  </si>
  <si>
    <t>9619aae6-5177-4318-96c9-f4602ea5027e</t>
  </si>
  <si>
    <t>fa6487c8-1f49-45c6-9cfc-d171fc7e62f6</t>
  </si>
  <si>
    <t>2b990d62-96bc-4624-a641-83fd903bf7fd</t>
  </si>
  <si>
    <t>fa5c6cca-15dc-4409-a7fa-de93af4c8f13</t>
  </si>
  <si>
    <t>c2f076c3-62ce-4ef9-834c-2db6bf158744</t>
  </si>
  <si>
    <t>fa595896-d6d7-448e-9969-251fc91d6d8c</t>
  </si>
  <si>
    <t>86331f2a-70e7-4bbd-8083-5e2747a260eb</t>
  </si>
  <si>
    <t>fa34c8c9-20d5-449e-a4ce-b209c6a51a45</t>
  </si>
  <si>
    <t>ca3c6d22-178f-4134-b4df-9903236750d7</t>
  </si>
  <si>
    <t>f9446ba0-4d71-4e6f-be60-a8ed20372141</t>
  </si>
  <si>
    <t>8d3f8f2f-e5a2-435e-aa1b-db3e03a22587</t>
  </si>
  <si>
    <t>f85fdbf6-cdbf-4c6c-b93d-c67229d64cb9</t>
  </si>
  <si>
    <t>16da925c-7fdd-4826-bf3f-726c0ab3b57e</t>
  </si>
  <si>
    <t>f6fc486b-4207-4536-8e0d-ba0dededb006</t>
  </si>
  <si>
    <t>8518ba82-a0a5-4608-bcaf-2548f3d4c521</t>
  </si>
  <si>
    <t>f6cd9b9c-3fd3-4648-911b-9f10b1c77438</t>
  </si>
  <si>
    <t>a59bdc08-b8d7-4765-9d87-68051c0002e0</t>
  </si>
  <si>
    <t>f68281b7-4e09-45f0-bf55-202fda02a5b0</t>
  </si>
  <si>
    <t>afc648e4-f53b-4121-8c70-19a94ac12268</t>
  </si>
  <si>
    <t>f5f849da-9821-49f1-9e90-fb0bef34257b</t>
  </si>
  <si>
    <t>712367cf-3b39-4427-91d7-46511ab86e9f</t>
  </si>
  <si>
    <t>f549bd38-48f2-41c8-89db-7c48c1415a6a</t>
  </si>
  <si>
    <t>75de23c1-f231-45db-b6bc-83660f6080c4</t>
  </si>
  <si>
    <t>f3dc0c1d-f33f-4c34-9b02-66a09b38fb99</t>
  </si>
  <si>
    <t>81a3560e-d923-4d9e-9f58-f2fc8a34f7cf</t>
  </si>
  <si>
    <t>f0dd4b3b-f64b-47cb-a791-871a5cfdce38</t>
  </si>
  <si>
    <t>86974a86-fe46-48f5-9aa2-a5ddf0106ced</t>
  </si>
  <si>
    <t>f01ba748-68e2-4daf-8e34-f4986197082c</t>
  </si>
  <si>
    <t>cb7e1d23-1d33-481b-b5ae-424d56ef1a0e</t>
  </si>
  <si>
    <t>eea47520-2faa-4ef2-a9bd-bbc186efd1ef</t>
  </si>
  <si>
    <t>93c3acb3-bb8b-4fa3-87d8-1822652c53b0</t>
  </si>
  <si>
    <t>ec82c124-cc5d-498a-889c-a1a85d05ed9b</t>
  </si>
  <si>
    <t>7d8abd64-f84f-4d67-ba83-3acbef573aa0</t>
  </si>
  <si>
    <t>ec3d169b-9b7f-41e1-8998-be10b7e46aca</t>
  </si>
  <si>
    <t>567f6387-5021-479f-8bb6-475a73ef7232</t>
  </si>
  <si>
    <t>ebd941da-1491-465f-98ea-812ac8c51e52</t>
  </si>
  <si>
    <t>3843ea70-7ee8-4fa4-bb96-5c726b70b197</t>
  </si>
  <si>
    <t>ebc0851a-3bde-4f82-b917-d978b765c7c5</t>
  </si>
  <si>
    <t>09393dfc-35f0-4725-a52e-757322beb674</t>
  </si>
  <si>
    <t>e8babf99-fd77-4118-a4ce-aa422058d681</t>
  </si>
  <si>
    <t>a8fa53f1-4fad-4194-b1c1-29cdf9ca4bdf</t>
  </si>
  <si>
    <t>e819655b-1df7-401e-82a8-65ba40af1211</t>
  </si>
  <si>
    <t>3cb1ec8f-1af7-43dd-a86b-71fbd510a7bf</t>
  </si>
  <si>
    <t>e7e5d96f-76f9-4040-9e75-4c3eea65c84b</t>
  </si>
  <si>
    <t>66f0bee5-6b93-4fff-bf09-91185bf08825</t>
  </si>
  <si>
    <t>e7cc9f27-1d3b-4c9d-90a7-7f7ab2bd0238</t>
  </si>
  <si>
    <t>8c3c9951-863e-4b65-a085-a7cce2ba4845</t>
  </si>
  <si>
    <t>e61d88be-975c-4285-bc19-72a8e34f6891</t>
  </si>
  <si>
    <t>0110f82c-5df0-4fb7-aaaa-4be56857cc91</t>
  </si>
  <si>
    <t>e323c222-f351-4542-967e-78506554a53f</t>
  </si>
  <si>
    <t>90c86a8c-c97a-4cac-8170-010e505ce688</t>
  </si>
  <si>
    <t>e1dc0850-4b73-4748-b609-d0bdbdf77d77</t>
  </si>
  <si>
    <t>f38507cc-8ee1-469e-9c9e-5d00afd5241c</t>
  </si>
  <si>
    <t>e1bb393d-1e0e-4c67-aebe-a845973153a8</t>
  </si>
  <si>
    <t>88c0877c-c2f5-45b8-a278-ec016d6b4016</t>
  </si>
  <si>
    <t>e0b3ab68-c843-4338-a6bc-163e65ff34fd</t>
  </si>
  <si>
    <t>ce53ab12-72cf-4306-8234-d7be70c31f8f</t>
  </si>
  <si>
    <t>e0728eab-a635-4eda-9f04-666f1826e5a4</t>
  </si>
  <si>
    <t>561f20fd-c17c-4287-a69b-64d055c8fcd5</t>
  </si>
  <si>
    <t>e02134a6-edc4-4e59-b0e6-6c78d987085c</t>
  </si>
  <si>
    <t>88b7dfc9-9998-410e-999a-08f4e9468df1</t>
  </si>
  <si>
    <t>df34b22c-5e70-4913-82d2-c62fb63ea111</t>
  </si>
  <si>
    <t>8a049441-4d79-43ef-8171-122b81bd3fe7</t>
  </si>
  <si>
    <t>dd66fb91-3196-497d-9b0a-89e3cca52436</t>
  </si>
  <si>
    <t>86ef2a38-d954-47ba-bd00-ba53c76cdbca</t>
  </si>
  <si>
    <t>dc3adde3-559a-4bae-a8a7-c1326cc8446c</t>
  </si>
  <si>
    <t>9b910a2f-a58e-4cc9-b632-336566efc4af</t>
  </si>
  <si>
    <t>d96d7b7a-b217-4f57-8962-3080d90022b5</t>
  </si>
  <si>
    <t>55257fca-27ac-4b89-9b90-dd88fffa81cb</t>
  </si>
  <si>
    <t>d898d53a-8a46-4bc8-943f-2600760501c8</t>
  </si>
  <si>
    <t>399595fd-9d70-49ea-9a83-08011d55159e</t>
  </si>
  <si>
    <t>d7a0b8b3-2f9d-44e6-b75a-354a4ac6cf28</t>
  </si>
  <si>
    <t>849c58b1-9544-4f2f-a666-47f740bcb49b</t>
  </si>
  <si>
    <t>d5f74a75-0801-44da-a097-6ca1a593dbcb</t>
  </si>
  <si>
    <t>9372b364-cfd8-4de4-a989-f3d0bc4e7ded</t>
  </si>
  <si>
    <t>99ca564b-78a6-4f26-a992-9723bb83b30a</t>
  </si>
  <si>
    <t>d4a2ba80-5e13-492d-a28b-e0214176aa53</t>
  </si>
  <si>
    <t>30af15ab-3c81-4850-83a9-474b1baee0b2</t>
  </si>
  <si>
    <t>d4964210-d831-4981-a135-b84841ef97a2</t>
  </si>
  <si>
    <t>5b244ede-922f-4f32-8667-7813a7104afd</t>
  </si>
  <si>
    <t>d4680603-be99-44ee-95ed-e22d15faca90</t>
  </si>
  <si>
    <t>315b5c9d-7266-4423-98fb-a7d6920ae86d</t>
  </si>
  <si>
    <t>d467dd9b-9934-48ef-a1e2-0c79dafa78e1</t>
  </si>
  <si>
    <t>91ae080c-2096-481a-88c2-86e73b0b8aa8</t>
  </si>
  <si>
    <t>d39f476c-dde4-4f9a-b4d5-e12bab0781f5</t>
  </si>
  <si>
    <t>c6666d16-c7d7-4231-8db0-2ae552f14172</t>
  </si>
  <si>
    <t>d29107cf-5bd6-4ebd-bb28-49219e1d403b</t>
  </si>
  <si>
    <t>9e0d6582-2086-4f09-837b-fecfdf1ab848</t>
  </si>
  <si>
    <t>d1b0c92b-74e0-4578-8b07-63c29473bf36</t>
  </si>
  <si>
    <t>ffcc91d1-0045-4efb-95b7-e30a57ac881d</t>
  </si>
  <si>
    <t>d1586147-0301-44f1-9a70-8828f5dcf834</t>
  </si>
  <si>
    <t>5813d336-9199-42b5-8591-34384c19e33b</t>
  </si>
  <si>
    <t>d053c6f6-56ac-4656-8681-1baa1791d808</t>
  </si>
  <si>
    <t>66de30eb-13c1-44cb-b0b6-3eb2e3ae4414</t>
  </si>
  <si>
    <t>cff9d1b9-6aba-4936-9af4-ca2933315397</t>
  </si>
  <si>
    <t>5d030439-e44f-472d-b0c5-c819245d84f4</t>
  </si>
  <si>
    <t>cfa8f2d6-41a0-41e4-ba9f-abbb9b43ad1b</t>
  </si>
  <si>
    <t>b81d1f1a-9464-4787-bf6f-e9dbc31ee1ca</t>
  </si>
  <si>
    <t>cf5eebb9-37bb-49aa-9d92-fb9d7c7aecd3</t>
  </si>
  <si>
    <t>9a2d80ae-141d-4f44-970a-aa8b723a04be</t>
  </si>
  <si>
    <t>cf50237f-7635-4e6c-a5a6-6dba9e969d7e</t>
  </si>
  <si>
    <t>e21c7c1d-6137-4974-a423-acd2c2b2b7c6</t>
  </si>
  <si>
    <t>ce2d17c9-9d37-4af1-8170-debb25692663</t>
  </si>
  <si>
    <t>6357f2b6-7fd0-4e5d-9bda-9aa65d42b3b3</t>
  </si>
  <si>
    <t>cdda4a12-0108-4f02-ad00-b250a4da430f</t>
  </si>
  <si>
    <t>57821bac-24ef-48d2-97f5-135c88b12395</t>
  </si>
  <si>
    <t>cda00353-ad6c-46cb-bc06-87313f4d200a</t>
  </si>
  <si>
    <t>fcc32a91-29d7-4dcd-a94d-229534c4a37c</t>
  </si>
  <si>
    <t>ccfe34bb-4ea0-47c9-8a1d-4ebac4d77ff3</t>
  </si>
  <si>
    <t>5e955f5b-33f7-4878-aac5-98d4c629bbab</t>
  </si>
  <si>
    <t>cc74345c-7d0c-4b20-ab6a-68a128e73f8b</t>
  </si>
  <si>
    <t>d153c92d-6419-4dd0-89ff-b3758f4ee5f8</t>
  </si>
  <si>
    <t>cc58b639-25b1-424a-90c5-4254972ebaaf</t>
  </si>
  <si>
    <t>a0a3ae80-477c-4ddf-8e9a-6ba60e2974dc</t>
  </si>
  <si>
    <t>cc4ec0da-b5f4-4fbf-8877-1d7f6719007e</t>
  </si>
  <si>
    <t>5f36c8f7-a493-4f2a-8a81-031f814714ef</t>
  </si>
  <si>
    <t>ca0cda85-83c1-4d8f-8d32-ae3f68d92dfa</t>
  </si>
  <si>
    <t>5bc0efd0-ea83-4ec3-8f3d-117cc5e3e64a</t>
  </si>
  <si>
    <t>c9bd083f-3d80-4bb6-a5fe-5d9ca57254fd</t>
  </si>
  <si>
    <t>a275d285-f9fc-49e7-8a60-ec67db5c2d9f</t>
  </si>
  <si>
    <t>c88e7496-4fcd-41f9-aa30-71b3b301d5be</t>
  </si>
  <si>
    <t>df4ae163-9eb3-496b-937f-7f6b58184fe4</t>
  </si>
  <si>
    <t>c8286d94-0afb-4046-842b-46dde323f299</t>
  </si>
  <si>
    <t>62847ef4-7920-4573-b865-730947517661</t>
  </si>
  <si>
    <t>c8090f9f-4bb0-421f-9b60-e651579aa23d</t>
  </si>
  <si>
    <t>a4b822ad-0c5f-4860-b491-60a2fb09c171</t>
  </si>
  <si>
    <t>c71bda5e-714a-47ea-bedb-69b0c78efcf7</t>
  </si>
  <si>
    <t>edb8aa97-ed51-4a3e-9b2c-918550efa14e</t>
  </si>
  <si>
    <t>c572500f-543d-4a13-9469-dd18cda6d743</t>
  </si>
  <si>
    <t>f180a65e-2ee8-4a14-aaa8-47f85324d17d</t>
  </si>
  <si>
    <t>c56c4417-25b3-428d-95bd-1d3263cd5d57</t>
  </si>
  <si>
    <t>33f87760-a9b0-4ef4-a14d-aa9b0d01cc46</t>
  </si>
  <si>
    <t>c44cade5-98e1-44ec-90ac-b000ce937372</t>
  </si>
  <si>
    <t>56b9f5b8-29e6-4282-b023-6e54e657b73f</t>
  </si>
  <si>
    <t>c37cfb45-6b37-417a-bf25-4534463a914a</t>
  </si>
  <si>
    <t>cd8ad152-dfa7-4354-91de-47064c409147</t>
  </si>
  <si>
    <t>c32402f2-b058-4f25-9d18-6979ccc12ef6</t>
  </si>
  <si>
    <t>75a9d979-22b5-41d5-ab55-7eda2a6f46b6</t>
  </si>
  <si>
    <t>c2573f44-0df0-46aa-9bc4-438448740bf1</t>
  </si>
  <si>
    <t>a2612012-75c1-4e1b-b834-4ae4db2747e8</t>
  </si>
  <si>
    <t>c179871d-25bf-4299-b5ca-51bf18709a4b</t>
  </si>
  <si>
    <t>1b5c9d59-d7af-4ef3-81d9-0fb9336db22b</t>
  </si>
  <si>
    <t>bfa55efd-b1f1-4c7a-ad31-e0ec60767360</t>
  </si>
  <si>
    <t>99f6b990-0f65-41f5-9590-61d64cf5f06c</t>
  </si>
  <si>
    <t>bef2b292-8732-4c9b-9dab-08151c335d4b</t>
  </si>
  <si>
    <t>00ef704c-5985-464a-895e-a6ad02884ca2</t>
  </si>
  <si>
    <t>be68c48e-d6a8-4dc7-8c03-c84bceeb84b3</t>
  </si>
  <si>
    <t>5cd2a4ed-022d-48e6-bbfb-910f73b40f6f</t>
  </si>
  <si>
    <t>be24ba31-3e7f-4286-9bbd-c48d895142e7</t>
  </si>
  <si>
    <t>aeab7638-e3d3-4be3-8ad7-bcbaab932f03</t>
  </si>
  <si>
    <t>bdeb701d-0367-4edd-a8db-736a8fa744d9</t>
  </si>
  <si>
    <t>2a1bf7af-f152-4126-acae-f1e44d4a6b2f</t>
  </si>
  <si>
    <t>bd006009-45ef-4f42-b3bb-b56a82075f03</t>
  </si>
  <si>
    <t>f0ca176b-8cc4-4095-9a14-a9095975005b</t>
  </si>
  <si>
    <t>bc615391-0e72-4afa-b38e-da998e317376</t>
  </si>
  <si>
    <t>6f82fee9-adf3-47b6-a9d0-d2e7230bbf66</t>
  </si>
  <si>
    <t>bbf3702a-9b53-45fa-8ded-17824d11b8c8</t>
  </si>
  <si>
    <t>b831d004-dd7e-4b50-a4c7-6350961d85af</t>
  </si>
  <si>
    <t>bb8e7d31-8e9e-43ac-8ba5-5a2f4cfefb11</t>
  </si>
  <si>
    <t>693b2299-f076-4e1e-b576-b0b10282632f</t>
  </si>
  <si>
    <t>b9e65fdd-733c-429c-85bd-60762372c7d7</t>
  </si>
  <si>
    <t>926b487f-2a16-4cd1-93d4-968f300e476a</t>
  </si>
  <si>
    <t>b83b91f7-5493-4dc7-bc4b-b1793c2d6122</t>
  </si>
  <si>
    <t>ef03c009-6dcd-447b-82b8-da0c3dc15b1b</t>
  </si>
  <si>
    <t>b82e0621-9f0b-446a-856d-e5f543b6f803</t>
  </si>
  <si>
    <t>10b4680a-4e23-41fd-b08b-5ab2fae00ab0</t>
  </si>
  <si>
    <t>b6b13dfc-cc46-465d-8b08-c68152b09748</t>
  </si>
  <si>
    <t>53690726-5ebc-46df-8998-39905e21396b</t>
  </si>
  <si>
    <t>b6ad7c17-8b13-4f04-bc53-d70cfd2eab5d</t>
  </si>
  <si>
    <t>caef90f8-0fa0-498a-88e1-70d83a49deb9</t>
  </si>
  <si>
    <t>b61dba9c-bed9-4ac0-9d72-089e1c4ab455</t>
  </si>
  <si>
    <t>fbe30855-2e4c-45ce-b0c8-5796d4ed6588</t>
  </si>
  <si>
    <t>b517ee7f-eddd-4bd3-b3f5-1936706e3b62</t>
  </si>
  <si>
    <t>b8a5c308-5ebc-4e10-b503-86c44eb06324</t>
  </si>
  <si>
    <t>b332f3e1-16e8-4e74-a076-9b38eb3f96aa</t>
  </si>
  <si>
    <t>661dc7e0-e058-4c08-9093-5aab1ce746f8</t>
  </si>
  <si>
    <t>b0df4d0b-689f-4a89-a5b0-00f237d410d9</t>
  </si>
  <si>
    <t>65fde132-378f-497f-9edf-3722085fdc24</t>
  </si>
  <si>
    <t>b013d60c-3014-415f-a93e-2b204af1757a</t>
  </si>
  <si>
    <t>46883761-aa5f-4533-bb76-f46ec9fcf57d</t>
  </si>
  <si>
    <t>afef473b-1f0f-417f-bd82-848434e27f0f</t>
  </si>
  <si>
    <t>7d6f8e33-4d57-4da7-9098-cab98ab86234</t>
  </si>
  <si>
    <t>af96e2d7-367e-402e-96a9-c09a24dabb07</t>
  </si>
  <si>
    <t>27d442f4-a41a-4dbf-9e8b-27c62318578b</t>
  </si>
  <si>
    <t>af1abbe5-412c-4f62-8fe5-705f9ff60cf8</t>
  </si>
  <si>
    <t>eced2472-c50b-4c7e-b44f-bfac3dbb34b5</t>
  </si>
  <si>
    <t>abed2757-3d2d-4ae7-838b-362b77d2e17a</t>
  </si>
  <si>
    <t>4c507b2d-c2e0-49e1-b3a5-1c58022324f4</t>
  </si>
  <si>
    <t>abd00922-68fe-4414-836d-4beeb86c8387</t>
  </si>
  <si>
    <t>3d71afaf-d390-4d0a-bf3f-5d6925d5ed48</t>
  </si>
  <si>
    <t>ab7c0ff2-3ef4-4f42-bfa4-2da43cd3e7c0</t>
  </si>
  <si>
    <t>95c49e49-3861-420b-8757-69b25d3c6fcd</t>
  </si>
  <si>
    <t>aae88ba5-00a9-4796-a908-20bc1646707a</t>
  </si>
  <si>
    <t>e5796c74-6b24-45f2-a2dd-e67b3d95201f</t>
  </si>
  <si>
    <t>aa62270b-2d50-4d21-a649-31da1be52b3f</t>
  </si>
  <si>
    <t>9c7b3040-e2bf-4bd6-89a3-729aa7b2316d</t>
  </si>
  <si>
    <t>aa503e94-e7ba-4875-a7d6-bd73d63a9a7c</t>
  </si>
  <si>
    <t>5a1797cc-0363-48a8-b3cf-237007085c83</t>
  </si>
  <si>
    <t>aa269d85-821e-4010-9dad-65e7cb9b4aee</t>
  </si>
  <si>
    <t>5f7effb1-4763-4e9b-b1f2-aa0031b9705a</t>
  </si>
  <si>
    <t>a967fa80-fad8-4ce4-a844-96924d68beac</t>
  </si>
  <si>
    <t>cff2e4a3-6a45-4281-908e-ebe701019b5e</t>
  </si>
  <si>
    <t>a82a88b4-e5eb-406c-97d5-34dc96dc7d1b</t>
  </si>
  <si>
    <t>74667a11-9974-4c94-9acc-cec6a24c08a1</t>
  </si>
  <si>
    <t>a75ee75c-b833-4519-af7c-8b558f1aa372</t>
  </si>
  <si>
    <t>0862f6ea-7647-4d96-8f9e-a0823039136e</t>
  </si>
  <si>
    <t>a662266f-0c21-4885-becc-86d581001cf3</t>
  </si>
  <si>
    <t>a93b75a7-fad8-43ef-978b-be121ce247a3</t>
  </si>
  <si>
    <t>a6421b0b-6da7-4002-85e4-2e8df39de879</t>
  </si>
  <si>
    <t>51ddca07-4402-4414-b1e7-0dea91b38e66</t>
  </si>
  <si>
    <t>a618857e-4923-44b4-bcaf-3a17fabdedc2</t>
  </si>
  <si>
    <t>4d4daaaf-114f-4001-855b-e4f149ef2878</t>
  </si>
  <si>
    <t>a4879d89-4ac1-468d-8e39-833b6bf1bc97</t>
  </si>
  <si>
    <t>16653ce8-37a3-4d83-b950-438670f025f5</t>
  </si>
  <si>
    <t>a2b7bcce-1c6e-46bd-8f4b-6ec53835f48b</t>
  </si>
  <si>
    <t>aa130336-14c8-46e0-9acb-1652d66b83df</t>
  </si>
  <si>
    <t>a1b6b25b-248b-4808-8a54-880b5b9fac0f</t>
  </si>
  <si>
    <t>4caae1fb-8fb0-49f1-a1c7-2d36adcf32ea</t>
  </si>
  <si>
    <t>a155919c-f1fe-43fe-854a-8bcfa7cebc61</t>
  </si>
  <si>
    <t>87ebd6b8-1166-40a7-902d-267acd27a6d3</t>
  </si>
  <si>
    <t>a0965c36-5093-4c59-b11b-4c8792d02b50</t>
  </si>
  <si>
    <t>35cb7c74-e495-4227-9acd-0954dd0200fc</t>
  </si>
  <si>
    <t>a027d2a1-7388-43db-8c1a-110274b0cba1</t>
  </si>
  <si>
    <t>8224e37d-ba46-471e-9e6e-2e5ae0372d3a</t>
  </si>
  <si>
    <t>9e1320fe-6532-4b4a-b179-bd1bbf680a06</t>
  </si>
  <si>
    <t>b6d9502f-f160-40c5-a82a-d01d0f288001</t>
  </si>
  <si>
    <t>9c2fdf75-92d3-4468-ae8c-372aff612fd3</t>
  </si>
  <si>
    <t>256ff8ec-3054-4636-9cc6-288912971f43</t>
  </si>
  <si>
    <t>9c277ec3-495b-4562-a718-8af211f30484</t>
  </si>
  <si>
    <t>42808442-1858-4521-b5a2-e9dcafc77f15</t>
  </si>
  <si>
    <t>9ac6b47e-02e2-4d47-a659-07ae354a940e</t>
  </si>
  <si>
    <t>6f3ab81a-b442-4c34-9443-e6924847c20b</t>
  </si>
  <si>
    <t>94a7b06d-86b3-4358-bead-9fefb4995421</t>
  </si>
  <si>
    <t>00a2fc02-b7d1-477c-a13d-9d664fab9108</t>
  </si>
  <si>
    <t>94a1b435-5220-4013-a537-98381f6caed6</t>
  </si>
  <si>
    <t>2d7f4242-3ee6-45ce-a4ef-7c1cb55a65fe</t>
  </si>
  <si>
    <t>938030f1-4f90-473f-8840-cfa2be51e04f</t>
  </si>
  <si>
    <t>570a37fd-bc42-4a21-a3c3-fc59535d7f1e</t>
  </si>
  <si>
    <t>92f34673-4f25-44f9-bfa8-8d6f4889e7c2</t>
  </si>
  <si>
    <t>df8605d7-b458-4d87-81be-b618d0c33c0f</t>
  </si>
  <si>
    <t>9134eede-7469-4402-b8aa-fb5afa21d933</t>
  </si>
  <si>
    <t>1d71bc40-edf4-4938-ae06-cd774c861ab5</t>
  </si>
  <si>
    <t>90f87ab1-96ed-4c62-bb1b-688a961e9b71</t>
  </si>
  <si>
    <t>e61eb6a1-531c-4491-add7-8f3394b0dd73</t>
  </si>
  <si>
    <t>90eb3a5b-1fb3-4cb0-95f9-116405f96faa</t>
  </si>
  <si>
    <t>61733c32-6f45-4756-bfc5-d78de963cdbc</t>
  </si>
  <si>
    <t>90a0c493-d44b-494c-b98e-47d366512c42</t>
  </si>
  <si>
    <t>4f5bb75a-2407-43b4-86ba-50a558e47a33</t>
  </si>
  <si>
    <t>9041c9cd-89a1-420e-baa1-e675d501809b</t>
  </si>
  <si>
    <t>a227fb54-2d85-46f4-9bb9-876d828eabe2</t>
  </si>
  <si>
    <t>8ffb397b-35c4-4f72-84b0-16047df708a6</t>
  </si>
  <si>
    <t>471243d4-9a13-4d60-baa8-116aa3d3c256</t>
  </si>
  <si>
    <t>8f929217-3b48-42c4-a560-57e327f34d0f</t>
  </si>
  <si>
    <t>4e20f4d4-ba0f-448f-8fab-122c33ca024c</t>
  </si>
  <si>
    <t>8f900a88-81a3-4b85-a886-c2f1365b998b</t>
  </si>
  <si>
    <t>acf17a06-f944-4613-9898-88cd21f6ae62</t>
  </si>
  <si>
    <t>8f85967d-b1a0-4bd3-b02d-c1dd968a1a35</t>
  </si>
  <si>
    <t>d12040f6-87f7-49d4-aed6-d8bb0aa3a02e</t>
  </si>
  <si>
    <t>8f4ab143-0f79-4d90-ac7a-21eb5fb00499</t>
  </si>
  <si>
    <t>dc47f92d-51cf-45bb-85c5-008577a3d2cb</t>
  </si>
  <si>
    <t>8ef82e41-0372-4ac2-81c5-21f3986f50cb</t>
  </si>
  <si>
    <t>48d98b98-6a50-4b06-abdc-9de644db21b9</t>
  </si>
  <si>
    <t>8e7d5375-f42f-4f36-afe2-9be9ecb6f16e</t>
  </si>
  <si>
    <t>0d85bbaf-fac0-4d55-b324-1978fca22dd7</t>
  </si>
  <si>
    <t>8e45eb42-29eb-4dfb-a742-900d07d323c7</t>
  </si>
  <si>
    <t>1a625e49-30c9-4fe6-93e3-c03d1dbaea88</t>
  </si>
  <si>
    <t>8cce4559-01ff-44e2-95f4-735c8d8a04f9</t>
  </si>
  <si>
    <t>d28651b4-a69f-4115-bac0-c2ba49fabe8a</t>
  </si>
  <si>
    <t>8c532476-ebd0-4ab8-bb75-3bef74f6271c</t>
  </si>
  <si>
    <t>6705cebe-80fa-414d-be45-772eaed73066</t>
  </si>
  <si>
    <t>8beb63e9-e0b3-4718-bbe0-65df6398dcc5</t>
  </si>
  <si>
    <t>711b05e6-8a13-488b-ae3f-31e237c72a7b</t>
  </si>
  <si>
    <t>8beb540f-ef48-493e-9788-feef13595dc0</t>
  </si>
  <si>
    <t>3a7003e0-ca93-46a4-a351-b1c9dcef0722</t>
  </si>
  <si>
    <t>8a1110dc-845e-4661-a3bf-acfe3a40c368</t>
  </si>
  <si>
    <t>22837b8a-a2bd-47bb-96f0-87c0ab9b8ac0</t>
  </si>
  <si>
    <t>8a033fbe-982c-463b-8a9d-d6db6e989953</t>
  </si>
  <si>
    <t>ad4447b0-34a5-4f37-a45f-b2a90f55595d</t>
  </si>
  <si>
    <t>8964bae0-34c7-4d53-b5e0-ada106d26616</t>
  </si>
  <si>
    <t>5911b8f5-f2ee-4977-9f5a-1dce497ca0f6</t>
  </si>
  <si>
    <t>8921009d-5e49-4359-b164-a8a13add347d</t>
  </si>
  <si>
    <t>18a8bc41-2216-42c9-90cc-77adfe67a8ae</t>
  </si>
  <si>
    <t>890ddee4-aa78-45b9-b3be-5aa4bcf2a066</t>
  </si>
  <si>
    <t>6f3d7c80-05a4-4121-aab9-f95bdd229d7d</t>
  </si>
  <si>
    <t>88b896b6-4955-4e7f-8e85-1634a54557f1</t>
  </si>
  <si>
    <t>41e4089a-9553-400c-9848-d54074ab0e83</t>
  </si>
  <si>
    <t>87a26ff0-5ccc-4388-b0b9-b4b4e6612740</t>
  </si>
  <si>
    <t>c1a4bcaf-bd7a-4e25-aa44-bda1c5494b88</t>
  </si>
  <si>
    <t>87889325-fe48-4a38-a302-f2420ec5eb6a</t>
  </si>
  <si>
    <t>4094b0b5-3c97-420e-a6b5-59fa4752b047</t>
  </si>
  <si>
    <t>86cbc534-0e0f-4a5a-9c28-12b349f41ed6</t>
  </si>
  <si>
    <t>66f02e01-9096-42e6-aaa9-d576d32846ae</t>
  </si>
  <si>
    <t>86a89dba-4fcd-44e9-9474-1684346e3e0b</t>
  </si>
  <si>
    <t>fcd989e7-89c4-4e13-a4dc-adfede0d017f</t>
  </si>
  <si>
    <t>85d86a9c-af71-41ea-9004-a47da789e52d</t>
  </si>
  <si>
    <t>6ed00344-085b-4bbb-af4f-b4ab8c78ebe4</t>
  </si>
  <si>
    <t>852a2923-f3d4-48d4-ad80-36b27eacbf6c</t>
  </si>
  <si>
    <t>54c252f1-7b48-49ce-b171-155ff8de6bbe</t>
  </si>
  <si>
    <t>82a8148b-4599-4a17-91b3-4201e850fc01</t>
  </si>
  <si>
    <t>65b59252-7791-49ff-933c-ee840e3ce5b0</t>
  </si>
  <si>
    <t>829f589d-34bf-43ca-9718-59b02c6ad367</t>
  </si>
  <si>
    <t>ccf1cda8-29ba-4171-8932-8bf0f41cfec5</t>
  </si>
  <si>
    <t>82607680-5534-463c-ae0c-5de465c30533</t>
  </si>
  <si>
    <t>d8bdf897-f147-420f-8e67-1522aa016e98</t>
  </si>
  <si>
    <t>81db4ec6-9381-4859-bc7a-76cbdedbaba9</t>
  </si>
  <si>
    <t>9043f343-8ed1-4d2d-b7d2-17bd5c787043</t>
  </si>
  <si>
    <t>818b2c6a-56d3-4b0e-a1f2-873919008170</t>
  </si>
  <si>
    <t>c6bacfb1-7e4d-46ab-957b-79b7654cb9b1</t>
  </si>
  <si>
    <t>81123517-a8a5-488a-8fa8-c185d8ea729b</t>
  </si>
  <si>
    <t>f53c1524-9c43-4d67-ae07-55ed76eb9083</t>
  </si>
  <si>
    <t>7f0e92cb-0c7d-4364-9b76-ac9331db2552</t>
  </si>
  <si>
    <t>a21d1888-4178-4a6b-a4eb-b4ce6600ea53</t>
  </si>
  <si>
    <t>7efdbc68-332a-4e11-9db5-9f6fb2cda122</t>
  </si>
  <si>
    <t>330edddc-f53e-484b-b91e-e188a8c7c0b1</t>
  </si>
  <si>
    <t>7e8c1bd7-9328-4d7b-bc5f-efd030d34d1e</t>
  </si>
  <si>
    <t>6bdc8c73-ec8d-45bc-9889-b423474c0674</t>
  </si>
  <si>
    <t>7e56dcc6-d4c5-4d80-be09-35c4e16d1525</t>
  </si>
  <si>
    <t>c2854218-4969-4006-877c-8ef393606357</t>
  </si>
  <si>
    <t>7d1f0197-89d1-4919-ab91-0f624bec2b52</t>
  </si>
  <si>
    <t>a7bb754e-68e1-4df1-9e80-6fe3e6c00cbd</t>
  </si>
  <si>
    <t>7a6a4048-ab2f-4e7b-95cf-6a4d0157e03d</t>
  </si>
  <si>
    <t>9335d6d8-280a-4b75-867a-e1f5c21769f8</t>
  </si>
  <si>
    <t>79d39f57-9584-41fc-9b9a-2349a4140709</t>
  </si>
  <si>
    <t>c27cf147-770c-4cfc-974c-9794ea2f1b01</t>
  </si>
  <si>
    <t>799d91e0-902e-49f9-b68e-ebd59725419c</t>
  </si>
  <si>
    <t>a0e92347-8d8a-409c-ad38-aec71c04527c</t>
  </si>
  <si>
    <t>78ee6bc2-c3ea-4d90-aa31-e8b9fe9361d9</t>
  </si>
  <si>
    <t>44eb462a-c42b-474a-915f-f22a818d28a9</t>
  </si>
  <si>
    <t>78cb8680-34fc-43ad-8aa6-bc8e91c8049a</t>
  </si>
  <si>
    <t>a2b46733-7fea-40aa-90b0-2f520034cf03</t>
  </si>
  <si>
    <t>787a2514-7a09-44c0-9089-22bef80b4d4e</t>
  </si>
  <si>
    <t>383741cc-0085-4c7e-97c9-62e0ea20cbe9</t>
  </si>
  <si>
    <t>77a51f3b-c260-4328-b004-f48bdf2f6a67</t>
  </si>
  <si>
    <t>5283c9d0-4a46-4013-b121-ab107f3810e9</t>
  </si>
  <si>
    <t>772595ea-3e02-4358-b61c-d002f6151145</t>
  </si>
  <si>
    <t>6f24598c-eb44-4a28-9022-b892b68397af</t>
  </si>
  <si>
    <t>76c29c1a-7d8b-48d4-ab02-2fab592a6702</t>
  </si>
  <si>
    <t>77d4acd7-022f-40ee-af35-582553cc794e</t>
  </si>
  <si>
    <t>76736541-973d-464b-9b0b-8ed4f52cc5b7</t>
  </si>
  <si>
    <t>5e18cbc3-b32a-4208-8875-6b8c526757d6</t>
  </si>
  <si>
    <t>75b22053-b75a-4762-a85e-2743bbe18a79</t>
  </si>
  <si>
    <t>9f979b5b-e5f9-47db-be1a-31afe6c725e1</t>
  </si>
  <si>
    <t>7515593c-72fc-4c1e-ab14-8e91a52d11a3</t>
  </si>
  <si>
    <t>4857a113-a0eb-4bb9-a259-89e7005532fe</t>
  </si>
  <si>
    <t>7503bea1-6c35-4371-9892-cfec2957799f</t>
  </si>
  <si>
    <t>83b760c9-31ad-4e68-b1a7-d4014a1a07d4</t>
  </si>
  <si>
    <t>7406d539-5f2a-4a11-8c25-db17e60182dd</t>
  </si>
  <si>
    <t>07436f2e-95c5-446a-a78f-58650881d959</t>
  </si>
  <si>
    <t>73cb5e37-8c52-44e3-a558-2ba6ae8470df</t>
  </si>
  <si>
    <t>9209b585-5bfb-4553-938a-fe6e0f3e43f8</t>
  </si>
  <si>
    <t>734b4025-1e6d-4dff-be74-3d6be3ac6346</t>
  </si>
  <si>
    <t>c3fbae22-1c13-4ae4-973e-afc8ddc4294d</t>
  </si>
  <si>
    <t>733785e7-94c8-4159-9af4-084c5389edba</t>
  </si>
  <si>
    <t>a86da8b9-5875-4c82-8864-7017a2c6dc42</t>
  </si>
  <si>
    <t>71b74315-44b8-4617-a533-96553ba800d7</t>
  </si>
  <si>
    <t>def062cb-415d-4bcc-96e1-2dc1cf238f77</t>
  </si>
  <si>
    <t>70c4b7b6-c695-4608-94ab-bf2baf973842</t>
  </si>
  <si>
    <t>865b3cb5-0a4d-40d8-8ba8-e6c09442434f</t>
  </si>
  <si>
    <t>708af365-4bcc-4ea5-a361-c4dab4b00e99</t>
  </si>
  <si>
    <t>49faf70b-4215-472e-9f1d-bac9699c50d0</t>
  </si>
  <si>
    <t>708487c4-dc27-4375-b458-9fb8a6244912</t>
  </si>
  <si>
    <t>2f6878e1-d7aa-4bbd-8b8f-a9e6629d0edf</t>
  </si>
  <si>
    <t>6f7132f0-c3c6-4c76-aec9-346c3bb61644</t>
  </si>
  <si>
    <t>81568eca-8370-40ca-9137-77d872efaba0</t>
  </si>
  <si>
    <t>6f3f8583-a46d-438d-8021-0ae1f7ef6473</t>
  </si>
  <si>
    <t>49b665e2-e57a-4955-83ab-31f8c0de855f</t>
  </si>
  <si>
    <t>6f2a4d49-4748-4fdc-a741-977755b86ab8</t>
  </si>
  <si>
    <t>6787fd25-ca40-4f33-b87e-c8ff67d53fe5</t>
  </si>
  <si>
    <t>6dc2f0f6-25f9-4912-8c68-f5f52c7c299c</t>
  </si>
  <si>
    <t>588c4b14-c6b3-4cf2-82a8-9beb05df9fee</t>
  </si>
  <si>
    <t>6c3be303-240c-4c31-a323-c3b6a6c8045a</t>
  </si>
  <si>
    <t>8ad9e857-ec8d-4b04-8bcd-6d479a51d281</t>
  </si>
  <si>
    <t>6c1c1755-c4a6-4fca-9fd7-dcbc127c8713</t>
  </si>
  <si>
    <t>8a470a5d-0a90-47a4-9d8d-62b894c42f79</t>
  </si>
  <si>
    <t>6ad0b94c-4bff-4a24-a07d-5e6e411f08fa</t>
  </si>
  <si>
    <t>fdbe109f-f1a5-4be8-97bc-2cfa4f7458c8</t>
  </si>
  <si>
    <t>6ab22b7b-0d67-4806-aa0f-642a535801c0</t>
  </si>
  <si>
    <t>5f3f3efe-a730-429b-a3b9-76d2640f8d5a</t>
  </si>
  <si>
    <t>69cdf0f8-6ae7-4275-86b2-af7febccccda</t>
  </si>
  <si>
    <t>36ffde2e-72a0-445f-a408-eef5a3ee9868</t>
  </si>
  <si>
    <t>663830b1-b0e3-4047-9d9b-3b2649215d81</t>
  </si>
  <si>
    <t>9e756dff-a048-4ec8-bf33-8c86b3cff27d</t>
  </si>
  <si>
    <t>65888f37-e4bd-4377-83ef-41f40486234c</t>
  </si>
  <si>
    <t>f07c24a0-0a7e-485a-8b88-ae5f32f2a022</t>
  </si>
  <si>
    <t>65583fd4-682c-41bc-acbe-8aa4f7a5e4f8</t>
  </si>
  <si>
    <t>553996ee-66d2-487a-b34f-8923a5d72300</t>
  </si>
  <si>
    <t>64d69990-0caf-4e4d-8d30-475b2ec3509b</t>
  </si>
  <si>
    <t>af71a62e-c00f-4e6f-9783-06c8a00c1be3</t>
  </si>
  <si>
    <t>64cca171-d5b9-403e-bf91-2a8d4f00d0f4</t>
  </si>
  <si>
    <t>d6415f5e-7a89-4d6d-b371-1e9eae12e58b</t>
  </si>
  <si>
    <t>647cac9b-1915-485a-9a8e-5546e9224140</t>
  </si>
  <si>
    <t>5c37da13-d041-4fdd-b1e4-2f0209503b31</t>
  </si>
  <si>
    <t>63c7f2fd-b752-4f8d-8bec-030280127162</t>
  </si>
  <si>
    <t>4cf2882b-8160-4a1f-bf52-4c66ba41af6b</t>
  </si>
  <si>
    <t>62180855-682d-4010-8018-ac1836e84f4f</t>
  </si>
  <si>
    <t>ac09351b-0c34-4d1f-9d62-848fa38543ac</t>
  </si>
  <si>
    <t>61ea2648-ebfe-4340-b0c3-9a1c9be6bf9c</t>
  </si>
  <si>
    <t>bba7d40b-aced-48d9-8fac-15684a134f9c</t>
  </si>
  <si>
    <t>61e84117-46e0-4370-b245-68493f35469f</t>
  </si>
  <si>
    <t>3104bb48-3084-49a5-9668-c4bb9877ac76</t>
  </si>
  <si>
    <t>61429e38-d689-4e43-be96-b719bad14e03</t>
  </si>
  <si>
    <t>bae91292-aea3-4c4d-bf52-4c98bcd0038e</t>
  </si>
  <si>
    <t>607ff1a3-de4b-4e37-b560-3c3a62e92654</t>
  </si>
  <si>
    <t>7d4dabb8-ea44-4092-ba9d-ae30a993ef8e</t>
  </si>
  <si>
    <t>5fabefea-c1db-4753-8009-be20f9a834c1</t>
  </si>
  <si>
    <t>322be61f-4da9-4e8c-8a6e-4821f23f0106</t>
  </si>
  <si>
    <t>5afb79e7-341c-4dbd-b886-1dfcb14d2bef</t>
  </si>
  <si>
    <t>8f4a2da4-80b3-46ba-87f0-bebda6b1aac3</t>
  </si>
  <si>
    <t>5a1d389a-4fae-480d-8619-958f7a1c56fa</t>
  </si>
  <si>
    <t>3deb7c10-b911-4651-9d91-e712ae6d6e35</t>
  </si>
  <si>
    <t>58b30d80-f848-4190-9832-edcb53bf673a</t>
  </si>
  <si>
    <t>917a3a3d-081f-4a06-8139-18fa10f3a90d</t>
  </si>
  <si>
    <t>5823aecf-ca63-4604-8886-d05db9320f15</t>
  </si>
  <si>
    <t>8aa66921-7bf2-4cd6-b831-4c3e23957a39</t>
  </si>
  <si>
    <t>564eca0a-ae67-4a2b-861f-ecf2912c3efc</t>
  </si>
  <si>
    <t>a825a1b6-2ab0-4dfe-a460-849701c3b1bb</t>
  </si>
  <si>
    <t>5621232b-edce-4604-a609-5a955efe19ef</t>
  </si>
  <si>
    <t>3231595f-57bc-4b9b-8a1b-96827bf9dc4a</t>
  </si>
  <si>
    <t>53a02443-7894-403e-9938-ce39fa667eb2</t>
  </si>
  <si>
    <t>9e8cf6c3-1dda-47ef-85b1-9e325a8f5c9e</t>
  </si>
  <si>
    <t>52efbd02-cee5-4f4c-90ea-80b9cab0642e</t>
  </si>
  <si>
    <t>4a3ace94-9735-4e88-8416-9a5d46d13f71</t>
  </si>
  <si>
    <t>52a27330-7b5e-45ff-a16d-0e67408d8e6d</t>
  </si>
  <si>
    <t>43f74eee-fa02-48d1-bcb9-69d5c73f672e</t>
  </si>
  <si>
    <t>526ced7e-f3a4-4595-9dd1-80a9b1e03d97</t>
  </si>
  <si>
    <t>4f8c0db1-c19e-4631-8444-c5bf9be28be1</t>
  </si>
  <si>
    <t>51fbf6c3-ea28-4512-9dab-f54dcc4d5105</t>
  </si>
  <si>
    <t>9a59dfef-bbd2-40c6-8120-449e97455724</t>
  </si>
  <si>
    <t>51d3a51f-afe5-4eef-bcf6-5fcf47558fc8</t>
  </si>
  <si>
    <t>8df10d24-9446-4808-91bb-da2d80d9e8d1</t>
  </si>
  <si>
    <t>51aed10e-0e55-48d0-89ac-823d92d6ffb8</t>
  </si>
  <si>
    <t>bab0b618-97b6-4bc1-a7e8-4385647a373d</t>
  </si>
  <si>
    <t>51add366-340a-4b14-8aea-125b0e4a4e3a</t>
  </si>
  <si>
    <t>34e8f2b0-d2b7-49f6-b145-0af2c613ebff</t>
  </si>
  <si>
    <t>5110f027-cb82-4b39-941f-27d5a2c13b5d</t>
  </si>
  <si>
    <t>96fbd42f-5ac4-440d-ab9d-c1b6c4544695</t>
  </si>
  <si>
    <t>4f9b0ed6-1040-4ef4-a295-c14655976d81</t>
  </si>
  <si>
    <t>47b7c783-e676-456c-9735-7268e3a6e0d3</t>
  </si>
  <si>
    <t>4f19eccf-074e-4e24-b325-ee7caa2efda8</t>
  </si>
  <si>
    <t>70990c46-ee54-407b-a818-5f8c9de0624a</t>
  </si>
  <si>
    <t>4b6654fb-1331-47ad-a0a1-2c820e498fc5</t>
  </si>
  <si>
    <t>16755378-f5ab-4d9f-b8f1-be85c5792dc3</t>
  </si>
  <si>
    <t>4a82be07-d089-4728-8418-36a1c142c740</t>
  </si>
  <si>
    <t>c7d24e16-64ee-4839-a60f-8d52f8eb29bb</t>
  </si>
  <si>
    <t>4858f2c9-afb4-4013-860b-4b6a9e5d6dd9</t>
  </si>
  <si>
    <t>1fbf96bc-ee61-4a71-b5c6-a1fd06642bad</t>
  </si>
  <si>
    <t>479a05af-0520-4a42-a512-aa8a581750e4</t>
  </si>
  <si>
    <t>d71a815c-4326-49b7-9835-75a53e0b1d7e</t>
  </si>
  <si>
    <t>4664b963-af8e-440c-8a14-9123d2ccd3e3</t>
  </si>
  <si>
    <t>affeac88-6ecc-480a-9305-2b833ac9ffd0</t>
  </si>
  <si>
    <t>45a8960e-9ba0-4e86-b904-c77ac55c3060</t>
  </si>
  <si>
    <t>bb64892a-1d0f-41d6-9f2b-fe026aa3aaba</t>
  </si>
  <si>
    <t>457a2450-05e3-4cf5-b2e3-c758df0a0b96</t>
  </si>
  <si>
    <t>b072d43a-d388-4122-8f81-c1b8d36b54b6</t>
  </si>
  <si>
    <t>4512ff84-6431-4eac-84af-9950aa4fbb71</t>
  </si>
  <si>
    <t>d4899438-5d8e-4bd1-ae63-51aec964f316</t>
  </si>
  <si>
    <t>445ae171-28db-4217-b65d-b850af00d0d3</t>
  </si>
  <si>
    <t>1d795d66-c817-4558-a3a5-aab521f2024c</t>
  </si>
  <si>
    <t>4377e624-a2f9-4cea-8fa7-52d3a7ea7029</t>
  </si>
  <si>
    <t>be538d90-3211-4b00-a840-f6a774fa5baf</t>
  </si>
  <si>
    <t>42fa8cfe-dd4e-4c31-be85-0ac73db0d05c</t>
  </si>
  <si>
    <t>c8cdba68-36dd-4e34-adaf-22090e83518c</t>
  </si>
  <si>
    <t>4289de98-ccff-411a-9fcd-cf60751896d4</t>
  </si>
  <si>
    <t>8f6a144a-60ef-426c-98f3-4bde4033ea78</t>
  </si>
  <si>
    <t>427d1f24-5d1d-42ab-bd55-1826a1cf4996</t>
  </si>
  <si>
    <t>d1c076cc-dd0a-49bc-b00f-a06efc4477c6</t>
  </si>
  <si>
    <t>426b3055-b57c-4ab0-a069-ade34a790171</t>
  </si>
  <si>
    <t>7149e7dc-2532-4524-97e9-da0bbe864536</t>
  </si>
  <si>
    <t>415ab0cb-593c-4ad2-ae78-7fd61f2ef17a</t>
  </si>
  <si>
    <t>aaf2960f-60b6-4319-a0f3-b4e49fd152bc</t>
  </si>
  <si>
    <t>405f86fb-d321-4926-a8bc-f4544e22e1c1</t>
  </si>
  <si>
    <t>ee4de3d3-a507-4846-9b77-169655f6ae78</t>
  </si>
  <si>
    <t>3fff8603-3351-422e-8ca8-78479a57dc9f</t>
  </si>
  <si>
    <t>d7f62a84-356a-4ca0-9054-d3d878efbafa</t>
  </si>
  <si>
    <t>3fe089d9-1d3e-4cd3-8f28-bbe3da402048</t>
  </si>
  <si>
    <t>c893f8fb-6abd-4bbc-8609-7a0d516024b1</t>
  </si>
  <si>
    <t>3fa62ae4-ac3e-4f34-b2b0-e31451face58</t>
  </si>
  <si>
    <t>9952a2ef-27a6-412b-85cb-eb0e593f73fb</t>
  </si>
  <si>
    <t>3ce7aa9c-dcd4-41aa-8076-6105080cc95c</t>
  </si>
  <si>
    <t>9663783b-01c8-4043-937d-fbb00cf280c5</t>
  </si>
  <si>
    <t>3c926e3d-5dfc-48f3-9a34-8d63678f586a</t>
  </si>
  <si>
    <t>b7111758-0017-4ad8-8b11-49fa1a7471ba</t>
  </si>
  <si>
    <t>3c4b835d-edcc-4b43-8872-154294129cad</t>
  </si>
  <si>
    <t>d14da428-9a43-4e32-9488-80dd8ec6e5b3</t>
  </si>
  <si>
    <t>3b5c05e3-7edc-4463-8253-89e860abe6f4</t>
  </si>
  <si>
    <t>1e23dc96-3ded-4cfd-b230-da1cbc46bf8b</t>
  </si>
  <si>
    <t>39901643-97a6-4ea0-b2bd-c8895acd6d02</t>
  </si>
  <si>
    <t>2a09e25f-abc7-45c8-ac87-b3f337573049</t>
  </si>
  <si>
    <t>3960530b-31c0-46c1-bd4f-d84968bf2e44</t>
  </si>
  <si>
    <t>47ec4fca-57de-4488-a06a-37e58bbb48c1</t>
  </si>
  <si>
    <t>38af7cfd-fed7-43ac-8ffa-31c33529742b</t>
  </si>
  <si>
    <t>322169e9-90fc-431a-8992-f39d990ef48c</t>
  </si>
  <si>
    <t>37d142b1-3c8c-490c-a1e1-85b632f767da</t>
  </si>
  <si>
    <t>740edf71-7ed6-43f4-b0db-710853ba59e0</t>
  </si>
  <si>
    <t>37bc32ea-14a3-4c44-923b-fff1246236b5</t>
  </si>
  <si>
    <t>554d20a0-a7d4-4cab-9313-5733206806fd</t>
  </si>
  <si>
    <t>35a8e1d4-f2bf-4dd0-970b-a7ca273f9d15</t>
  </si>
  <si>
    <t>3f6f442c-6c34-4b83-b9c0-3413db3deda7</t>
  </si>
  <si>
    <t>357e93a2-7c9f-4fa5-ad22-cec64d83b13a</t>
  </si>
  <si>
    <t>6df31aca-e6b1-4d54-8b62-2fdedae5f468</t>
  </si>
  <si>
    <t>349cbcb3-b759-475a-9ac2-bacb6a680771</t>
  </si>
  <si>
    <t>9df9cfa5-c919-4a24-bdc5-f487682278bd</t>
  </si>
  <si>
    <t>347d8a15-a8a9-4a70-8a2e-6d3ddb7ea47c</t>
  </si>
  <si>
    <t>7d670f64-4ba2-4f77-a7a7-5a15c42172a3</t>
  </si>
  <si>
    <t>340b1bf7-7a52-4bec-9046-893651e64e6a</t>
  </si>
  <si>
    <t>c85342bc-10bc-4b72-bd6e-064dc7d038e9</t>
  </si>
  <si>
    <t>33323cfa-f67f-4e5c-980c-51f6a532afac</t>
  </si>
  <si>
    <t>f5c55efd-5815-4b30-9e98-1232d0c12528</t>
  </si>
  <si>
    <t>33052df0-a8ec-4487-bea4-60a9f49923dc</t>
  </si>
  <si>
    <t>18d0bf3d-9d4d-4891-9a96-58e5465ba479</t>
  </si>
  <si>
    <t>322d1f72-08eb-44fd-bde6-ec83199c240e</t>
  </si>
  <si>
    <t>3709e0b0-24bf-44bd-ac2a-5c8d66121a6d</t>
  </si>
  <si>
    <t>32008afe-a7c2-47d8-bdca-cb2b02d77a50</t>
  </si>
  <si>
    <t>9ed796e1-b190-42f1-9e7f-6e509d6cbef0</t>
  </si>
  <si>
    <t>30bf35ae-1aca-44b1-91d3-ab0caa4adfa3</t>
  </si>
  <si>
    <t>ae2f324c-6e4c-4c3a-b0a1-3d7582ce02a6</t>
  </si>
  <si>
    <t>2fc761fc-dce3-469c-a3b1-20bde127b9bb</t>
  </si>
  <si>
    <t>3a8db5de-6867-41b3-89e6-19d849d29717</t>
  </si>
  <si>
    <t>2eb19e11-4473-43dd-8445-cb53bb1e8b61</t>
  </si>
  <si>
    <t>a3491e32-5f0d-4770-b73c-4f9c96d9b9bf</t>
  </si>
  <si>
    <t>2e3a72b5-fede-422c-aa24-d7d37e24a83b</t>
  </si>
  <si>
    <t>f177a108-145a-4934-9f92-55e0de851d0b</t>
  </si>
  <si>
    <t>2e0c40b4-fe37-41dd-9370-b11ea49aad90</t>
  </si>
  <si>
    <t>47779ef3-2b2e-4533-8460-351631fa1b7b</t>
  </si>
  <si>
    <t>2defb154-51c3-42f5-8c20-74078bad6193</t>
  </si>
  <si>
    <t>b30599ec-37f6-4d7e-8118-eb5eb340cd8d</t>
  </si>
  <si>
    <t>2d9a148c-b7ab-4426-9992-1c2a9e86517a</t>
  </si>
  <si>
    <t>fcc54501-1161-4b80-bc70-b8424c7c3b80</t>
  </si>
  <si>
    <t>2d2da5ef-62ce-47d7-bf8e-07457d2407fd</t>
  </si>
  <si>
    <t>919f5917-95b3-432b-b21a-dfa694e57b52</t>
  </si>
  <si>
    <t>2c3af6e6-2592-4a69-bffe-5d27cc1d323d</t>
  </si>
  <si>
    <t>3f488322-75b1-4a03-afb0-643bfc47f7ee</t>
  </si>
  <si>
    <t>2b49dbb3-a22d-412e-b34e-4a07da8cb310</t>
  </si>
  <si>
    <t>6d3c1f0f-db00-4539-8a1b-3b23d374c83e</t>
  </si>
  <si>
    <t>2a100fed-a93d-45ed-9355-86f786333a94</t>
  </si>
  <si>
    <t>75cc0044-c811-406c-95b7-be48df56d3df</t>
  </si>
  <si>
    <t>29728706-6d68-4f01-b4e0-8da83f0d5e7d</t>
  </si>
  <si>
    <t>063ddafa-068c-48b9-8bf3-e3771a55417b</t>
  </si>
  <si>
    <t>27fc6a1d-25d1-437e-84ab-6dbf393479f0</t>
  </si>
  <si>
    <t>e7d2f207-f9bc-492f-a304-7cc8bc7d6508</t>
  </si>
  <si>
    <t>26f3669a-496a-4a42-be91-20c37e9d8448</t>
  </si>
  <si>
    <t>4773453b-8b09-4766-8fed-cfd28e9aeaac</t>
  </si>
  <si>
    <t>25808798-54d4-4bbb-8574-027c509536c3</t>
  </si>
  <si>
    <t>15f4769f-9b9f-4c50-b361-ca282b02411a</t>
  </si>
  <si>
    <t>257bcee1-7d60-4934-b93c-baf600acff33</t>
  </si>
  <si>
    <t>3e71a0b0-539e-47a4-8542-a9d81e222fd1</t>
  </si>
  <si>
    <t>2496d415-65bc-4a2e-b757-cff790390fe0</t>
  </si>
  <si>
    <t>4b12123c-254f-4bec-9e5f-dd79c38caf0b</t>
  </si>
  <si>
    <t>2380ce64-cb7e-42f0-9934-d1cb2c2ea6e5</t>
  </si>
  <si>
    <t>7acabf91-3ddb-4e44-bc83-5c5d2922ef14</t>
  </si>
  <si>
    <t>233582d7-32ef-46f3-8f45-a04e2f034ea6</t>
  </si>
  <si>
    <t>8c0c2d8b-1bb7-4f56-86b5-735bea63e1b8</t>
  </si>
  <si>
    <t>22f85df0-5f8a-4d0a-9dfc-470735a1c25f</t>
  </si>
  <si>
    <t>d79314e5-eec7-4fd0-a52c-89667549a014</t>
  </si>
  <si>
    <t>1f592218-ac33-4649-a850-b5001ad82557</t>
  </si>
  <si>
    <t>48b90f62-3054-45ac-949d-b2d35c6344f8</t>
  </si>
  <si>
    <t>1f525ca4-3191-46b9-9b45-0e6e256df54c</t>
  </si>
  <si>
    <t>0e8ef0b7-5fbd-4b47-8437-1d447dd8124f</t>
  </si>
  <si>
    <t>1ef2cff2-88f5-40fe-9942-905ee3c72679</t>
  </si>
  <si>
    <t>a3c2c6eb-5bd2-4d77-ad90-b268fad1edff</t>
  </si>
  <si>
    <t>1d4b8055-20ef-44fe-bf9e-c2e2361a4546</t>
  </si>
  <si>
    <t>25ab8493-864f-4e23-8b0d-af1530c5fec6</t>
  </si>
  <si>
    <t>1cdf4e00-b00e-488a-ad85-f7b67067e7f8</t>
  </si>
  <si>
    <t>9832cbbc-ddc1-43dc-9cf4-58edb944cbda</t>
  </si>
  <si>
    <t>1bffed31-27cf-41cf-9d17-126a10ca4a8d</t>
  </si>
  <si>
    <t>1b4fe8b4-2540-4687-b446-8f394f9a96a9</t>
  </si>
  <si>
    <t>1b878eaf-e757-4357-b408-77fabc2f604b</t>
  </si>
  <si>
    <t>c7a4ea49-d0a3-4e68-bddf-ff8978da6369</t>
  </si>
  <si>
    <t>1b6d57ba-17d7-45f9-847d-3c81935e1bc9</t>
  </si>
  <si>
    <t>0890c625-e453-4f2a-85b5-8fcc6797d3db</t>
  </si>
  <si>
    <t>19cd3ef7-a348-4fc3-b05d-ac6f34d8d988</t>
  </si>
  <si>
    <t>62d9511a-73cc-4c6f-a140-2d7cba08c8a8</t>
  </si>
  <si>
    <t>19924a16-6f83-49d7-8caa-d08ebe841e0a</t>
  </si>
  <si>
    <t>794d38a2-9bda-495f-b5b8-62b635fd972c</t>
  </si>
  <si>
    <t>18fdda13-5ea5-42e4-b5e0-0a8b212e04c2</t>
  </si>
  <si>
    <t>fa84f09f-641e-4da3-bf43-1ba18c6d6b02</t>
  </si>
  <si>
    <t>180462fd-02d2-4e98-8a35-a3128b976c07</t>
  </si>
  <si>
    <t>c6387f55-460f-4a78-b8f4-caeca4764bdb</t>
  </si>
  <si>
    <t>17a07bf3-87b0-4493-841a-6ffbe780b5f5</t>
  </si>
  <si>
    <t>bb886235-d86f-4902-92e9-66d024cc14ec</t>
  </si>
  <si>
    <t>176dd226-f913-4f80-8b22-1e9d80125ada</t>
  </si>
  <si>
    <t>fc735cb3-9e19-4261-bfcf-645c0d1af8b4</t>
  </si>
  <si>
    <t>173ada55-c78a-46c2-a066-74b204b24d1e</t>
  </si>
  <si>
    <t>f2013ed9-15a0-4336-b100-434138e3145b</t>
  </si>
  <si>
    <t>123f21c9-dd7b-4186-ab66-db9a09d71210</t>
  </si>
  <si>
    <t>0160c17e-9052-45a6-8a90-7f621f81c1a4</t>
  </si>
  <si>
    <t>1230c5a7-59ff-4a99-8844-04cbadca023f</t>
  </si>
  <si>
    <t>f710446e-88c1-4ed7-ac38-4364dccb0bb1</t>
  </si>
  <si>
    <t>122d989c-f0bb-43c4-968e-d6f16df24502</t>
  </si>
  <si>
    <t>ce2f8c41-7f2c-49c8-9640-1c2989854097</t>
  </si>
  <si>
    <t>117e4163-db00-4b78-8850-3e98199f3a32</t>
  </si>
  <si>
    <t>abe43f7b-ca64-49be-86d4-17a0d23c6a83</t>
  </si>
  <si>
    <t>11482de3-4d1d-4969-93e9-a8f29f86c4a0</t>
  </si>
  <si>
    <t>d12d2783-2cd7-4ef2-87d3-a3c261811557</t>
  </si>
  <si>
    <t>10e7d770-9ef1-4874-8da2-e3546b779283</t>
  </si>
  <si>
    <t>3732685d-1330-4e41-9f80-ea9cf2e661de</t>
  </si>
  <si>
    <t>1060f976-6961-4802-a183-4e40c3e3eb6c</t>
  </si>
  <si>
    <t>898a83b4-0f7c-4fcc-9c66-e8e3ed06bbbe</t>
  </si>
  <si>
    <t>104416ec-2af7-405d-b3bc-64eb4aaef964</t>
  </si>
  <si>
    <t>2ce43fae-7463-44a6-a9de-bcd9858418e7</t>
  </si>
  <si>
    <t>0f70f7f9-99fe-4680-9cbb-637c8c1bbfec</t>
  </si>
  <si>
    <t>57b60a54-10b1-4a64-8526-9aad8a75c965</t>
  </si>
  <si>
    <t>0d8d626b-c7ef-44e9-8e1b-bb4cc5b14506</t>
  </si>
  <si>
    <t>2a68acb7-fe51-4144-8b6f-74d24c671e02</t>
  </si>
  <si>
    <t>0d8a0029-db00-4601-a30d-4fca1e8c6240</t>
  </si>
  <si>
    <t>bb208944-04e8-4f4f-9fb3-bb5d2fdba013</t>
  </si>
  <si>
    <t>0d686e85-91db-431f-ad7b-a0bdad0b3450</t>
  </si>
  <si>
    <t>d57d1bfb-a045-469c-849a-ab5bd1a95169</t>
  </si>
  <si>
    <t>0d19b4bc-5683-4e72-9f18-f0ea629513ef</t>
  </si>
  <si>
    <t>8e8e0ddb-1db6-447b-adaf-3a371c7e7bb6</t>
  </si>
  <si>
    <t>0c0fdb8d-b543-4bd2-9ead-029d86407e2b</t>
  </si>
  <si>
    <t>71aeb413-cdea-4e82-96b0-61e0809e93b5</t>
  </si>
  <si>
    <t>0b53a146-8aa9-44c0-816e-4c945923bb0f</t>
  </si>
  <si>
    <t>a44b6e0a-21e0-4ee8-853e-996c174b62b0</t>
  </si>
  <si>
    <t>0b3b4184-8959-4001-b84f-102769f0fe89</t>
  </si>
  <si>
    <t>28975bc2-c6be-4092-8bea-783cfdc1f1ec</t>
  </si>
  <si>
    <t>09b8f11a-63da-43e7-8ad2-496a0b316029</t>
  </si>
  <si>
    <t>c54110f3-106d-432e-aaa7-66f3ca8c993a</t>
  </si>
  <si>
    <t>08bb9e3d-54a7-4e7b-a422-53503c17fe12</t>
  </si>
  <si>
    <t>c122b62a-50e4-4ed8-9ffd-a787918e0e3c</t>
  </si>
  <si>
    <t>084f2980-1e1d-42ca-a9d2-23c7410f14c6</t>
  </si>
  <si>
    <t>6af35f9b-ffcc-4554-9b07-ceea964dc628</t>
  </si>
  <si>
    <t>07e8b644-91ca-4062-9c63-4e06b1bf25ec</t>
  </si>
  <si>
    <t>7903fe7e-0152-4816-a464-55edd92e4239</t>
  </si>
  <si>
    <t>07301c01-ee80-41e4-9505-924bfa0cb998</t>
  </si>
  <si>
    <t>c33b6bd7-1e61-4210-a4cd-0209d77f734b</t>
  </si>
  <si>
    <t>06eaa51f-2798-4436-a026-ad51ce81f2f4</t>
  </si>
  <si>
    <t>4707efd1-51fc-4ea7-9af5-8a02e43f994e</t>
  </si>
  <si>
    <t>069fb37a-ba3e-402a-90da-a9cc27347575</t>
  </si>
  <si>
    <t>56ddadb6-c044-4dbd-afd3-bcec156ee958</t>
  </si>
  <si>
    <t>06870533-1bdd-462e-ab45-be8b8fe68660</t>
  </si>
  <si>
    <t>584a5c36-a34d-4b2d-9011-025f47c5b5d7</t>
  </si>
  <si>
    <t>0626bc3f-8718-4f48-a383-e3c5cecdf339</t>
  </si>
  <si>
    <t>693a6551-3c26-45b8-b174-1475b87595cd</t>
  </si>
  <si>
    <t>05bb8c58-e930-4633-9062-b27fc93a79fb</t>
  </si>
  <si>
    <t>e5328424-7903-43da-b69b-db21a3ae652c</t>
  </si>
  <si>
    <t>055ae532-f801-46f1-ae5e-55fbbbd09f3f</t>
  </si>
  <si>
    <t>8f8e827d-8072-4ec1-9beb-d50b94542d16</t>
  </si>
  <si>
    <t>04c233a7-9104-46f8-a4aa-d24de3e118a0</t>
  </si>
  <si>
    <t>a0eead53-12fb-4d18-8a92-fe73439c75dc</t>
  </si>
  <si>
    <t>03ce2f1e-8761-4eb7-aa70-b75996d4bd2e</t>
  </si>
  <si>
    <t>75ff7eb2-8caf-4ba9-83a8-35fe4860abf3</t>
  </si>
  <si>
    <t>0352218b-3bd0-4bba-a006-2a381ee19130</t>
  </si>
  <si>
    <t>420f57ed-b471-4a18-9f9f-db8974d95de8</t>
  </si>
  <si>
    <t>0257f136-c24c-4dd5-b01a-0bc12db68b01</t>
  </si>
  <si>
    <t>5987d0aa-03ba-4ae9-bf96-c415c87a6f0d</t>
  </si>
  <si>
    <t>0196f6f4-0a7d-431e-8acd-90acc69e629d</t>
  </si>
  <si>
    <t>b5b220fe-3fe0-4d65-af3d-1ee00002bbc6</t>
  </si>
  <si>
    <t>00d282c9-6190-47f3-9f74-f133b95e6310</t>
  </si>
  <si>
    <t>include</t>
  </si>
  <si>
    <t>interesting</t>
  </si>
  <si>
    <t>integrated</t>
  </si>
  <si>
    <t>tailored</t>
  </si>
  <si>
    <t>serious</t>
  </si>
  <si>
    <t>status</t>
  </si>
  <si>
    <t>user_id</t>
  </si>
  <si>
    <t>project_id</t>
  </si>
  <si>
    <t>classifications</t>
  </si>
  <si>
    <t>include_in_set</t>
  </si>
  <si>
    <t>included_classifications</t>
  </si>
  <si>
    <t>time_spent</t>
  </si>
  <si>
    <t>Average Experience</t>
  </si>
  <si>
    <t>Score</t>
  </si>
  <si>
    <t>Classifications per user</t>
  </si>
  <si>
    <t>Average time spent</t>
  </si>
  <si>
    <t>Positive Classifications</t>
  </si>
  <si>
    <t>Negative Classifications</t>
  </si>
  <si>
    <t>Total Classifications</t>
  </si>
  <si>
    <t>shirasagi/shirasagi</t>
  </si>
  <si>
    <t>Ruby</t>
  </si>
  <si>
    <t>big</t>
  </si>
  <si>
    <t>camptocamp/c2cgeoform</t>
  </si>
  <si>
    <t>JavaScript</t>
  </si>
  <si>
    <t>medium</t>
  </si>
  <si>
    <t>pulp/pulp</t>
  </si>
  <si>
    <t>Python</t>
  </si>
  <si>
    <t>edx/edx-app-android</t>
  </si>
  <si>
    <t>Java</t>
  </si>
  <si>
    <t>stack-of-tasks/pinocchio</t>
  </si>
  <si>
    <t>C++</t>
  </si>
  <si>
    <t>HubSpot/jinjava</t>
  </si>
  <si>
    <t>popular</t>
  </si>
  <si>
    <t>cartalyst/sentry</t>
  </si>
  <si>
    <t>PHP</t>
  </si>
  <si>
    <t>knex/knex</t>
  </si>
  <si>
    <t>openml/OpenML</t>
  </si>
  <si>
    <t>tomopy/tomopy</t>
  </si>
  <si>
    <t>facebook/proxygen</t>
  </si>
  <si>
    <t>openshift/openshift-ansible</t>
  </si>
  <si>
    <t>spotify/annoy</t>
  </si>
  <si>
    <t>Dolibarr/dolibarr</t>
  </si>
  <si>
    <t>spotify/luigi</t>
  </si>
  <si>
    <t>mercadolibre/chico</t>
  </si>
  <si>
    <t>fatfreecrm/fat_free_crm</t>
  </si>
  <si>
    <t>apache/groovy</t>
  </si>
  <si>
    <t>splunk/splunk-sdk-java</t>
  </si>
  <si>
    <t>Eyescale/Equalizer</t>
  </si>
  <si>
    <t>OHDSI/Cyclops</t>
  </si>
  <si>
    <t>Azure/azure-sdk-for-node</t>
  </si>
  <si>
    <t>Shopify/shopify_app</t>
  </si>
  <si>
    <t>Netflix/Priam</t>
  </si>
  <si>
    <t>OCA/connector-prestashop</t>
  </si>
  <si>
    <t>OCA/account-fiscal-rule</t>
  </si>
  <si>
    <t>crate/crate-jdbc</t>
  </si>
  <si>
    <t>TUM-Dev/Campus-Android</t>
  </si>
  <si>
    <t>openscad/openscad</t>
  </si>
  <si>
    <t>ciudadanointeligente/write-it</t>
  </si>
  <si>
    <t>babel/babel</t>
  </si>
  <si>
    <t>catarse/catarse</t>
  </si>
  <si>
    <t>perfectsense/brightspot-cms</t>
  </si>
  <si>
    <t>ManageIQ/manageiq</t>
  </si>
  <si>
    <t>projectcypress/cypress</t>
  </si>
  <si>
    <t>sous-chefs/jenkins</t>
  </si>
  <si>
    <t>bkaradzic/bgfx</t>
  </si>
  <si>
    <t>TeleMidia/ginga</t>
  </si>
  <si>
    <t>johngeorgewright/angular-xml</t>
  </si>
  <si>
    <t>small</t>
  </si>
  <si>
    <t>bh107/benchpress</t>
  </si>
  <si>
    <t>yeoman/update-notifier</t>
  </si>
  <si>
    <t>EQEmu/Server</t>
  </si>
  <si>
    <t>puppetlabs/puppetlabs-firewall</t>
  </si>
  <si>
    <t>ractivejs/ractive</t>
  </si>
  <si>
    <t>datastax/nodejs-driver</t>
  </si>
  <si>
    <t>HubSpot/Singularity</t>
  </si>
  <si>
    <t>sapo/Ink</t>
  </si>
  <si>
    <t>ReactionMechanismGenerator/RMG-Py</t>
  </si>
  <si>
    <t>moai/moai-dev</t>
  </si>
  <si>
    <t>everypolitician/everypolitician-data</t>
  </si>
  <si>
    <t>b-it-bots/mas_domestic_robotics</t>
  </si>
  <si>
    <t>missive/emoji-mart</t>
  </si>
  <si>
    <t>ebru/coding-challenges</t>
  </si>
  <si>
    <t>uc-cdis/dcfdictionary</t>
  </si>
  <si>
    <t>concord-consortium/rigse</t>
  </si>
  <si>
    <t>dtscalibration/python-dts-calibration</t>
  </si>
  <si>
    <t>OCA/stock-logistics-warehouse</t>
  </si>
  <si>
    <t>libgraviton/graviton-worker-base-java</t>
  </si>
  <si>
    <t>WGBH-MLA/AAPB2</t>
  </si>
  <si>
    <t>marvin255/serviform</t>
  </si>
  <si>
    <t>BlockIo/block_io-php</t>
  </si>
  <si>
    <t>metta-systems/metta</t>
  </si>
  <si>
    <t>puzzle-org/configuration</t>
  </si>
  <si>
    <t>Dygmalab/Raise-Firmware</t>
  </si>
  <si>
    <t>hhu-propra2-ws18/abschlussprojekt-threeweeksaslave</t>
  </si>
  <si>
    <t>fcostarodrigo/rfc-walk</t>
  </si>
  <si>
    <t>commschamp/commsdsl</t>
  </si>
  <si>
    <t>tonihele/OpenKeeper</t>
  </si>
  <si>
    <t>alexhamster/homework_4</t>
  </si>
  <si>
    <t>KumarRobotics/imu_3dm_gx4</t>
  </si>
  <si>
    <t>ericfreese/node-freetype2</t>
  </si>
  <si>
    <t>qcubed/qcubed</t>
  </si>
  <si>
    <t>errbit/errbit</t>
  </si>
  <si>
    <t>CubeEngine/ReflecT</t>
  </si>
  <si>
    <t>ioBroker/ioBroker.vis-colorpicker</t>
  </si>
  <si>
    <t>innerlee/ganbase</t>
  </si>
  <si>
    <t>remotestorage/remotestorage.js</t>
  </si>
  <si>
    <t>unknown-horizons/unknown-horizons</t>
  </si>
  <si>
    <t>kth-ros-pkg/force_torque_tools</t>
  </si>
  <si>
    <t>willdurand/BazingaFakerBundle</t>
  </si>
  <si>
    <t>tinymce/tinymce</t>
  </si>
  <si>
    <t>m0ngr31/kanzi</t>
  </si>
  <si>
    <t>ModeShape/modeshape</t>
  </si>
  <si>
    <t>symfony-cmf/cmf-sandbox</t>
  </si>
  <si>
    <t>TrySound/rollup-plugin-string</t>
  </si>
  <si>
    <t>leapmotion/autowiring</t>
  </si>
  <si>
    <t>PHPacto/phpacto</t>
  </si>
  <si>
    <t>oliviercailloux/j-rank-vectors</t>
  </si>
  <si>
    <t>enthought/mayavi</t>
  </si>
  <si>
    <t>naim94a/udpt</t>
  </si>
  <si>
    <t>joraclista/gwt-dou-job-listings</t>
  </si>
  <si>
    <t>cisco/openh264</t>
  </si>
  <si>
    <t>instedd/resourcemap</t>
  </si>
  <si>
    <t>FeatureIDE/FeatureIDE</t>
  </si>
  <si>
    <t>tinygettext/tinygettext</t>
  </si>
  <si>
    <t>quaddy-services/escape-from-intranet</t>
  </si>
  <si>
    <t>SCIF/laravel-pretend</t>
  </si>
  <si>
    <t>adammartin/azure-documentdb-rubysdk</t>
  </si>
  <si>
    <t>gjtorikian/html-pipeline</t>
  </si>
  <si>
    <t>mberlanda/cheidelacoriera</t>
  </si>
  <si>
    <t>malomalo/arel-extensions</t>
  </si>
  <si>
    <t>Zilliqa/Zilliqa</t>
  </si>
  <si>
    <t>medialab-ufg/tainacan</t>
  </si>
  <si>
    <t>izberg-marketplace/izberg-api-php</t>
  </si>
  <si>
    <t>bzick/fenom-extra</t>
  </si>
  <si>
    <t>liip/LiipImagineBundle</t>
  </si>
  <si>
    <t>cogpowered/FineDiff</t>
  </si>
  <si>
    <t>ddulshan/n00bLorD-Archiver</t>
  </si>
  <si>
    <t>razorpay/razorpay-node</t>
  </si>
  <si>
    <t>integer-net/Anonymizer</t>
  </si>
  <si>
    <t>seqan/vaquita</t>
  </si>
  <si>
    <t>liip/LiipFunctionalTestBundle</t>
  </si>
  <si>
    <t>spritz/spritz</t>
  </si>
  <si>
    <t>linagora/hublin</t>
  </si>
  <si>
    <t>j4y/landslider</t>
  </si>
  <si>
    <t>puzzle/cryptopus</t>
  </si>
  <si>
    <t>gsmendoza/test_changes</t>
  </si>
  <si>
    <t>mulesoft-labs/raml-for-jax-rs</t>
  </si>
  <si>
    <t>npezza93/calu_class_scheduler</t>
  </si>
  <si>
    <t>cecchisandrone/raspberrypi</t>
  </si>
  <si>
    <t>vizabi/vizabi</t>
  </si>
  <si>
    <t>adhearsion/adhearsion</t>
  </si>
  <si>
    <t>Pomegranate/Pomegranate</t>
  </si>
  <si>
    <t>trafi/maybe-result-cpp</t>
  </si>
  <si>
    <t>balderdashy/sails</t>
  </si>
  <si>
    <t>Bigel0w/fluent-plugin-snmptrap</t>
  </si>
  <si>
    <t>bebraw/highlight-loader</t>
  </si>
  <si>
    <t>jenseng/i18nliner</t>
  </si>
  <si>
    <t>roschaefer/story.board</t>
  </si>
  <si>
    <t>adopted-ember-addons/ember-collapsible-panel</t>
  </si>
  <si>
    <t>autoapply/yaml-crypt</t>
  </si>
  <si>
    <t>pingles/cascading.cassandra</t>
  </si>
  <si>
    <t>mattbertolini/liquibase-slf4j</t>
  </si>
  <si>
    <t>Cacti/cacti</t>
  </si>
  <si>
    <t>JDRomano2/venomseq</t>
  </si>
  <si>
    <t>xmppjs/ltx</t>
  </si>
  <si>
    <t>plod/plod.github.io</t>
  </si>
  <si>
    <t>ddarriba/modeltest</t>
  </si>
  <si>
    <t>iDigBio/Biospex</t>
  </si>
  <si>
    <t>Fullscreen/yt</t>
  </si>
  <si>
    <t>codecentric/spring-boot-admin</t>
  </si>
  <si>
    <t>dozjs/doz</t>
  </si>
  <si>
    <t>numenta/htm.java</t>
  </si>
  <si>
    <t>thecartercenter/nemo</t>
  </si>
  <si>
    <t>openworm/org.geppetto.frontend</t>
  </si>
  <si>
    <t>puppetlabs/puppetlabs-ntp</t>
  </si>
  <si>
    <t>starlingtrust/docker-job</t>
  </si>
  <si>
    <t>Sugarplum25/project-lvl1-s462</t>
  </si>
  <si>
    <t>zrrrzzt/seneca-brreg</t>
  </si>
  <si>
    <t>by-robots/writedown-core</t>
  </si>
  <si>
    <t>alexananev/fizzbuzz</t>
  </si>
  <si>
    <t>unfoldingWord/translationCore</t>
  </si>
  <si>
    <t>seanngpack/Seans-Portfolio</t>
  </si>
  <si>
    <t>kayak/carthage_remote_cache</t>
  </si>
  <si>
    <t>nelmio/NelmioSolariumBundle</t>
  </si>
  <si>
    <t>bem/bem-core</t>
  </si>
  <si>
    <t>microsoft/pai</t>
  </si>
  <si>
    <t>zhuqianqian/Passbook</t>
  </si>
  <si>
    <t>edx/opaque-keys</t>
  </si>
  <si>
    <t>rackspace/php-opencloud</t>
  </si>
  <si>
    <t>zooniverse/panoptes</t>
  </si>
  <si>
    <t>ether/etherpad-lite</t>
  </si>
  <si>
    <t>fent/node-eventyoshi</t>
  </si>
  <si>
    <t>mbits-os/lngs</t>
  </si>
  <si>
    <t>mjmeli/whodecidesfood-app</t>
  </si>
  <si>
    <t>cosmicradiotv/livehub</t>
  </si>
  <si>
    <t>pistacheio/pistache</t>
  </si>
  <si>
    <t>mcallegari/qlcplus</t>
  </si>
  <si>
    <t>GroceriStar/antd-showcase-components</t>
  </si>
  <si>
    <t>enthought/chaco</t>
  </si>
  <si>
    <t>pressbooks/pressbooks</t>
  </si>
  <si>
    <t>briancavalier/most-behave</t>
  </si>
  <si>
    <t>philipbl/python-persistent-queue</t>
  </si>
  <si>
    <t>robotology/yarp</t>
  </si>
  <si>
    <t>OCA/server-tools</t>
  </si>
  <si>
    <t>GeoNode/geonode</t>
  </si>
  <si>
    <t>MarcGrimme/repo-small-badge</t>
  </si>
  <si>
    <t>gsemet/dopplerr</t>
  </si>
  <si>
    <t>inikulin/ineed</t>
  </si>
  <si>
    <t>envygeeks/jekyll-assets</t>
  </si>
  <si>
    <t>eBay/mTracker</t>
  </si>
  <si>
    <t>Kapeli/Dash-User-Contributions</t>
  </si>
  <si>
    <t>vuex-orm/vuex-orm</t>
  </si>
  <si>
    <t>volcoma/netpp</t>
  </si>
  <si>
    <t>AzureAD/azure-activedirectory-library-for-android</t>
  </si>
  <si>
    <t>GeoStat-Framework/welltestpy</t>
  </si>
  <si>
    <t>eliavw/mercs-v5</t>
  </si>
  <si>
    <t>rspec/rspec-core</t>
  </si>
  <si>
    <t>mattyx14/otxserver</t>
  </si>
  <si>
    <t>mrrusof/correole</t>
  </si>
  <si>
    <t>chennanni/note-tech</t>
  </si>
  <si>
    <t>mordred-descriptor/mordred</t>
  </si>
  <si>
    <t>clouway/clouwaypush</t>
  </si>
  <si>
    <t>Yoast/wordpress-seo</t>
  </si>
  <si>
    <t>binux/pyspider</t>
  </si>
  <si>
    <t>qbittorrent/qBittorrent</t>
  </si>
  <si>
    <t>LabSEC/object-pkcs11</t>
  </si>
  <si>
    <t>nameko/nameko-bayeux-client</t>
  </si>
  <si>
    <t>grails/grails-core</t>
  </si>
  <si>
    <t>hall-lab/svtyper</t>
  </si>
  <si>
    <t>piotrmurach/loaf</t>
  </si>
  <si>
    <t>jcs090218/Scripting-Manual-JCSEgret</t>
  </si>
  <si>
    <t>earelin/php-libkml</t>
  </si>
  <si>
    <t>rcbyron/hey-athena-client</t>
  </si>
  <si>
    <t>OpenCPN/OpenCPN</t>
  </si>
  <si>
    <t>RonaldTheodoro/ygoprodeck-api-client</t>
  </si>
  <si>
    <t>libretro/beetle-pcfx-libretro</t>
  </si>
  <si>
    <t>daggerok/reactor-examples</t>
  </si>
  <si>
    <t>aidamanna/devicenator-jvm</t>
  </si>
  <si>
    <t>kriskowal/q</t>
  </si>
  <si>
    <t>chastell/triphthong</t>
  </si>
  <si>
    <t>eFaps/eFaps-POS-BE</t>
  </si>
  <si>
    <t>ThiBsc/RegExpTestor</t>
  </si>
  <si>
    <t>pypa/pip</t>
  </si>
  <si>
    <t>translate/pootle</t>
  </si>
  <si>
    <t>edx/XBlock</t>
  </si>
  <si>
    <t>nZEDb/nZEDb</t>
  </si>
  <si>
    <t>KnpLabs/KnpGaufretteBundle</t>
  </si>
  <si>
    <t>DGtal-team/DGtal</t>
  </si>
  <si>
    <t>costrouc/dftfit</t>
  </si>
  <si>
    <t>TechEmpower/FrameworkBenchmarks</t>
  </si>
  <si>
    <t>railsbridge-boston/docs</t>
  </si>
  <si>
    <t>sovietspy2/ReportGenerator</t>
  </si>
  <si>
    <t>spree/spree_auth_devise</t>
  </si>
  <si>
    <t>sql-viewer/SQLGlimpse</t>
  </si>
  <si>
    <t>praxis/praxis</t>
  </si>
  <si>
    <t>Netflix-Skunkworks/Scumblr</t>
  </si>
  <si>
    <t>parkjunhong/open-commons-springframework4</t>
  </si>
  <si>
    <t>AshleyDawson/SimplePagination</t>
  </si>
  <si>
    <t>Algomorph/LevelSetFusion-Python</t>
  </si>
  <si>
    <t>threerings/tripleplay</t>
  </si>
  <si>
    <t>nesi/puppet-rrd</t>
  </si>
  <si>
    <t>matomo-org/matomo</t>
  </si>
  <si>
    <t>ridgeback/ridgeback</t>
  </si>
  <si>
    <t>StoDevX/AAO-React-Native</t>
  </si>
  <si>
    <t>mferreira17/proj-donazione</t>
  </si>
  <si>
    <t>Paradigm4/stream</t>
  </si>
  <si>
    <t>enwikipedia-acc/waca</t>
  </si>
  <si>
    <t>thoas/django-data-exporter</t>
  </si>
  <si>
    <t>fruitcake/omnipay-sisow</t>
  </si>
  <si>
    <t>consul/consul</t>
  </si>
  <si>
    <t>vi7/arduino-grower</t>
  </si>
  <si>
    <t>square/dagger</t>
  </si>
  <si>
    <t>boostorg/odeint</t>
  </si>
  <si>
    <t>icwells/unicodeTools</t>
  </si>
  <si>
    <t>alphagov/puppet-rcs</t>
  </si>
  <si>
    <t>NethServer/nethserver-base</t>
  </si>
  <si>
    <t>Jarzon/QueryBuilder</t>
  </si>
  <si>
    <t>noironetworks/apic-ml2-driver</t>
  </si>
  <si>
    <t>j-schumann/vrok-lib</t>
  </si>
  <si>
    <t>laravie/codex-common</t>
  </si>
  <si>
    <t>OCA/rma</t>
  </si>
  <si>
    <t>dougfales/gpx</t>
  </si>
  <si>
    <t>omeka/Omeka</t>
  </si>
  <si>
    <t>albertoirurueta/irurueta-algebra</t>
  </si>
  <si>
    <t>mapbender/mapbender-starter</t>
  </si>
  <si>
    <t>openmrs/openmrs-core</t>
  </si>
  <si>
    <t>AlexanderMartynoff/aiohttp-dashboard</t>
  </si>
  <si>
    <t>genezys/linkedin_sign_in</t>
  </si>
  <si>
    <t>ev3dev-lang-java/template-project-gradle</t>
  </si>
  <si>
    <t>jegelstaff/formulize</t>
  </si>
  <si>
    <t>TBlindaruk/laravel-request-mapper</t>
  </si>
  <si>
    <t>MITLibraries/geoweb</t>
  </si>
  <si>
    <t>OCA/l10n-brazil</t>
  </si>
  <si>
    <t>libgraviton/messaging-java</t>
  </si>
  <si>
    <t>nfephp-org/sped-gnre</t>
  </si>
  <si>
    <t>DaveMDS/nepymc</t>
  </si>
  <si>
    <t>bc8b407a-7a3e-4a92-81ed-72858e603f85</t>
  </si>
  <si>
    <t>cibernox/ember-power-select-typeahead</t>
  </si>
  <si>
    <t>be069132-4a41-4405-afe7-698d4f3d5588</t>
  </si>
  <si>
    <t>mp911de/spring-cloud-vault-config-samples</t>
  </si>
  <si>
    <t>Netflix/security_monkey</t>
  </si>
  <si>
    <t>stepcode/stepcode</t>
  </si>
  <si>
    <t>sensu-plugins/sensu-plugins-memory-checks</t>
  </si>
  <si>
    <t>wework/plasma</t>
  </si>
  <si>
    <t>enterprisemodules/connect</t>
  </si>
  <si>
    <t>mapbox/tilelive-s3</t>
  </si>
  <si>
    <t>thoughtbot/factory_bot_rails</t>
  </si>
  <si>
    <t>talsma-ict/context-propagation</t>
  </si>
  <si>
    <t>libbitcoin/libbitcoin-explorer</t>
  </si>
  <si>
    <t>cvxgrp/CVXcanon</t>
  </si>
  <si>
    <t>macadmins/SplashBuddy</t>
  </si>
  <si>
    <t>shyiko/mysql-binlog-connector-java</t>
  </si>
  <si>
    <t>splay-project-v2/web_app</t>
  </si>
  <si>
    <t>nengo/nengo</t>
  </si>
  <si>
    <t>solkin/drawa-android</t>
  </si>
  <si>
    <t>vektor-inc/biz-vektor</t>
  </si>
  <si>
    <t>OCA/sale-workflow</t>
  </si>
  <si>
    <t>spekkionu/laravel-zend-acl</t>
  </si>
  <si>
    <t>hpi-schul-cloud/schulcloud-client</t>
  </si>
  <si>
    <t>Activiti/Activiti</t>
  </si>
  <si>
    <t>WebAndCow/CakePHP-BsHelpers</t>
  </si>
  <si>
    <t>maks-rafalko/tactician-domain-events-bundle</t>
  </si>
  <si>
    <t>mozilla/common-voice</t>
  </si>
  <si>
    <t>SimpleMachines/SMF2.1</t>
  </si>
  <si>
    <t>dbca-wa/authome</t>
  </si>
  <si>
    <t>pheanstalk/pheanstalk</t>
  </si>
  <si>
    <t>hivesolutions/github_api</t>
  </si>
  <si>
    <t>duckduckgo/zeroclickinfo-spice</t>
  </si>
  <si>
    <t>moneyadviceservice/dough</t>
  </si>
  <si>
    <t>phillip-h/todo</t>
  </si>
  <si>
    <t>remarkjs/remark-lint</t>
  </si>
  <si>
    <t>FrDeamon/logger-extra-bundle</t>
  </si>
  <si>
    <t>apache/kafka</t>
  </si>
  <si>
    <t>NIFCLOUD-mbaas/ncmb_android</t>
  </si>
  <si>
    <t>windelbouwman/chronos</t>
  </si>
  <si>
    <t>symfony-cmf/block-bundle</t>
  </si>
  <si>
    <t>geekbeast/rhizome</t>
  </si>
  <si>
    <t>ebu/PlugIt</t>
  </si>
  <si>
    <t>d8b67ddc-4452-469f-bdfc-f5a5d5cf8cc8</t>
  </si>
  <si>
    <t>kitspace/kicad_footprints</t>
  </si>
  <si>
    <t>p1100i/p1100i.github.io</t>
  </si>
  <si>
    <t>d997be3d-da19-4f3d-abe7-8187391a2ae5</t>
  </si>
  <si>
    <t>ekapusta/oauth2-esia</t>
  </si>
  <si>
    <t>da49cfe7-5dfe-49b4-b48b-1abeeedfb6e5</t>
  </si>
  <si>
    <t>ReadyTalk/avian</t>
  </si>
  <si>
    <t>daad10d8-1b98-4812-bca5-e0a241ed185a</t>
  </si>
  <si>
    <t>egslava/edittext-mask</t>
  </si>
  <si>
    <t>joshpeterson/summa</t>
  </si>
  <si>
    <t>dc8904aa-fb62-4e3c-b524-9288bfc89d11</t>
  </si>
  <si>
    <t>named-data-ndnSIM/ndnSIM</t>
  </si>
  <si>
    <t>dde5d13d-8b19-4c8e-841b-e75b93ec7b1f</t>
  </si>
  <si>
    <t>gaelch/MyNews</t>
  </si>
  <si>
    <t>deeaae02-2590-4ef9-8f26-9b9fa897308a</t>
  </si>
  <si>
    <t>idealo/php-middleware-stack</t>
  </si>
  <si>
    <t>rapid7/nexpose-client</t>
  </si>
  <si>
    <t>abotalov/waiting_rspec_matchers</t>
  </si>
  <si>
    <t>df6f9782-4442-4ee3-b693-f8e460e3ca84</t>
  </si>
  <si>
    <t>eXist-db/exist</t>
  </si>
  <si>
    <t>fliglio/borg</t>
  </si>
  <si>
    <t>e03bd663-0e3e-4ead-9b42-877b36802131</t>
  </si>
  <si>
    <t>KnpLabs/FriendlyContexts</t>
  </si>
  <si>
    <t>e1b49e02-4ce3-4d16-9f23-5dcb451d127d</t>
  </si>
  <si>
    <t>JohnMcLear/ep_narration</t>
  </si>
  <si>
    <t>coredump-ch/interna</t>
  </si>
  <si>
    <t>e44c32f1-a785-4a6a-9135-344e69de2e76</t>
  </si>
  <si>
    <t>balena-io-modules/mountutils</t>
  </si>
  <si>
    <t>e50bef02-1b34-41f7-a57d-6b0607bd6fb2</t>
  </si>
  <si>
    <t>guidance-guarantee-programme/pension_guidance</t>
  </si>
  <si>
    <t>murugilinet/Politico_v2</t>
  </si>
  <si>
    <t>e5775344-a2cb-4f32-a39e-4f4e7c833320</t>
  </si>
  <si>
    <t>Netflix/servo</t>
  </si>
  <si>
    <t>Automattic/juice</t>
  </si>
  <si>
    <t>e5a5efda-9286-4732-b7f8-221c590b1a33</t>
  </si>
  <si>
    <t>NNTmux/newznab-tmux</t>
  </si>
  <si>
    <t>quanted/pram_app</t>
  </si>
  <si>
    <t>kf8a/alpkem</t>
  </si>
  <si>
    <t>e7ed2a3b-de79-4527-8a48-2c3da70e1726</t>
  </si>
  <si>
    <t>nwittwer/reflex</t>
  </si>
  <si>
    <t>ea38e8ec-683d-48dc-b866-f698c738dedf</t>
  </si>
  <si>
    <t>philippecade/biketoworkchstats</t>
  </si>
  <si>
    <t>ea84bf28-b48e-413f-9d4e-9997520bae17</t>
  </si>
  <si>
    <t>parse-community/parse-php-sdk</t>
  </si>
  <si>
    <t>ea9d7159-0e65-457a-ace6-e3e1ef4c96ab</t>
  </si>
  <si>
    <t>krischer/pyadjoint</t>
  </si>
  <si>
    <t>woocommerce/storefront</t>
  </si>
  <si>
    <t>garriguv/danger-ruby-swiftformat</t>
  </si>
  <si>
    <t>denger/sendcloud4j</t>
  </si>
  <si>
    <t>RoundingWellOS/backbone.eventrouter</t>
  </si>
  <si>
    <t>f02271fd-d8a4-4334-89aa-0a8465103214</t>
  </si>
  <si>
    <t>nmslib/nmslib</t>
  </si>
  <si>
    <t>rgoulter/cs5237-VoronoiArt</t>
  </si>
  <si>
    <t>docker/docker-py</t>
  </si>
  <si>
    <t>f159ed4e-add6-4567-b490-cf0d3a9d5187</t>
  </si>
  <si>
    <t>sympy/sympy</t>
  </si>
  <si>
    <t>f16109df-f3ad-4f87-8cde-f8b991fe87d3</t>
  </si>
  <si>
    <t>OCA/account-financial-tools</t>
  </si>
  <si>
    <t>elibri/elibri_onix</t>
  </si>
  <si>
    <t>trntv/probe</t>
  </si>
  <si>
    <t>f1d6bc2e-9b9e-49c3-9812-e9733e92622a</t>
  </si>
  <si>
    <t>OCA/purchase-workflow</t>
  </si>
  <si>
    <t>Ezhil-Language-Foundation/open-tamil</t>
  </si>
  <si>
    <t>Maretzky85/GameOfLife</t>
  </si>
  <si>
    <t>f3b9039a-7308-41b8-9c14-1123f66c0e9e</t>
  </si>
  <si>
    <t>honeybee/trellis</t>
  </si>
  <si>
    <t>f49d2c8e-883f-4933-8aca-f391ba48dba4</t>
  </si>
  <si>
    <t>openhab/openhab1-addons</t>
  </si>
  <si>
    <t>f49e8d8b-0a36-45f7-b653-e28dcd0dace5</t>
  </si>
  <si>
    <t>dww100/mdplifs</t>
  </si>
  <si>
    <t>mike10004/smatterscripts</t>
  </si>
  <si>
    <t>apioo/psx-sample</t>
  </si>
  <si>
    <t>f680e3c8-4af2-47e0-b68d-4d739ee1f672</t>
  </si>
  <si>
    <t>frictionlessdata/tableschema-rb</t>
  </si>
  <si>
    <t>jonidelv/generator-create-redux-app</t>
  </si>
  <si>
    <t>f712440b-3b33-4486-8f46-48fb4dbb5935</t>
  </si>
  <si>
    <t>TrinityCore/TrinityCore</t>
  </si>
  <si>
    <t>f87b3d38-796d-4479-9796-46e373978f04</t>
  </si>
  <si>
    <t>lysevi/dialler</t>
  </si>
  <si>
    <t>fa77d110-73be-4bf6-8b45-c4fe5de54b69</t>
  </si>
  <si>
    <t>OpenMS/OpenMS</t>
  </si>
  <si>
    <t>siddharthkp/bundlesize</t>
  </si>
  <si>
    <t>bsm/models</t>
  </si>
  <si>
    <t>fc328f2a-b55c-41af-84b8-02a00526662d</t>
  </si>
  <si>
    <t>jyyulab/SJARACNe</t>
  </si>
  <si>
    <t>fc4e9ff3-1184-4be7-8e34-f917cd5246d1</t>
  </si>
  <si>
    <t>apache/datasketches-pig</t>
  </si>
  <si>
    <t>fastly/fastly-ruby</t>
  </si>
  <si>
    <t>namick/obfuscate_id</t>
  </si>
  <si>
    <t>socrata-platform/snoopy-build</t>
  </si>
  <si>
    <t>cronitorio/cronitor-ruby</t>
  </si>
  <si>
    <t>belgoros/jlc-invest</t>
  </si>
  <si>
    <t>micromatch/is-glob</t>
  </si>
  <si>
    <t>feb32b96-c0f0-4eab-b138-3a183203a19c</t>
  </si>
  <si>
    <t>cakephp/acl</t>
  </si>
  <si>
    <t>jenkinsci/github-plugin</t>
  </si>
  <si>
    <t>name</t>
  </si>
  <si>
    <t>language</t>
  </si>
  <si>
    <t>commits</t>
  </si>
  <si>
    <t>stars</t>
  </si>
  <si>
    <t>forks</t>
  </si>
  <si>
    <t>last_change_at</t>
  </si>
  <si>
    <t>bucket</t>
  </si>
  <si>
    <t>01e7d8f6-e336-4fc8-9ad2-8151c57f78ac</t>
  </si>
  <si>
    <t>07309e14-b18f-427e-b965-310eecd31d2c</t>
  </si>
  <si>
    <t>10ea2f59-e313-4afd-8482-aca819c4f697</t>
  </si>
  <si>
    <t>12eb6dc2-9f8b-4b27-b878-ddc4bc0d09eb</t>
  </si>
  <si>
    <t>1ec360bb-9222-4c20-9962-b1f5f27c8601</t>
  </si>
  <si>
    <t>265a50bd-70b8-4434-9331-1c68d377fe43</t>
  </si>
  <si>
    <t>32adbcbd-0181-46a6-85ac-0153539d98f3</t>
  </si>
  <si>
    <t>39e72d57-d6e6-4d75-a4fb-5724df54e611</t>
  </si>
  <si>
    <t>425eb1f3-7150-4b86-a7a1-7fea2309654f</t>
  </si>
  <si>
    <t>4fe5729a-bd47-4966-83ea-603c99c4cf30</t>
  </si>
  <si>
    <t>598fe842-6b46-461d-a595-f8258a8563a7</t>
  </si>
  <si>
    <t>64377565-a319-438d-919d-250b2fbcbcc0</t>
  </si>
  <si>
    <t>7855d810-9d4e-47c6-8472-a55b69d292e9</t>
  </si>
  <si>
    <t>79403208-0f28-4f41-83f7-df12f00beafb</t>
  </si>
  <si>
    <t>794c6a34-023c-4e12-b9e6-bf32ae3e2d06</t>
  </si>
  <si>
    <t>891f66cd-4e65-4b1c-b6f8-a0ee61d1cfed</t>
  </si>
  <si>
    <t>8e4b1944-bda7-4d52-aa5c-5b76d35afe0a</t>
  </si>
  <si>
    <t>93b5444c-e024-4ae4-a1a9-0a6f98340ce9</t>
  </si>
  <si>
    <t>98957452-fc78-4220-a7a6-6decbc287b74</t>
  </si>
  <si>
    <t>9a18ca88-dfd1-480a-8931-f88b4acc9e87</t>
  </si>
  <si>
    <t>9b41c34c-98a8-49ee-8fcf-944a38c71daf</t>
  </si>
  <si>
    <t>a57da0c5-5673-4299-b5b0-6679c0f5b493</t>
  </si>
  <si>
    <t>a5c89916-8d9d-4657-85da-fa728c455ca9</t>
  </si>
  <si>
    <t>ac4470de-d27e-4048-aeda-ac6213d7da0d</t>
  </si>
  <si>
    <t>b026f4f7-cc64-4bdd-91d7-aee6889165e2</t>
  </si>
  <si>
    <t>b173466f-fcb7-492c-89cf-d86da7260d50</t>
  </si>
  <si>
    <t>c637f1dc-eb66-47fb-92ad-c881d233aae2</t>
  </si>
  <si>
    <t>c803f5fa-ecf5-48ae-9fcc-cab8f9629379</t>
  </si>
  <si>
    <t>c8636a14-2114-4965-8cb7-badcee8a8f87</t>
  </si>
  <si>
    <t>e461afa5-e81b-4a5e-b986-485c5de0aebc</t>
  </si>
  <si>
    <t>e7b693d0-6bfd-485d-9067-5702a7054e1a</t>
  </si>
  <si>
    <t>ea86a12f-aa89-4f62-bf46-632b3f5bf496</t>
  </si>
  <si>
    <t>f61b4033-0fb9-4d3f-9ea9-b632cafbb92d</t>
  </si>
  <si>
    <t>f85c7ebf-254c-4655-9002-e030522bc5e5</t>
  </si>
  <si>
    <t>fabb7d8b-95c5-4435-a954-5eeae504ce3b</t>
  </si>
  <si>
    <t>fe16421f-a793-4e00-9e48-d240f62da067</t>
  </si>
  <si>
    <t>ff58141e-aef5-4153-955b-8f2f08e6206c</t>
  </si>
  <si>
    <t>ff9c9e69-efc5-423a-83f1-5b35b0dff24c</t>
  </si>
  <si>
    <t>0315d5ea-87d8-4d00-a8f3-7764b2d47433</t>
  </si>
  <si>
    <t>05821d17-0d02-48dd-9092-3b65a74a1205</t>
  </si>
  <si>
    <t>0d2e2007-1b80-43b4-a4c2-0fa2feb26197</t>
  </si>
  <si>
    <t>134d5c9d-2b42-4938-8460-b80aa4596ed2</t>
  </si>
  <si>
    <t>17a3f759-a8a7-48ec-858d-5782795b6a22</t>
  </si>
  <si>
    <t>20243c39-81ad-425d-9291-b5a9ce6da553</t>
  </si>
  <si>
    <t>2258bb41-2857-44fd-83a1-11a6d3721a53</t>
  </si>
  <si>
    <t>38551bcc-eb1a-4b86-8c34-a03aa72be8bb</t>
  </si>
  <si>
    <t>39685abf-997e-4393-a4f1-89821e9759b5</t>
  </si>
  <si>
    <t>3adeefba-8ca1-45b0-be8b-574ee3fe7b34</t>
  </si>
  <si>
    <t>3d98ddc9-50d1-40cd-874c-476cda0ffac6</t>
  </si>
  <si>
    <t>3fb6623c-a532-4a7a-be68-c0a4a7eab31b</t>
  </si>
  <si>
    <t>469bf2b8-8ef7-4e86-a30b-52566d57f7d2</t>
  </si>
  <si>
    <t>4aeea22e-c72d-44a0-a9ab-da34afde3e35</t>
  </si>
  <si>
    <t>4d70434e-6b75-4ca0-8b8a-67195cd87772</t>
  </si>
  <si>
    <t>4ff1f431-eb24-46c8-906b-202866faeb21</t>
  </si>
  <si>
    <t>5cc3efc7-a1c7-4cb6-ace3-b0f96680275a</t>
  </si>
  <si>
    <t>5d608160-ec7f-4bb0-b432-848cbfd3664d</t>
  </si>
  <si>
    <t>5d989532-0db2-4de5-a709-0667fa6f56af</t>
  </si>
  <si>
    <t>6847b79d-5c0f-46c1-ac05-c2ded20556ba</t>
  </si>
  <si>
    <t>69848e0c-8da0-439d-a2f7-6da028ddef1e</t>
  </si>
  <si>
    <t>7073dabe-962d-46a9-9f4b-6f5dc8863340</t>
  </si>
  <si>
    <t>82a53719-c4ca-45cf-9c79-3c6bf51a552e</t>
  </si>
  <si>
    <t>831e474e-6a1c-478d-a186-e1c097ae9bef</t>
  </si>
  <si>
    <t>852691f3-9a47-4b21-a5e8-2801ad68a484</t>
  </si>
  <si>
    <t>87a4864b-a286-4315-be0c-c58b4c6cf2b7</t>
  </si>
  <si>
    <t>942560ab-37b8-487d-afe5-f5eaee656fed</t>
  </si>
  <si>
    <t>947fd123-d1eb-4415-a4b1-ad4924f1ccd1</t>
  </si>
  <si>
    <t>94cd1b1c-9719-467f-a7b1-6d13d1001836</t>
  </si>
  <si>
    <t>9dfc52d3-4567-4d27-8e05-690f0de52caa</t>
  </si>
  <si>
    <t>9fc41ccd-b17f-4f21-85fb-9734b731c6b7</t>
  </si>
  <si>
    <t>ae90e919-237b-4d1f-877a-56c63ae63e7b</t>
  </si>
  <si>
    <t>b442df9a-6a4f-40ab-9218-c2e4d4e82a24</t>
  </si>
  <si>
    <t>b6823c3a-3335-41da-87b7-9fb3e1f714cc</t>
  </si>
  <si>
    <t>bde629bb-d8b6-4e63-89dd-768fb5f78f5d</t>
  </si>
  <si>
    <t>c648e1de-744a-447e-822d-4ce30ffde68e</t>
  </si>
  <si>
    <t>cdbdfbac-ec77-4c97-8afe-52523cbd3cce</t>
  </si>
  <si>
    <t>d515ad9c-a946-46fb-843d-5997a28edc79</t>
  </si>
  <si>
    <t>d8879170-c7dc-42b9-87fa-4c642f632be5</t>
  </si>
  <si>
    <t>db1d7091-9448-4ba6-a05b-ac7cce72c28d</t>
  </si>
  <si>
    <t>e2e7cb7e-dc59-4e8b-b68c-4ff03d4fadd3</t>
  </si>
  <si>
    <t>e3bf1105-894a-48a3-8dbf-b453e61a00e4</t>
  </si>
  <si>
    <t>e4052baa-b85a-433f-905f-6fc69d35a336</t>
  </si>
  <si>
    <t>ecde723f-237d-47ff-be5a-4714983d608b</t>
  </si>
  <si>
    <t>ee8e5983-d3a8-40b6-9e45-e53e9fec7dfb</t>
  </si>
  <si>
    <t>f0a1ec63-6dc6-41d1-ace0-83667b96aca8</t>
  </si>
  <si>
    <t>f5a57fd5-25bb-44f6-a2f2-ff0276ed7076</t>
  </si>
  <si>
    <t>fd80e726-fe05-46b4-adf1-4c172aed6d79</t>
  </si>
  <si>
    <t>006e544c-5c7e-4e6a-9e5a-5b9a670f495a</t>
  </si>
  <si>
    <t>04f1e654-70c6-45ad-9e30-44afd53217de</t>
  </si>
  <si>
    <t>06ce4c22-d120-49ac-bebc-5d046bc4fa2a</t>
  </si>
  <si>
    <t>06fed0a1-c8ff-4749-80ce-411e08d1adc6</t>
  </si>
  <si>
    <t>0b14b6a9-20e1-4b03-a137-c327b8e32a4d</t>
  </si>
  <si>
    <t>0fe6efc4-0434-4835-8d08-4989a19e6567</t>
  </si>
  <si>
    <t>104ce545-42c8-4b4a-9502-0963252bad3c</t>
  </si>
  <si>
    <t>231d9f3c-3da2-4470-9c1c-409bbd843e2e</t>
  </si>
  <si>
    <t>27eac6d5-1376-446e-944d-9573d3496cdc</t>
  </si>
  <si>
    <t>2c89e602-ca9b-4f86-ac1b-1bf054bee30c</t>
  </si>
  <si>
    <t>30ab0f3e-de22-479b-a01f-ac0764af516e</t>
  </si>
  <si>
    <t>3385cff7-b06a-41f0-90f2-592ca6c20eba</t>
  </si>
  <si>
    <t>3948d80e-3f28-40e2-bba4-859b9983274f</t>
  </si>
  <si>
    <t>3e66d8e1-1c93-4991-9bb5-76ac6c029d1f</t>
  </si>
  <si>
    <t>3ed4f346-1839-40eb-94ea-7d43ff82e4ac</t>
  </si>
  <si>
    <t>41955f01-f8ab-448b-a405-39b65f4f0f1d</t>
  </si>
  <si>
    <t>45c76581-89c7-4ace-9ff8-833b678a4888</t>
  </si>
  <si>
    <t>45ef68d5-f6ac-4d05-85af-baa18bd295f8</t>
  </si>
  <si>
    <t>47d10153-f6c9-4a8c-9eac-d28251063de3</t>
  </si>
  <si>
    <t>4db6f764-0337-4f16-bd26-dc1f069227a7</t>
  </si>
  <si>
    <t>5096ada3-816f-4fc9-8586-c8b3503e3747</t>
  </si>
  <si>
    <t>54aa31da-5b85-44d9-82ee-07c7bd16ff49</t>
  </si>
  <si>
    <t>58522399-588f-4f23-b25c-f1f1ece6aebd</t>
  </si>
  <si>
    <t>6211bb62-e000-4540-aeea-5082f27351d4</t>
  </si>
  <si>
    <t>6239e218-f48b-4954-94e3-2cc0c641f815</t>
  </si>
  <si>
    <t>638bc836-d1e7-42a0-bad3-6164fd4198ba</t>
  </si>
  <si>
    <t>70a48607-1f81-4944-96fe-953a23f4d07d</t>
  </si>
  <si>
    <t>7118f200-6185-490f-bb5b-3e6a49af3a8d</t>
  </si>
  <si>
    <t>76866faf-daa3-40d2-93a2-6b3ca11502f4</t>
  </si>
  <si>
    <t>7700af23-f38a-4190-b8ea-aece85fa96f6</t>
  </si>
  <si>
    <t>792f371b-51cd-4ce4-ad52-88554e585b1f</t>
  </si>
  <si>
    <t>7cf8ff01-6371-4eff-988b-a1c947a80510</t>
  </si>
  <si>
    <t>7d765d94-2af6-4fb4-8a05-7d347a812ba8</t>
  </si>
  <si>
    <t>8d2e72a0-6550-454a-93f0-85c1f3974ece</t>
  </si>
  <si>
    <t>9023d53d-d52b-4b21-a152-6d9d07c5e365</t>
  </si>
  <si>
    <t>935fbf5e-d658-4df8-ba45-7ab30ac4919e</t>
  </si>
  <si>
    <t>9509f871-fb35-451f-97ca-e54b07d70ee6</t>
  </si>
  <si>
    <t>994c4591-2798-43b7-9f5f-6a226fd77b11</t>
  </si>
  <si>
    <t>9e72fb9a-586b-4ff5-b290-ef40b558f7b7</t>
  </si>
  <si>
    <t>9ff87ac6-af71-4191-8186-9c30d6fe4fe7</t>
  </si>
  <si>
    <t>a2ed011f-f618-477b-9438-13c1edff0834</t>
  </si>
  <si>
    <t>a7406a43-e01d-4d94-a2a2-5078fa9b368b</t>
  </si>
  <si>
    <t>a85cc32e-c491-4550-a93a-ccdcc1b7b874</t>
  </si>
  <si>
    <t>b48cec8a-f65b-4769-9222-65a5c447922b</t>
  </si>
  <si>
    <t>b567c4fa-80f2-4666-96cd-bcf351d60d89</t>
  </si>
  <si>
    <t>b6e762ae-c0f6-421e-9a9d-ae8e3c92f72e</t>
  </si>
  <si>
    <t>bbfc5f24-4750-4dbb-afa9-4b27fb571b07</t>
  </si>
  <si>
    <t>c098b6d0-cc07-42c5-889f-3b0b7a586b88</t>
  </si>
  <si>
    <t>c2cb0c38-6bfe-40f1-872c-d995e78d5159</t>
  </si>
  <si>
    <t>c5722af3-3a6b-45ed-9da5-8beac6f7a420</t>
  </si>
  <si>
    <t>c60ff1a5-dd48-41e0-94a9-c32d251ae2cf</t>
  </si>
  <si>
    <t>c6110f16-89ef-4a53-a5c1-5d6db4b8cb45</t>
  </si>
  <si>
    <t>c7b0c45b-5d10-4cea-b7d5-9755a2442380</t>
  </si>
  <si>
    <t>c7c72953-99dd-4ef2-b41c-e9f61e345e18</t>
  </si>
  <si>
    <t>c8fb3233-655e-449c-b502-ae01ceabef5d</t>
  </si>
  <si>
    <t>cc4d7c9c-c028-4675-80ae-d833e6e52b1e</t>
  </si>
  <si>
    <t>d0d59d6a-f5d9-4c1d-9f26-175ead6865c2</t>
  </si>
  <si>
    <t>d4d4f140-2eaf-4b0e-8115-4aff05ae258d</t>
  </si>
  <si>
    <t>ed2baff0-729d-499a-a987-e8e7dbd4c02b</t>
  </si>
  <si>
    <t>efd79e6c-682d-4473-b61c-d9e4229d7eb0</t>
  </si>
  <si>
    <t>f2d9c517-0644-4559-b176-2130d1993429</t>
  </si>
  <si>
    <t>f306601b-556a-450e-92fb-733ed3d62905</t>
  </si>
  <si>
    <t>f3df097f-1981-47c2-8878-ee4f22478353</t>
  </si>
  <si>
    <t>f5e99372-45df-4589-a7a5-45b0a41ebc18</t>
  </si>
  <si>
    <t>f8802a7d-2d6b-4b88-a8fd-90614e071b4c</t>
  </si>
  <si>
    <t>ff7eb273-c4ae-420b-a0f7-da9033e55e66</t>
  </si>
  <si>
    <t>actual</t>
  </si>
  <si>
    <t>wttech/Slice</t>
  </si>
  <si>
    <t>65122236-ad1f-4907-bba9-d13dbbf80406</t>
  </si>
  <si>
    <t>65122236-ad1f-4907-bba9-d13dbbf80407</t>
  </si>
  <si>
    <t>65122236-ad1f-4907-bba9-d13dbbf80408</t>
  </si>
  <si>
    <t>65122236-ad1f-4907-bba9-d13dbbf80409</t>
  </si>
  <si>
    <t>65122236-ad1f-4907-bba9-d13dbbf80410</t>
  </si>
  <si>
    <t>65122236-ad1f-4907-bba9-d13dbbf80411</t>
  </si>
  <si>
    <t>65122236-ad1f-4907-bba9-d13dbbf80412</t>
  </si>
  <si>
    <t>65122236-ad1f-4907-bba9-d13dbbf80413</t>
  </si>
  <si>
    <t>65122236-ad1f-4907-bba9-d13dbbf80414</t>
  </si>
  <si>
    <t>65122236-ad1f-4907-bba9-d13dbbf80415</t>
  </si>
  <si>
    <t>65122236-ad1f-4907-bba9-d13dbbf80416</t>
  </si>
  <si>
    <t>65122236-ad1f-4907-bba9-d13dbbf80417</t>
  </si>
  <si>
    <t>65122236-ad1f-4907-bba9-d13dbbf80418</t>
  </si>
  <si>
    <t>65122236-ad1f-4907-bba9-d13dbbf80419</t>
  </si>
  <si>
    <t>65122236-ad1f-4907-bba9-d13dbbf80420</t>
  </si>
  <si>
    <t>65122236-ad1f-4907-bba9-d13dbbf80421</t>
  </si>
  <si>
    <t>65122236-ad1f-4907-bba9-d13dbbf80422</t>
  </si>
  <si>
    <t>65122236-ad1f-4907-bba9-d13dbbf80423</t>
  </si>
  <si>
    <t>65122236-ad1f-4907-bba9-d13dbbf80424</t>
  </si>
  <si>
    <t>65122236-ad1f-4907-bba9-d13dbbf80425</t>
  </si>
  <si>
    <t>65122236-ad1f-4907-bba9-d13dbbf80426</t>
  </si>
  <si>
    <t>65122236-ad1f-4907-bba9-d13dbbf80427</t>
  </si>
  <si>
    <t>65122236-ad1f-4907-bba9-d13dbbf80428</t>
  </si>
  <si>
    <t>65122236-ad1f-4907-bba9-d13dbbf80429</t>
  </si>
  <si>
    <t>65122236-ad1f-4907-bba9-d13dbbf80430</t>
  </si>
  <si>
    <t>65122236-ad1f-4907-bba9-d13dbbf80431</t>
  </si>
  <si>
    <t>65122236-ad1f-4907-bba9-d13dbbf80432</t>
  </si>
  <si>
    <t>65122236-ad1f-4907-bba9-d13dbbf80433</t>
  </si>
  <si>
    <t>65122236-ad1f-4907-bba9-d13dbbf80434</t>
  </si>
  <si>
    <t>65122236-ad1f-4907-bba9-d13dbbf80435</t>
  </si>
  <si>
    <t>65122236-ad1f-4907-bba9-d13dbbf80436</t>
  </si>
  <si>
    <t>65122236-ad1f-4907-bba9-d13dbbf80437</t>
  </si>
  <si>
    <t>65122236-ad1f-4907-bba9-d13dbbf80438</t>
  </si>
  <si>
    <t>65122236-ad1f-4907-bba9-d13dbbf80439</t>
  </si>
  <si>
    <t>65122236-ad1f-4907-bba9-d13dbbf80440</t>
  </si>
  <si>
    <t>65122236-ad1f-4907-bba9-d13dbbf80441</t>
  </si>
  <si>
    <t>65122236-ad1f-4907-bba9-d13dbbf80442</t>
  </si>
  <si>
    <t>65122236-ad1f-4907-bba9-d13dbbf80443</t>
  </si>
  <si>
    <t>65122236-ad1f-4907-bba9-d13dbbf80444</t>
  </si>
  <si>
    <t>65122236-ad1f-4907-bba9-d13dbbf80445</t>
  </si>
  <si>
    <t>65122236-ad1f-4907-bba9-d13dbbf80446</t>
  </si>
  <si>
    <t>65122236-ad1f-4907-bba9-d13dbbf80447</t>
  </si>
  <si>
    <t>65122236-ad1f-4907-bba9-d13dbbf80448</t>
  </si>
  <si>
    <t>65122236-ad1f-4907-bba9-d13dbbf80449</t>
  </si>
  <si>
    <t>65122236-ad1f-4907-bba9-d13dbbf80450</t>
  </si>
  <si>
    <t>65122236-ad1f-4907-bba9-d13dbbf80451</t>
  </si>
  <si>
    <t>65122236-ad1f-4907-bba9-d13dbbf80452</t>
  </si>
  <si>
    <t>65122236-ad1f-4907-bba9-d13dbbf80453</t>
  </si>
  <si>
    <t>65122236-ad1f-4907-bba9-d13dbbf80454</t>
  </si>
  <si>
    <t>65122236-ad1f-4907-bba9-d13dbbf80455</t>
  </si>
  <si>
    <t>65122236-ad1f-4907-bba9-d13dbbf80456</t>
  </si>
  <si>
    <t>65122236-ad1f-4907-bba9-d13dbbf80457</t>
  </si>
  <si>
    <t>65122236-ad1f-4907-bba9-d13dbbf80458</t>
  </si>
  <si>
    <t>65122236-ad1f-4907-bba9-d13dbbf80459</t>
  </si>
  <si>
    <t>65122236-ad1f-4907-bba9-d13dbbf80460</t>
  </si>
  <si>
    <t>65122236-ad1f-4907-bba9-d13dbbf80461</t>
  </si>
  <si>
    <t>65122236-ad1f-4907-bba9-d13dbbf80462</t>
  </si>
  <si>
    <t>65122236-ad1f-4907-bba9-d13dbbf80463</t>
  </si>
  <si>
    <t>65122236-ad1f-4907-bba9-d13dbbf80464</t>
  </si>
  <si>
    <t>65122236-ad1f-4907-bba9-d13dbbf80465</t>
  </si>
  <si>
    <t>65122236-ad1f-4907-bba9-d13dbbf80466</t>
  </si>
  <si>
    <t>65122236-ad1f-4907-bba9-d13dbbf80467</t>
  </si>
  <si>
    <t>65122236-ad1f-4907-bba9-d13dbbf80468</t>
  </si>
  <si>
    <t>65122236-ad1f-4907-bba9-d13dbbf80469</t>
  </si>
  <si>
    <t>65122236-ad1f-4907-bba9-d13dbbf80470</t>
  </si>
  <si>
    <t>65122236-ad1f-4907-bba9-d13dbbf80471</t>
  </si>
  <si>
    <t>65122236-ad1f-4907-bba9-d13dbbf80472</t>
  </si>
  <si>
    <t>65122236-ad1f-4907-bba9-d13dbbf80473</t>
  </si>
  <si>
    <t>65122236-ad1f-4907-bba9-d13dbbf80474</t>
  </si>
  <si>
    <t>65122236-ad1f-4907-bba9-d13dbbf80475</t>
  </si>
  <si>
    <t>65122236-ad1f-4907-bba9-d13dbbf80476</t>
  </si>
  <si>
    <t>65122236-ad1f-4907-bba9-d13dbbf80477</t>
  </si>
  <si>
    <t>65122236-ad1f-4907-bba9-d13dbbf80478</t>
  </si>
  <si>
    <t>65122236-ad1f-4907-bba9-d13dbbf80479</t>
  </si>
  <si>
    <t>65122236-ad1f-4907-bba9-d13dbbf80480</t>
  </si>
  <si>
    <t>65122236-ad1f-4907-bba9-d13dbbf80481</t>
  </si>
  <si>
    <t>65122236-ad1f-4907-bba9-d13dbbf80482</t>
  </si>
  <si>
    <t>65122236-ad1f-4907-bba9-d13dbbf80483</t>
  </si>
  <si>
    <t>65122236-ad1f-4907-bba9-d13dbbf80484</t>
  </si>
  <si>
    <t>65122236-ad1f-4907-bba9-d13dbbf80485</t>
  </si>
  <si>
    <t>65122236-ad1f-4907-bba9-d13dbbf80486</t>
  </si>
  <si>
    <t>65122236-ad1f-4907-bba9-d13dbbf80487</t>
  </si>
  <si>
    <t>65122236-ad1f-4907-bba9-d13dbbf80488</t>
  </si>
  <si>
    <t>65122236-ad1f-4907-bba9-d13dbbf80489</t>
  </si>
  <si>
    <t>65122236-ad1f-4907-bba9-d13dbbf80490</t>
  </si>
  <si>
    <t>65122236-ad1f-4907-bba9-d13dbbf80491</t>
  </si>
  <si>
    <t>65122236-ad1f-4907-bba9-d13dbbf80492</t>
  </si>
  <si>
    <t>65122236-ad1f-4907-bba9-d13dbbf80493</t>
  </si>
  <si>
    <t>65122236-ad1f-4907-bba9-d13dbbf80494</t>
  </si>
  <si>
    <t>65122236-ad1f-4907-bba9-d13dbbf80495</t>
  </si>
  <si>
    <t>65122236-ad1f-4907-bba9-d13dbbf80496</t>
  </si>
  <si>
    <t>65122236-ad1f-4907-bba9-d13dbbf80497</t>
  </si>
  <si>
    <t>65122236-ad1f-4907-bba9-d13dbbf80498</t>
  </si>
  <si>
    <t>65122236-ad1f-4907-bba9-d13dbbf80499</t>
  </si>
  <si>
    <t>65122236-ad1f-4907-bba9-d13dbbf80500</t>
  </si>
  <si>
    <t>65122236-ad1f-4907-bba9-d13dbbf80501</t>
  </si>
  <si>
    <t>65122236-ad1f-4907-bba9-d13dbbf80502</t>
  </si>
  <si>
    <t>65122236-ad1f-4907-bba9-d13dbbf80503</t>
  </si>
  <si>
    <t>65122236-ad1f-4907-bba9-d13dbbf80504</t>
  </si>
  <si>
    <t>65122236-ad1f-4907-bba9-d13dbbf80505</t>
  </si>
  <si>
    <t>65122236-ad1f-4907-bba9-d13dbbf80506</t>
  </si>
  <si>
    <t>65122236-ad1f-4907-bba9-d13dbbf80507</t>
  </si>
  <si>
    <t>65122236-ad1f-4907-bba9-d13dbbf80508</t>
  </si>
  <si>
    <t>65122236-ad1f-4907-bba9-d13dbbf80509</t>
  </si>
  <si>
    <t>65122236-ad1f-4907-bba9-d13dbbf80510</t>
  </si>
  <si>
    <t>65122236-ad1f-4907-bba9-d13dbbf80511</t>
  </si>
  <si>
    <t>65122236-ad1f-4907-bba9-d13dbbf80512</t>
  </si>
  <si>
    <t>65122236-ad1f-4907-bba9-d13dbbf80513</t>
  </si>
  <si>
    <t>65122236-ad1f-4907-bba9-d13dbbf80514</t>
  </si>
  <si>
    <t>65122236-ad1f-4907-bba9-d13dbbf80515</t>
  </si>
  <si>
    <t>65122236-ad1f-4907-bba9-d13dbbf80516</t>
  </si>
  <si>
    <t>65122236-ad1f-4907-bba9-d13dbbf80517</t>
  </si>
  <si>
    <t>65122236-ad1f-4907-bba9-d13dbbf80518</t>
  </si>
  <si>
    <t>65122236-ad1f-4907-bba9-d13dbbf80519</t>
  </si>
  <si>
    <t>b7d926f5-6ec2-41d1-951a-95b5c68babb8</t>
  </si>
  <si>
    <t>eea358c8-72d7-4a85-9064-ad133eecd395</t>
  </si>
  <si>
    <t>65f9681d-892b-4fc8-bb26-a700199cf63a</t>
  </si>
  <si>
    <t>9eb320cf-027a-482b-81ec-fbf1448b7c02</t>
  </si>
  <si>
    <t>4b8c24e9-2c76-4516-ad63-bf6ac6821502</t>
  </si>
  <si>
    <t>c6c4b431-3589-4c9f-a69a-40cda82a4f33</t>
  </si>
  <si>
    <t>16abb6bb-dc2b-4a67-9e17-25cd3479af0e</t>
  </si>
  <si>
    <t>8a3317e1-fb0a-436c-aa70-06b66f75cc04</t>
  </si>
  <si>
    <t>a30cfead-344d-4d35-bca1-c033eddd4558</t>
  </si>
  <si>
    <t>f08ecd9f-94d3-4cd8-a4a1-a5983401a856</t>
  </si>
  <si>
    <t>69e6e848-6631-4aca-8f76-718d6065e778</t>
  </si>
  <si>
    <t>4ddb1650-f3c5-479c-81b3-80ccabc3de88</t>
  </si>
  <si>
    <t>70ea614e-6edb-4a7f-9d3f-15842f374b71</t>
  </si>
  <si>
    <t>5a4fdb8a-cf17-4801-84dc-951f863fc0bd</t>
  </si>
  <si>
    <t>aa28d3b7-4afa-4927-8819-aad4dd0bd773</t>
  </si>
  <si>
    <t>1d6097e2-0b10-4db9-af56-b9b4fb306995</t>
  </si>
  <si>
    <t>4a66c782-f0d4-4c21-b07b-22177eddadf2</t>
  </si>
  <si>
    <t>3d8a9f3a-5fd7-432e-853b-ca1dd069b8b8</t>
  </si>
  <si>
    <t>29f9eb9f-599a-4631-8035-6e216f448b03</t>
  </si>
  <si>
    <t>cbebb455-5adc-4a5a-a802-b8e12e3115a3</t>
  </si>
  <si>
    <t>fcecff47-de98-433c-8553-ff9510f648fe</t>
  </si>
  <si>
    <t>external</t>
  </si>
  <si>
    <t>author1</t>
  </si>
  <si>
    <t>author2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</si>
</sst>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 (2)" connectionId="1" xr16:uid="{00000000-0016-0000-02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_classification (5)" connectionId="2" xr16:uid="{6B585516-52B0-D640-8BAA-977A9B9B61D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"/>
  <sheetViews>
    <sheetView topLeftCell="A16" workbookViewId="0">
      <selection activeCell="B26" sqref="B26"/>
    </sheetView>
  </sheetViews>
  <sheetFormatPr baseColWidth="10" defaultRowHeight="16" x14ac:dyDescent="0.2"/>
  <cols>
    <col min="1" max="2" width="37" customWidth="1"/>
    <col min="7" max="8" width="18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856</v>
      </c>
      <c r="J1" t="s">
        <v>848</v>
      </c>
      <c r="K1" t="s">
        <v>858</v>
      </c>
    </row>
    <row r="2" spans="1:11" x14ac:dyDescent="0.2">
      <c r="A2" t="s">
        <v>8</v>
      </c>
      <c r="B2" t="s">
        <v>9</v>
      </c>
      <c r="C2">
        <v>3</v>
      </c>
      <c r="D2">
        <v>6</v>
      </c>
      <c r="E2">
        <v>0</v>
      </c>
      <c r="F2">
        <v>1</v>
      </c>
      <c r="G2" s="1">
        <v>44223.609930555554</v>
      </c>
      <c r="H2" s="1">
        <v>44223.609930555554</v>
      </c>
      <c r="I2">
        <f>COUNTIF(classifications!C:C,users!A2)</f>
        <v>0</v>
      </c>
      <c r="J2">
        <f>IF(AND(OR(AND(C2&gt;=4,D2&gt;=7),E2=1),I2&gt;=5),1,0)</f>
        <v>0</v>
      </c>
      <c r="K2">
        <f>IF(J2=1,I2,0)</f>
        <v>0</v>
      </c>
    </row>
    <row r="3" spans="1:11" x14ac:dyDescent="0.2">
      <c r="A3" t="s">
        <v>10</v>
      </c>
      <c r="B3" t="s">
        <v>11</v>
      </c>
      <c r="C3">
        <v>6</v>
      </c>
      <c r="D3">
        <v>8</v>
      </c>
      <c r="E3">
        <v>1</v>
      </c>
      <c r="F3">
        <v>1</v>
      </c>
      <c r="G3" s="1">
        <v>44223.671284722222</v>
      </c>
      <c r="H3" s="1">
        <v>44223.671284722222</v>
      </c>
      <c r="I3">
        <f>COUNTIF(classifications!C:C,users!A3)</f>
        <v>1</v>
      </c>
      <c r="J3">
        <f t="shared" ref="J3:J66" si="0">IF(AND(OR(AND(C3&gt;=4,D3&gt;=7),E3=1),I3&gt;=5),1,0)</f>
        <v>0</v>
      </c>
      <c r="K3">
        <f t="shared" ref="K3:K66" si="1">IF(J3=1,I3,0)</f>
        <v>0</v>
      </c>
    </row>
    <row r="4" spans="1:11" x14ac:dyDescent="0.2">
      <c r="A4" t="s">
        <v>12</v>
      </c>
      <c r="B4" t="s">
        <v>13</v>
      </c>
      <c r="C4">
        <v>2</v>
      </c>
      <c r="D4">
        <v>4</v>
      </c>
      <c r="E4">
        <v>0</v>
      </c>
      <c r="F4">
        <v>1</v>
      </c>
      <c r="G4" s="1">
        <v>44223.509143518517</v>
      </c>
      <c r="H4" s="1">
        <v>44223.509143518517</v>
      </c>
      <c r="I4">
        <f>COUNTIF(classifications!C:C,users!A4)</f>
        <v>9</v>
      </c>
      <c r="J4">
        <f t="shared" si="0"/>
        <v>0</v>
      </c>
      <c r="K4">
        <f t="shared" si="1"/>
        <v>0</v>
      </c>
    </row>
    <row r="5" spans="1:11" x14ac:dyDescent="0.2">
      <c r="A5" t="s">
        <v>14</v>
      </c>
      <c r="B5" t="s">
        <v>15</v>
      </c>
      <c r="C5">
        <v>3</v>
      </c>
      <c r="D5">
        <v>6</v>
      </c>
      <c r="E5">
        <v>0</v>
      </c>
      <c r="F5">
        <v>1</v>
      </c>
      <c r="G5" s="1">
        <v>44223.420891203707</v>
      </c>
      <c r="H5" s="1">
        <v>44223.420891203707</v>
      </c>
      <c r="I5">
        <f>COUNTIF(classifications!C:C,users!A5)</f>
        <v>10</v>
      </c>
      <c r="J5">
        <f t="shared" si="0"/>
        <v>0</v>
      </c>
      <c r="K5">
        <f t="shared" si="1"/>
        <v>0</v>
      </c>
    </row>
    <row r="6" spans="1:11" x14ac:dyDescent="0.2">
      <c r="A6" t="s">
        <v>16</v>
      </c>
      <c r="B6" t="s">
        <v>17</v>
      </c>
      <c r="C6">
        <v>0</v>
      </c>
      <c r="D6">
        <v>5</v>
      </c>
      <c r="E6">
        <v>1</v>
      </c>
      <c r="F6">
        <v>1</v>
      </c>
      <c r="G6" s="1">
        <v>44223.486967592595</v>
      </c>
      <c r="H6" s="1">
        <v>44223.486967592595</v>
      </c>
      <c r="I6">
        <f>COUNTIF(classifications!C:C,users!A6)</f>
        <v>10</v>
      </c>
      <c r="J6">
        <f t="shared" si="0"/>
        <v>1</v>
      </c>
      <c r="K6">
        <f t="shared" si="1"/>
        <v>10</v>
      </c>
    </row>
    <row r="7" spans="1:11" x14ac:dyDescent="0.2">
      <c r="A7" t="s">
        <v>18</v>
      </c>
      <c r="B7" t="s">
        <v>19</v>
      </c>
      <c r="C7">
        <v>3</v>
      </c>
      <c r="D7">
        <v>5</v>
      </c>
      <c r="E7">
        <v>1</v>
      </c>
      <c r="F7">
        <v>1</v>
      </c>
      <c r="G7" s="1">
        <v>44224.492372685185</v>
      </c>
      <c r="H7" s="1">
        <v>44224.492372685185</v>
      </c>
      <c r="I7">
        <f>COUNTIF(classifications!C:C,users!A7)</f>
        <v>10</v>
      </c>
      <c r="J7">
        <f t="shared" si="0"/>
        <v>1</v>
      </c>
      <c r="K7">
        <f t="shared" si="1"/>
        <v>10</v>
      </c>
    </row>
    <row r="8" spans="1:11" x14ac:dyDescent="0.2">
      <c r="A8" t="s">
        <v>20</v>
      </c>
      <c r="B8" t="s">
        <v>21</v>
      </c>
      <c r="C8">
        <v>2</v>
      </c>
      <c r="D8">
        <v>5</v>
      </c>
      <c r="E8">
        <v>0</v>
      </c>
      <c r="F8">
        <v>1</v>
      </c>
      <c r="G8" s="1">
        <v>44223.5547337963</v>
      </c>
      <c r="H8" s="1">
        <v>44223.5547337963</v>
      </c>
      <c r="I8">
        <f>COUNTIF(classifications!C:C,users!A8)</f>
        <v>0</v>
      </c>
      <c r="J8">
        <f t="shared" si="0"/>
        <v>0</v>
      </c>
      <c r="K8">
        <f t="shared" si="1"/>
        <v>0</v>
      </c>
    </row>
    <row r="9" spans="1:11" x14ac:dyDescent="0.2">
      <c r="A9" t="s">
        <v>22</v>
      </c>
      <c r="B9" t="s">
        <v>23</v>
      </c>
      <c r="C9">
        <v>4</v>
      </c>
      <c r="D9">
        <v>9</v>
      </c>
      <c r="E9">
        <v>0</v>
      </c>
      <c r="F9">
        <v>1</v>
      </c>
      <c r="G9" s="1">
        <v>44223.845625000002</v>
      </c>
      <c r="H9" s="1">
        <v>44223.845625000002</v>
      </c>
      <c r="I9">
        <f>COUNTIF(classifications!C:C,users!A9)</f>
        <v>0</v>
      </c>
      <c r="J9">
        <f t="shared" si="0"/>
        <v>0</v>
      </c>
      <c r="K9">
        <f t="shared" si="1"/>
        <v>0</v>
      </c>
    </row>
    <row r="10" spans="1:11" x14ac:dyDescent="0.2">
      <c r="A10" t="s">
        <v>24</v>
      </c>
      <c r="B10" t="s">
        <v>25</v>
      </c>
      <c r="C10">
        <v>2</v>
      </c>
      <c r="D10">
        <v>4</v>
      </c>
      <c r="E10">
        <v>0</v>
      </c>
      <c r="F10">
        <v>1</v>
      </c>
      <c r="G10" s="1">
        <v>44223.88857638889</v>
      </c>
      <c r="H10" s="1">
        <v>44223.88857638889</v>
      </c>
      <c r="I10">
        <f>COUNTIF(classifications!C:C,users!A10)</f>
        <v>10</v>
      </c>
      <c r="J10">
        <f t="shared" si="0"/>
        <v>0</v>
      </c>
      <c r="K10">
        <f t="shared" si="1"/>
        <v>0</v>
      </c>
    </row>
    <row r="11" spans="1:11" x14ac:dyDescent="0.2">
      <c r="A11" t="s">
        <v>26</v>
      </c>
      <c r="B11" t="s">
        <v>27</v>
      </c>
      <c r="C11">
        <v>2</v>
      </c>
      <c r="D11">
        <v>4</v>
      </c>
      <c r="E11">
        <v>0</v>
      </c>
      <c r="F11">
        <v>1</v>
      </c>
      <c r="G11" s="1">
        <v>44223.952256944445</v>
      </c>
      <c r="H11" s="1">
        <v>44223.952256944445</v>
      </c>
      <c r="I11">
        <f>COUNTIF(classifications!C:C,users!A11)</f>
        <v>10</v>
      </c>
      <c r="J11">
        <f t="shared" si="0"/>
        <v>0</v>
      </c>
      <c r="K11">
        <f t="shared" si="1"/>
        <v>0</v>
      </c>
    </row>
    <row r="12" spans="1:11" x14ac:dyDescent="0.2">
      <c r="A12" t="s">
        <v>28</v>
      </c>
      <c r="B12" t="s">
        <v>29</v>
      </c>
      <c r="C12">
        <v>1</v>
      </c>
      <c r="D12">
        <v>3</v>
      </c>
      <c r="E12">
        <v>0</v>
      </c>
      <c r="F12">
        <v>1</v>
      </c>
      <c r="G12" s="1">
        <v>44225.553124999999</v>
      </c>
      <c r="H12" s="1">
        <v>44225.553124999999</v>
      </c>
      <c r="I12">
        <f>COUNTIF(classifications!C:C,users!A12)</f>
        <v>0</v>
      </c>
      <c r="J12">
        <f t="shared" si="0"/>
        <v>0</v>
      </c>
      <c r="K12">
        <f t="shared" si="1"/>
        <v>0</v>
      </c>
    </row>
    <row r="13" spans="1:11" x14ac:dyDescent="0.2">
      <c r="A13" t="s">
        <v>30</v>
      </c>
      <c r="B13" t="s">
        <v>31</v>
      </c>
      <c r="C13">
        <v>4</v>
      </c>
      <c r="D13">
        <v>7</v>
      </c>
      <c r="E13">
        <v>1</v>
      </c>
      <c r="F13">
        <v>1</v>
      </c>
      <c r="G13" s="1">
        <v>44223.599444444444</v>
      </c>
      <c r="H13" s="1">
        <v>44223.599444444444</v>
      </c>
      <c r="I13">
        <f>COUNTIF(classifications!C:C,users!A13)</f>
        <v>0</v>
      </c>
      <c r="J13">
        <f t="shared" si="0"/>
        <v>0</v>
      </c>
      <c r="K13">
        <f t="shared" si="1"/>
        <v>0</v>
      </c>
    </row>
    <row r="14" spans="1:11" x14ac:dyDescent="0.2">
      <c r="A14" t="s">
        <v>32</v>
      </c>
      <c r="B14" t="s">
        <v>33</v>
      </c>
      <c r="C14">
        <v>2</v>
      </c>
      <c r="D14">
        <v>5</v>
      </c>
      <c r="E14">
        <v>0</v>
      </c>
      <c r="F14">
        <v>1</v>
      </c>
      <c r="G14" s="1">
        <v>44223.493518518517</v>
      </c>
      <c r="H14" s="1">
        <v>44223.493518518517</v>
      </c>
      <c r="I14">
        <f>COUNTIF(classifications!C:C,users!A14)</f>
        <v>0</v>
      </c>
      <c r="J14">
        <f t="shared" si="0"/>
        <v>0</v>
      </c>
      <c r="K14">
        <f t="shared" si="1"/>
        <v>0</v>
      </c>
    </row>
    <row r="15" spans="1:11" x14ac:dyDescent="0.2">
      <c r="A15" t="s">
        <v>34</v>
      </c>
      <c r="B15" t="s">
        <v>35</v>
      </c>
      <c r="C15">
        <v>1</v>
      </c>
      <c r="D15">
        <v>2</v>
      </c>
      <c r="E15">
        <v>0</v>
      </c>
      <c r="F15">
        <v>1</v>
      </c>
      <c r="G15" s="1">
        <v>44225.34070601852</v>
      </c>
      <c r="H15" s="1">
        <v>44225.34070601852</v>
      </c>
      <c r="I15">
        <f>COUNTIF(classifications!C:C,users!A15)</f>
        <v>10</v>
      </c>
      <c r="J15">
        <f t="shared" si="0"/>
        <v>0</v>
      </c>
      <c r="K15">
        <f t="shared" si="1"/>
        <v>0</v>
      </c>
    </row>
    <row r="16" spans="1:11" x14ac:dyDescent="0.2">
      <c r="A16" t="s">
        <v>36</v>
      </c>
      <c r="B16" t="s">
        <v>37</v>
      </c>
      <c r="C16">
        <v>3</v>
      </c>
      <c r="D16">
        <v>5</v>
      </c>
      <c r="E16">
        <v>1</v>
      </c>
      <c r="F16">
        <v>1</v>
      </c>
      <c r="G16" s="1">
        <v>44225.916817129626</v>
      </c>
      <c r="H16" s="1">
        <v>44225.916817129626</v>
      </c>
      <c r="I16">
        <f>COUNTIF(classifications!C:C,users!A16)</f>
        <v>3</v>
      </c>
      <c r="J16">
        <f t="shared" si="0"/>
        <v>0</v>
      </c>
      <c r="K16">
        <f t="shared" si="1"/>
        <v>0</v>
      </c>
    </row>
    <row r="17" spans="1:11" x14ac:dyDescent="0.2">
      <c r="A17" t="s">
        <v>38</v>
      </c>
      <c r="B17" t="s">
        <v>39</v>
      </c>
      <c r="C17">
        <v>6</v>
      </c>
      <c r="D17">
        <v>7</v>
      </c>
      <c r="E17">
        <v>1</v>
      </c>
      <c r="F17">
        <v>1</v>
      </c>
      <c r="G17" s="1">
        <v>44223.652303240742</v>
      </c>
      <c r="H17" s="1">
        <v>44223.652303240742</v>
      </c>
      <c r="I17">
        <f>COUNTIF(classifications!C:C,users!A17)</f>
        <v>0</v>
      </c>
      <c r="J17">
        <f t="shared" si="0"/>
        <v>0</v>
      </c>
      <c r="K17">
        <f t="shared" si="1"/>
        <v>0</v>
      </c>
    </row>
    <row r="18" spans="1:11" x14ac:dyDescent="0.2">
      <c r="A18" t="s">
        <v>40</v>
      </c>
      <c r="B18" t="s">
        <v>41</v>
      </c>
      <c r="C18">
        <v>2</v>
      </c>
      <c r="D18">
        <v>5</v>
      </c>
      <c r="E18">
        <v>1</v>
      </c>
      <c r="F18">
        <v>1</v>
      </c>
      <c r="G18" s="1">
        <v>44223.726817129631</v>
      </c>
      <c r="H18" s="1">
        <v>44223.726817129631</v>
      </c>
      <c r="I18">
        <f>COUNTIF(classifications!C:C,users!A18)</f>
        <v>0</v>
      </c>
      <c r="J18">
        <f t="shared" si="0"/>
        <v>0</v>
      </c>
      <c r="K18">
        <f t="shared" si="1"/>
        <v>0</v>
      </c>
    </row>
    <row r="19" spans="1:11" x14ac:dyDescent="0.2">
      <c r="A19" t="s">
        <v>42</v>
      </c>
      <c r="B19" t="s">
        <v>43</v>
      </c>
      <c r="C19">
        <v>2</v>
      </c>
      <c r="D19">
        <v>5</v>
      </c>
      <c r="E19">
        <v>0</v>
      </c>
      <c r="F19">
        <v>1</v>
      </c>
      <c r="G19" s="1">
        <v>44223.443333333336</v>
      </c>
      <c r="H19" s="1">
        <v>44223.443333333336</v>
      </c>
      <c r="I19">
        <f>COUNTIF(classifications!C:C,users!A19)</f>
        <v>10</v>
      </c>
      <c r="J19">
        <f t="shared" si="0"/>
        <v>0</v>
      </c>
      <c r="K19">
        <f t="shared" si="1"/>
        <v>0</v>
      </c>
    </row>
    <row r="20" spans="1:11" x14ac:dyDescent="0.2">
      <c r="A20" t="s">
        <v>44</v>
      </c>
      <c r="B20" t="s">
        <v>45</v>
      </c>
      <c r="C20">
        <v>6</v>
      </c>
      <c r="D20">
        <v>7</v>
      </c>
      <c r="E20">
        <v>1</v>
      </c>
      <c r="F20">
        <v>1</v>
      </c>
      <c r="G20" s="1">
        <v>44223.652326388888</v>
      </c>
      <c r="H20" s="1">
        <v>44223.652326388888</v>
      </c>
      <c r="I20">
        <f>COUNTIF(classifications!C:C,users!A20)</f>
        <v>0</v>
      </c>
      <c r="J20">
        <f t="shared" si="0"/>
        <v>0</v>
      </c>
      <c r="K20">
        <f t="shared" si="1"/>
        <v>0</v>
      </c>
    </row>
    <row r="21" spans="1:11" x14ac:dyDescent="0.2">
      <c r="A21" t="s">
        <v>46</v>
      </c>
      <c r="B21" t="s">
        <v>47</v>
      </c>
      <c r="C21">
        <v>3</v>
      </c>
      <c r="D21">
        <v>3</v>
      </c>
      <c r="E21">
        <v>0</v>
      </c>
      <c r="F21">
        <v>1</v>
      </c>
      <c r="G21" s="1">
        <v>44219.8362037037</v>
      </c>
      <c r="H21" s="1">
        <v>44219.8362037037</v>
      </c>
      <c r="I21">
        <f>COUNTIF(classifications!C:C,users!A21)</f>
        <v>0</v>
      </c>
      <c r="J21">
        <f t="shared" si="0"/>
        <v>0</v>
      </c>
      <c r="K21">
        <f t="shared" si="1"/>
        <v>0</v>
      </c>
    </row>
    <row r="22" spans="1:11" x14ac:dyDescent="0.2">
      <c r="A22" t="s">
        <v>48</v>
      </c>
      <c r="B22" t="s">
        <v>49</v>
      </c>
      <c r="C22">
        <v>2</v>
      </c>
      <c r="D22">
        <v>4</v>
      </c>
      <c r="E22">
        <v>0</v>
      </c>
      <c r="F22">
        <v>1</v>
      </c>
      <c r="G22" s="1">
        <v>44223.888564814813</v>
      </c>
      <c r="H22" s="1">
        <v>44223.888564814813</v>
      </c>
      <c r="I22">
        <f>COUNTIF(classifications!C:C,users!A22)</f>
        <v>0</v>
      </c>
      <c r="J22">
        <f t="shared" si="0"/>
        <v>0</v>
      </c>
      <c r="K22">
        <f t="shared" si="1"/>
        <v>0</v>
      </c>
    </row>
    <row r="23" spans="1:11" x14ac:dyDescent="0.2">
      <c r="A23" t="s">
        <v>50</v>
      </c>
      <c r="B23" t="s">
        <v>51</v>
      </c>
      <c r="C23">
        <v>2</v>
      </c>
      <c r="D23">
        <v>7</v>
      </c>
      <c r="E23">
        <v>0</v>
      </c>
      <c r="F23">
        <v>1</v>
      </c>
      <c r="G23" s="1">
        <v>44223.582060185188</v>
      </c>
      <c r="H23" s="1">
        <v>44223.582060185188</v>
      </c>
      <c r="I23">
        <f>COUNTIF(classifications!C:C,users!A23)</f>
        <v>2</v>
      </c>
      <c r="J23">
        <f t="shared" si="0"/>
        <v>0</v>
      </c>
      <c r="K23">
        <f t="shared" si="1"/>
        <v>0</v>
      </c>
    </row>
    <row r="24" spans="1:11" x14ac:dyDescent="0.2">
      <c r="A24" t="s">
        <v>52</v>
      </c>
      <c r="B24" t="s">
        <v>53</v>
      </c>
      <c r="C24">
        <v>2</v>
      </c>
      <c r="D24">
        <v>4</v>
      </c>
      <c r="E24">
        <v>0</v>
      </c>
      <c r="F24">
        <v>1</v>
      </c>
      <c r="G24" s="1">
        <v>44223.88857638889</v>
      </c>
      <c r="H24" s="1">
        <v>44223.88857638889</v>
      </c>
      <c r="I24">
        <f>COUNTIF(classifications!C:C,users!A24)</f>
        <v>0</v>
      </c>
      <c r="J24">
        <f t="shared" si="0"/>
        <v>0</v>
      </c>
      <c r="K24">
        <f t="shared" si="1"/>
        <v>0</v>
      </c>
    </row>
    <row r="25" spans="1:11" x14ac:dyDescent="0.2">
      <c r="A25" t="s">
        <v>54</v>
      </c>
      <c r="B25" t="s">
        <v>55</v>
      </c>
      <c r="C25">
        <v>10</v>
      </c>
      <c r="D25">
        <v>9</v>
      </c>
      <c r="E25">
        <v>1</v>
      </c>
      <c r="F25">
        <v>1</v>
      </c>
      <c r="G25" s="1">
        <v>44221.482314814813</v>
      </c>
      <c r="H25" s="1">
        <v>44221.482314814813</v>
      </c>
      <c r="I25">
        <f>COUNTIF(classifications!C:C,users!A25)</f>
        <v>10</v>
      </c>
      <c r="J25">
        <f t="shared" si="0"/>
        <v>1</v>
      </c>
      <c r="K25">
        <f t="shared" si="1"/>
        <v>10</v>
      </c>
    </row>
    <row r="26" spans="1:11" x14ac:dyDescent="0.2">
      <c r="A26" t="s">
        <v>56</v>
      </c>
      <c r="B26" t="s">
        <v>57</v>
      </c>
      <c r="C26">
        <v>6</v>
      </c>
      <c r="D26">
        <v>7</v>
      </c>
      <c r="E26">
        <v>1</v>
      </c>
      <c r="F26">
        <v>1</v>
      </c>
      <c r="G26" s="1">
        <v>44225.45453703704</v>
      </c>
      <c r="H26" s="1">
        <v>44225.45453703704</v>
      </c>
      <c r="I26">
        <f>COUNTIF(classifications!C:C,users!A26)</f>
        <v>13</v>
      </c>
      <c r="J26">
        <f t="shared" si="0"/>
        <v>1</v>
      </c>
      <c r="K26">
        <f t="shared" si="1"/>
        <v>13</v>
      </c>
    </row>
    <row r="27" spans="1:11" x14ac:dyDescent="0.2">
      <c r="A27" t="s">
        <v>58</v>
      </c>
      <c r="B27" t="s">
        <v>59</v>
      </c>
      <c r="C27">
        <v>1</v>
      </c>
      <c r="D27">
        <v>5</v>
      </c>
      <c r="E27">
        <v>0</v>
      </c>
      <c r="F27">
        <v>1</v>
      </c>
      <c r="G27" s="1">
        <v>44223.576284722221</v>
      </c>
      <c r="H27" s="1">
        <v>44223.576284722221</v>
      </c>
      <c r="I27">
        <f>COUNTIF(classifications!C:C,users!A27)</f>
        <v>10</v>
      </c>
      <c r="J27">
        <f t="shared" si="0"/>
        <v>0</v>
      </c>
      <c r="K27">
        <f t="shared" si="1"/>
        <v>0</v>
      </c>
    </row>
    <row r="28" spans="1:11" x14ac:dyDescent="0.2">
      <c r="A28" t="s">
        <v>60</v>
      </c>
      <c r="B28" t="s">
        <v>61</v>
      </c>
      <c r="C28">
        <v>2</v>
      </c>
      <c r="D28">
        <v>4</v>
      </c>
      <c r="E28">
        <v>0</v>
      </c>
      <c r="F28">
        <v>1</v>
      </c>
      <c r="G28" s="1">
        <v>44223.494733796295</v>
      </c>
      <c r="H28" s="1">
        <v>44223.494733796295</v>
      </c>
      <c r="I28">
        <f>COUNTIF(classifications!C:C,users!A28)</f>
        <v>1</v>
      </c>
      <c r="J28">
        <f t="shared" si="0"/>
        <v>0</v>
      </c>
      <c r="K28">
        <f t="shared" si="1"/>
        <v>0</v>
      </c>
    </row>
    <row r="29" spans="1:11" x14ac:dyDescent="0.2">
      <c r="A29" t="s">
        <v>62</v>
      </c>
      <c r="B29" t="s">
        <v>63</v>
      </c>
      <c r="C29">
        <v>6</v>
      </c>
      <c r="D29">
        <v>7</v>
      </c>
      <c r="E29">
        <v>1</v>
      </c>
      <c r="F29">
        <v>1</v>
      </c>
      <c r="G29" s="1">
        <v>44223.652314814812</v>
      </c>
      <c r="H29" s="1">
        <v>44223.652314814812</v>
      </c>
      <c r="I29">
        <f>COUNTIF(classifications!C:C,users!A29)</f>
        <v>0</v>
      </c>
      <c r="J29">
        <f t="shared" si="0"/>
        <v>0</v>
      </c>
      <c r="K29">
        <f t="shared" si="1"/>
        <v>0</v>
      </c>
    </row>
    <row r="30" spans="1:11" x14ac:dyDescent="0.2">
      <c r="A30" t="s">
        <v>64</v>
      </c>
      <c r="B30" t="s">
        <v>65</v>
      </c>
      <c r="C30">
        <v>6</v>
      </c>
      <c r="D30">
        <v>5</v>
      </c>
      <c r="E30">
        <v>1</v>
      </c>
      <c r="F30">
        <v>1</v>
      </c>
      <c r="G30" s="1">
        <v>44223.473935185182</v>
      </c>
      <c r="H30" s="1">
        <v>44223.473935185182</v>
      </c>
      <c r="I30">
        <f>COUNTIF(classifications!C:C,users!A30)</f>
        <v>3</v>
      </c>
      <c r="J30">
        <f t="shared" si="0"/>
        <v>0</v>
      </c>
      <c r="K30">
        <f t="shared" si="1"/>
        <v>0</v>
      </c>
    </row>
    <row r="31" spans="1:11" x14ac:dyDescent="0.2">
      <c r="A31" t="s">
        <v>66</v>
      </c>
      <c r="B31" t="s">
        <v>67</v>
      </c>
      <c r="C31">
        <v>2</v>
      </c>
      <c r="D31">
        <v>6</v>
      </c>
      <c r="E31">
        <v>0</v>
      </c>
      <c r="F31">
        <v>1</v>
      </c>
      <c r="G31" s="1">
        <v>44224.730162037034</v>
      </c>
      <c r="H31" s="1">
        <v>44224.730162037034</v>
      </c>
      <c r="I31">
        <f>COUNTIF(classifications!C:C,users!A31)</f>
        <v>2</v>
      </c>
      <c r="J31">
        <f t="shared" si="0"/>
        <v>0</v>
      </c>
      <c r="K31">
        <f t="shared" si="1"/>
        <v>0</v>
      </c>
    </row>
    <row r="32" spans="1:11" x14ac:dyDescent="0.2">
      <c r="A32" t="s">
        <v>68</v>
      </c>
      <c r="B32" t="s">
        <v>69</v>
      </c>
      <c r="C32">
        <v>2</v>
      </c>
      <c r="D32">
        <v>4</v>
      </c>
      <c r="E32">
        <v>0</v>
      </c>
      <c r="F32">
        <v>1</v>
      </c>
      <c r="G32" s="1">
        <v>44223.513402777775</v>
      </c>
      <c r="H32" s="1">
        <v>44223.513402777775</v>
      </c>
      <c r="I32">
        <f>COUNTIF(classifications!C:C,users!A32)</f>
        <v>2</v>
      </c>
      <c r="J32">
        <f t="shared" si="0"/>
        <v>0</v>
      </c>
      <c r="K32">
        <f t="shared" si="1"/>
        <v>0</v>
      </c>
    </row>
    <row r="33" spans="1:11" x14ac:dyDescent="0.2">
      <c r="A33" t="s">
        <v>70</v>
      </c>
      <c r="B33" t="s">
        <v>71</v>
      </c>
      <c r="C33">
        <v>2</v>
      </c>
      <c r="D33">
        <v>4</v>
      </c>
      <c r="E33">
        <v>0</v>
      </c>
      <c r="F33">
        <v>1</v>
      </c>
      <c r="G33" s="1">
        <v>44223.577499999999</v>
      </c>
      <c r="H33" s="1">
        <v>44223.577499999999</v>
      </c>
      <c r="I33">
        <f>COUNTIF(classifications!C:C,users!A33)</f>
        <v>0</v>
      </c>
      <c r="J33">
        <f t="shared" si="0"/>
        <v>0</v>
      </c>
      <c r="K33">
        <f t="shared" si="1"/>
        <v>0</v>
      </c>
    </row>
    <row r="34" spans="1:11" x14ac:dyDescent="0.2">
      <c r="A34" s="2" t="s">
        <v>72</v>
      </c>
      <c r="B34" t="s">
        <v>73</v>
      </c>
      <c r="C34">
        <v>3</v>
      </c>
      <c r="D34">
        <v>7</v>
      </c>
      <c r="E34">
        <v>1</v>
      </c>
      <c r="F34">
        <v>1</v>
      </c>
      <c r="G34" s="1">
        <v>44223.656851851854</v>
      </c>
      <c r="H34" s="1">
        <v>44223.656851851854</v>
      </c>
      <c r="I34">
        <f>COUNTIF(classifications!C:C,users!A34)</f>
        <v>1</v>
      </c>
      <c r="J34">
        <f t="shared" si="0"/>
        <v>0</v>
      </c>
      <c r="K34">
        <f t="shared" si="1"/>
        <v>0</v>
      </c>
    </row>
    <row r="35" spans="1:11" x14ac:dyDescent="0.2">
      <c r="A35" t="s">
        <v>74</v>
      </c>
      <c r="B35" t="s">
        <v>75</v>
      </c>
      <c r="C35">
        <v>1</v>
      </c>
      <c r="D35">
        <v>5</v>
      </c>
      <c r="E35">
        <v>1</v>
      </c>
      <c r="F35">
        <v>1</v>
      </c>
      <c r="G35" s="1">
        <v>44223.631226851852</v>
      </c>
      <c r="H35" s="1">
        <v>44223.631226851852</v>
      </c>
      <c r="I35">
        <f>COUNTIF(classifications!C:C,users!A35)</f>
        <v>0</v>
      </c>
      <c r="J35">
        <f t="shared" si="0"/>
        <v>0</v>
      </c>
      <c r="K35">
        <f t="shared" si="1"/>
        <v>0</v>
      </c>
    </row>
    <row r="36" spans="1:11" x14ac:dyDescent="0.2">
      <c r="A36" t="s">
        <v>76</v>
      </c>
      <c r="B36" t="s">
        <v>77</v>
      </c>
      <c r="C36">
        <v>3</v>
      </c>
      <c r="D36">
        <v>4</v>
      </c>
      <c r="E36">
        <v>0</v>
      </c>
      <c r="F36">
        <v>1</v>
      </c>
      <c r="G36" s="1">
        <v>44223.563217592593</v>
      </c>
      <c r="H36" s="1">
        <v>44223.563217592593</v>
      </c>
      <c r="I36">
        <f>COUNTIF(classifications!C:C,users!A36)</f>
        <v>0</v>
      </c>
      <c r="J36">
        <f t="shared" si="0"/>
        <v>0</v>
      </c>
      <c r="K36">
        <f t="shared" si="1"/>
        <v>0</v>
      </c>
    </row>
    <row r="37" spans="1:11" x14ac:dyDescent="0.2">
      <c r="A37" t="s">
        <v>78</v>
      </c>
      <c r="B37" t="s">
        <v>79</v>
      </c>
      <c r="C37">
        <v>6</v>
      </c>
      <c r="D37">
        <v>7</v>
      </c>
      <c r="E37">
        <v>1</v>
      </c>
      <c r="F37">
        <v>1</v>
      </c>
      <c r="G37" s="1">
        <v>44223.652314814812</v>
      </c>
      <c r="H37" s="1">
        <v>44223.652314814812</v>
      </c>
      <c r="I37">
        <f>COUNTIF(classifications!C:C,users!A37)</f>
        <v>0</v>
      </c>
      <c r="J37">
        <f t="shared" si="0"/>
        <v>0</v>
      </c>
      <c r="K37">
        <f t="shared" si="1"/>
        <v>0</v>
      </c>
    </row>
    <row r="38" spans="1:11" x14ac:dyDescent="0.2">
      <c r="A38" t="s">
        <v>80</v>
      </c>
      <c r="B38" t="s">
        <v>81</v>
      </c>
      <c r="C38">
        <v>2</v>
      </c>
      <c r="D38">
        <v>4</v>
      </c>
      <c r="E38">
        <v>0</v>
      </c>
      <c r="F38">
        <v>1</v>
      </c>
      <c r="G38" s="1">
        <v>44223.88857638889</v>
      </c>
      <c r="H38" s="1">
        <v>44223.88857638889</v>
      </c>
      <c r="I38">
        <f>COUNTIF(classifications!C:C,users!A38)</f>
        <v>0</v>
      </c>
      <c r="J38">
        <f t="shared" si="0"/>
        <v>0</v>
      </c>
      <c r="K38">
        <f t="shared" si="1"/>
        <v>0</v>
      </c>
    </row>
    <row r="39" spans="1:11" x14ac:dyDescent="0.2">
      <c r="A39" t="s">
        <v>82</v>
      </c>
      <c r="B39" t="s">
        <v>83</v>
      </c>
      <c r="C39">
        <v>5</v>
      </c>
      <c r="D39">
        <v>7</v>
      </c>
      <c r="E39">
        <v>1</v>
      </c>
      <c r="F39">
        <v>1</v>
      </c>
      <c r="G39" s="1">
        <v>44228.827314814815</v>
      </c>
      <c r="H39" s="1">
        <v>44228.827314814815</v>
      </c>
      <c r="I39">
        <f>COUNTIF(classifications!C:C,users!A39)</f>
        <v>0</v>
      </c>
      <c r="J39">
        <f t="shared" si="0"/>
        <v>0</v>
      </c>
      <c r="K39">
        <f t="shared" si="1"/>
        <v>0</v>
      </c>
    </row>
    <row r="40" spans="1:11" x14ac:dyDescent="0.2">
      <c r="A40" t="s">
        <v>84</v>
      </c>
      <c r="B40" t="s">
        <v>85</v>
      </c>
      <c r="C40">
        <v>3</v>
      </c>
      <c r="D40">
        <v>2</v>
      </c>
      <c r="E40">
        <v>0</v>
      </c>
      <c r="F40">
        <v>1</v>
      </c>
      <c r="G40" s="1">
        <v>44223.439513888887</v>
      </c>
      <c r="H40" s="1">
        <v>44223.439513888887</v>
      </c>
      <c r="I40">
        <f>COUNTIF(classifications!C:C,users!A40)</f>
        <v>3</v>
      </c>
      <c r="J40">
        <f t="shared" si="0"/>
        <v>0</v>
      </c>
      <c r="K40">
        <f t="shared" si="1"/>
        <v>0</v>
      </c>
    </row>
    <row r="41" spans="1:11" x14ac:dyDescent="0.2">
      <c r="A41" t="s">
        <v>86</v>
      </c>
      <c r="B41" t="s">
        <v>87</v>
      </c>
      <c r="C41">
        <v>4</v>
      </c>
      <c r="D41">
        <v>7</v>
      </c>
      <c r="E41">
        <v>0</v>
      </c>
      <c r="F41">
        <v>1</v>
      </c>
      <c r="G41" s="1">
        <v>44223.591747685183</v>
      </c>
      <c r="H41" s="1">
        <v>44223.591747685183</v>
      </c>
      <c r="I41">
        <f>COUNTIF(classifications!C:C,users!A41)</f>
        <v>5</v>
      </c>
      <c r="J41">
        <f t="shared" si="0"/>
        <v>1</v>
      </c>
      <c r="K41">
        <f t="shared" si="1"/>
        <v>5</v>
      </c>
    </row>
    <row r="42" spans="1:11" x14ac:dyDescent="0.2">
      <c r="A42" t="s">
        <v>88</v>
      </c>
      <c r="B42" t="s">
        <v>89</v>
      </c>
      <c r="C42">
        <v>0</v>
      </c>
      <c r="D42">
        <v>3</v>
      </c>
      <c r="E42">
        <v>0</v>
      </c>
      <c r="F42">
        <v>1</v>
      </c>
      <c r="G42" s="1">
        <v>44223.451041666667</v>
      </c>
      <c r="H42" s="1">
        <v>44223.451041666667</v>
      </c>
      <c r="I42">
        <f>COUNTIF(classifications!C:C,users!A42)</f>
        <v>10</v>
      </c>
      <c r="J42">
        <f t="shared" si="0"/>
        <v>0</v>
      </c>
      <c r="K42">
        <f t="shared" si="1"/>
        <v>0</v>
      </c>
    </row>
    <row r="43" spans="1:11" x14ac:dyDescent="0.2">
      <c r="A43" t="s">
        <v>90</v>
      </c>
      <c r="B43" t="s">
        <v>91</v>
      </c>
      <c r="C43">
        <v>0</v>
      </c>
      <c r="D43">
        <v>5</v>
      </c>
      <c r="E43">
        <v>0</v>
      </c>
      <c r="F43">
        <v>1</v>
      </c>
      <c r="G43" s="1">
        <v>44223.531053240738</v>
      </c>
      <c r="H43" s="1">
        <v>44223.531053240738</v>
      </c>
      <c r="I43">
        <f>COUNTIF(classifications!C:C,users!A43)</f>
        <v>10</v>
      </c>
      <c r="J43">
        <f t="shared" si="0"/>
        <v>0</v>
      </c>
      <c r="K43">
        <f t="shared" si="1"/>
        <v>0</v>
      </c>
    </row>
    <row r="44" spans="1:11" x14ac:dyDescent="0.2">
      <c r="A44" t="s">
        <v>92</v>
      </c>
      <c r="B44" t="s">
        <v>93</v>
      </c>
      <c r="C44">
        <v>4</v>
      </c>
      <c r="D44">
        <v>5</v>
      </c>
      <c r="E44">
        <v>0</v>
      </c>
      <c r="F44">
        <v>1</v>
      </c>
      <c r="G44" s="1">
        <v>44224.321631944447</v>
      </c>
      <c r="H44" s="1">
        <v>44224.321631944447</v>
      </c>
      <c r="I44">
        <f>COUNTIF(classifications!C:C,users!A44)</f>
        <v>1</v>
      </c>
      <c r="J44">
        <f t="shared" si="0"/>
        <v>0</v>
      </c>
      <c r="K44">
        <f t="shared" si="1"/>
        <v>0</v>
      </c>
    </row>
    <row r="45" spans="1:11" x14ac:dyDescent="0.2">
      <c r="A45" t="s">
        <v>94</v>
      </c>
      <c r="B45" t="s">
        <v>95</v>
      </c>
      <c r="C45">
        <v>3</v>
      </c>
      <c r="D45">
        <v>6</v>
      </c>
      <c r="E45">
        <v>1</v>
      </c>
      <c r="F45">
        <v>1</v>
      </c>
      <c r="G45" s="1">
        <v>44225.685624999998</v>
      </c>
      <c r="H45" s="1">
        <v>44225.685624999998</v>
      </c>
      <c r="I45">
        <f>COUNTIF(classifications!C:C,users!A45)</f>
        <v>10</v>
      </c>
      <c r="J45">
        <f t="shared" si="0"/>
        <v>1</v>
      </c>
      <c r="K45">
        <f t="shared" si="1"/>
        <v>10</v>
      </c>
    </row>
    <row r="46" spans="1:11" x14ac:dyDescent="0.2">
      <c r="A46" t="s">
        <v>96</v>
      </c>
      <c r="B46" t="s">
        <v>97</v>
      </c>
      <c r="C46">
        <v>3</v>
      </c>
      <c r="D46">
        <v>3</v>
      </c>
      <c r="E46">
        <v>0</v>
      </c>
      <c r="F46">
        <v>1</v>
      </c>
      <c r="G46" s="1">
        <v>44223.488888888889</v>
      </c>
      <c r="H46" s="1">
        <v>44223.488888888889</v>
      </c>
      <c r="I46">
        <f>COUNTIF(classifications!C:C,users!A46)</f>
        <v>11</v>
      </c>
      <c r="J46">
        <f t="shared" si="0"/>
        <v>0</v>
      </c>
      <c r="K46">
        <f t="shared" si="1"/>
        <v>0</v>
      </c>
    </row>
    <row r="47" spans="1:11" x14ac:dyDescent="0.2">
      <c r="A47" t="s">
        <v>98</v>
      </c>
      <c r="B47" t="s">
        <v>99</v>
      </c>
      <c r="C47">
        <v>3</v>
      </c>
      <c r="D47">
        <v>6</v>
      </c>
      <c r="E47">
        <v>0</v>
      </c>
      <c r="F47">
        <v>1</v>
      </c>
      <c r="G47" s="1">
        <v>44223.609907407408</v>
      </c>
      <c r="H47" s="1">
        <v>44223.609907407408</v>
      </c>
      <c r="I47">
        <f>COUNTIF(classifications!C:C,users!A47)</f>
        <v>1</v>
      </c>
      <c r="J47">
        <f t="shared" si="0"/>
        <v>0</v>
      </c>
      <c r="K47">
        <f t="shared" si="1"/>
        <v>0</v>
      </c>
    </row>
    <row r="48" spans="1:11" x14ac:dyDescent="0.2">
      <c r="A48" t="s">
        <v>100</v>
      </c>
      <c r="B48" t="s">
        <v>101</v>
      </c>
      <c r="C48">
        <v>3</v>
      </c>
      <c r="D48">
        <v>5</v>
      </c>
      <c r="E48">
        <v>0</v>
      </c>
      <c r="F48">
        <v>1</v>
      </c>
      <c r="G48" s="1">
        <v>44223.428206018521</v>
      </c>
      <c r="H48" s="1">
        <v>44223.428206018521</v>
      </c>
      <c r="I48">
        <f>COUNTIF(classifications!C:C,users!A48)</f>
        <v>10</v>
      </c>
      <c r="J48">
        <f t="shared" si="0"/>
        <v>0</v>
      </c>
      <c r="K48">
        <f t="shared" si="1"/>
        <v>0</v>
      </c>
    </row>
    <row r="49" spans="1:11" x14ac:dyDescent="0.2">
      <c r="A49" t="s">
        <v>102</v>
      </c>
      <c r="B49" t="s">
        <v>103</v>
      </c>
      <c r="C49">
        <v>56</v>
      </c>
      <c r="D49">
        <v>5</v>
      </c>
      <c r="E49">
        <v>1</v>
      </c>
      <c r="F49">
        <v>1</v>
      </c>
      <c r="G49" s="1">
        <v>44225.440474537034</v>
      </c>
      <c r="H49" s="1">
        <v>44225.440474537034</v>
      </c>
      <c r="I49">
        <f>COUNTIF(classifications!C:C,users!A49)</f>
        <v>0</v>
      </c>
      <c r="J49">
        <f t="shared" si="0"/>
        <v>0</v>
      </c>
      <c r="K49">
        <f t="shared" si="1"/>
        <v>0</v>
      </c>
    </row>
    <row r="50" spans="1:11" x14ac:dyDescent="0.2">
      <c r="A50" t="s">
        <v>104</v>
      </c>
      <c r="B50" t="s">
        <v>105</v>
      </c>
      <c r="C50">
        <v>5</v>
      </c>
      <c r="D50">
        <v>7</v>
      </c>
      <c r="E50">
        <v>1</v>
      </c>
      <c r="F50">
        <v>1</v>
      </c>
      <c r="G50" s="1">
        <v>44223.701018518521</v>
      </c>
      <c r="H50" s="1">
        <v>44223.701018518521</v>
      </c>
      <c r="I50">
        <f>COUNTIF(classifications!C:C,users!A50)</f>
        <v>11</v>
      </c>
      <c r="J50">
        <f t="shared" si="0"/>
        <v>1</v>
      </c>
      <c r="K50">
        <f t="shared" si="1"/>
        <v>11</v>
      </c>
    </row>
    <row r="51" spans="1:11" x14ac:dyDescent="0.2">
      <c r="A51" t="s">
        <v>106</v>
      </c>
      <c r="B51" t="s">
        <v>107</v>
      </c>
      <c r="C51">
        <v>3</v>
      </c>
      <c r="D51">
        <v>5</v>
      </c>
      <c r="E51">
        <v>0</v>
      </c>
      <c r="F51">
        <v>1</v>
      </c>
      <c r="G51" s="1">
        <v>44223.452245370368</v>
      </c>
      <c r="H51" s="1">
        <v>44223.452245370368</v>
      </c>
      <c r="I51">
        <f>COUNTIF(classifications!C:C,users!A51)</f>
        <v>0</v>
      </c>
      <c r="J51">
        <f t="shared" si="0"/>
        <v>0</v>
      </c>
      <c r="K51">
        <f t="shared" si="1"/>
        <v>0</v>
      </c>
    </row>
    <row r="52" spans="1:11" x14ac:dyDescent="0.2">
      <c r="A52" t="s">
        <v>108</v>
      </c>
      <c r="B52" t="s">
        <v>109</v>
      </c>
      <c r="C52">
        <v>2</v>
      </c>
      <c r="D52">
        <v>3</v>
      </c>
      <c r="E52">
        <v>0</v>
      </c>
      <c r="F52">
        <v>1</v>
      </c>
      <c r="G52" s="1">
        <v>44223.700983796298</v>
      </c>
      <c r="H52" s="1">
        <v>44223.700983796298</v>
      </c>
      <c r="I52">
        <f>COUNTIF(classifications!C:C,users!A52)</f>
        <v>11</v>
      </c>
      <c r="J52">
        <f t="shared" si="0"/>
        <v>0</v>
      </c>
      <c r="K52">
        <f t="shared" si="1"/>
        <v>0</v>
      </c>
    </row>
    <row r="53" spans="1:11" x14ac:dyDescent="0.2">
      <c r="A53" t="s">
        <v>110</v>
      </c>
      <c r="B53" t="s">
        <v>111</v>
      </c>
      <c r="C53">
        <v>6</v>
      </c>
      <c r="D53">
        <v>7</v>
      </c>
      <c r="E53">
        <v>1</v>
      </c>
      <c r="F53">
        <v>1</v>
      </c>
      <c r="G53" s="1">
        <v>44223.652314814812</v>
      </c>
      <c r="H53" s="1">
        <v>44223.652314814812</v>
      </c>
      <c r="I53">
        <f>COUNTIF(classifications!C:C,users!A53)</f>
        <v>0</v>
      </c>
      <c r="J53">
        <f t="shared" si="0"/>
        <v>0</v>
      </c>
      <c r="K53">
        <f t="shared" si="1"/>
        <v>0</v>
      </c>
    </row>
    <row r="54" spans="1:11" x14ac:dyDescent="0.2">
      <c r="A54" t="s">
        <v>112</v>
      </c>
      <c r="B54" t="s">
        <v>113</v>
      </c>
      <c r="C54">
        <v>1</v>
      </c>
      <c r="D54">
        <v>5</v>
      </c>
      <c r="E54">
        <v>0</v>
      </c>
      <c r="F54">
        <v>1</v>
      </c>
      <c r="G54" s="1">
        <v>44225.953668981485</v>
      </c>
      <c r="H54" s="1">
        <v>44225.953668981485</v>
      </c>
      <c r="I54">
        <f>COUNTIF(classifications!C:C,users!A54)</f>
        <v>10</v>
      </c>
      <c r="J54">
        <f t="shared" si="0"/>
        <v>0</v>
      </c>
      <c r="K54">
        <f t="shared" si="1"/>
        <v>0</v>
      </c>
    </row>
    <row r="55" spans="1:11" x14ac:dyDescent="0.2">
      <c r="A55" t="s">
        <v>114</v>
      </c>
      <c r="B55" t="s">
        <v>115</v>
      </c>
      <c r="C55">
        <v>3</v>
      </c>
      <c r="D55">
        <v>2</v>
      </c>
      <c r="E55">
        <v>0</v>
      </c>
      <c r="F55">
        <v>1</v>
      </c>
      <c r="G55" s="1">
        <v>44220.774872685186</v>
      </c>
      <c r="H55" s="1">
        <v>44220.774872685186</v>
      </c>
      <c r="I55">
        <f>COUNTIF(classifications!C:C,users!A55)</f>
        <v>1</v>
      </c>
      <c r="J55">
        <f t="shared" si="0"/>
        <v>0</v>
      </c>
      <c r="K55">
        <f t="shared" si="1"/>
        <v>0</v>
      </c>
    </row>
    <row r="56" spans="1:11" x14ac:dyDescent="0.2">
      <c r="A56" t="s">
        <v>116</v>
      </c>
      <c r="B56" t="s">
        <v>117</v>
      </c>
      <c r="C56">
        <v>1</v>
      </c>
      <c r="D56">
        <v>3</v>
      </c>
      <c r="E56">
        <v>1</v>
      </c>
      <c r="F56">
        <v>1</v>
      </c>
      <c r="G56" s="1">
        <v>44223.598287037035</v>
      </c>
      <c r="H56" s="1">
        <v>44223.598287037035</v>
      </c>
      <c r="I56">
        <f>COUNTIF(classifications!C:C,users!A56)</f>
        <v>1</v>
      </c>
      <c r="J56">
        <f t="shared" si="0"/>
        <v>0</v>
      </c>
      <c r="K56">
        <f t="shared" si="1"/>
        <v>0</v>
      </c>
    </row>
    <row r="57" spans="1:11" x14ac:dyDescent="0.2">
      <c r="A57" t="s">
        <v>118</v>
      </c>
      <c r="B57" t="s">
        <v>119</v>
      </c>
      <c r="C57">
        <v>3</v>
      </c>
      <c r="D57">
        <v>5</v>
      </c>
      <c r="E57">
        <v>0</v>
      </c>
      <c r="F57">
        <v>1</v>
      </c>
      <c r="G57" s="1">
        <v>44223.944884259261</v>
      </c>
      <c r="H57" s="1">
        <v>44223.944884259261</v>
      </c>
      <c r="I57">
        <f>COUNTIF(classifications!C:C,users!A57)</f>
        <v>0</v>
      </c>
      <c r="J57">
        <f t="shared" si="0"/>
        <v>0</v>
      </c>
      <c r="K57">
        <f t="shared" si="1"/>
        <v>0</v>
      </c>
    </row>
    <row r="58" spans="1:11" x14ac:dyDescent="0.2">
      <c r="A58" t="s">
        <v>120</v>
      </c>
      <c r="B58" t="s">
        <v>121</v>
      </c>
      <c r="C58">
        <v>6</v>
      </c>
      <c r="D58">
        <v>8</v>
      </c>
      <c r="E58">
        <v>1</v>
      </c>
      <c r="F58">
        <v>1</v>
      </c>
      <c r="G58" s="1">
        <v>44223.387488425928</v>
      </c>
      <c r="H58" s="1">
        <v>44223.387488425928</v>
      </c>
      <c r="I58">
        <f>COUNTIF(classifications!C:C,users!A58)</f>
        <v>11</v>
      </c>
      <c r="J58">
        <f t="shared" si="0"/>
        <v>1</v>
      </c>
      <c r="K58">
        <f t="shared" si="1"/>
        <v>11</v>
      </c>
    </row>
    <row r="59" spans="1:11" x14ac:dyDescent="0.2">
      <c r="A59" t="s">
        <v>122</v>
      </c>
      <c r="B59" t="s">
        <v>123</v>
      </c>
      <c r="C59">
        <v>3</v>
      </c>
      <c r="D59">
        <v>3</v>
      </c>
      <c r="E59">
        <v>0</v>
      </c>
      <c r="F59">
        <v>1</v>
      </c>
      <c r="G59" s="1">
        <v>44223.41982638889</v>
      </c>
      <c r="H59" s="1">
        <v>44223.41982638889</v>
      </c>
      <c r="I59">
        <f>COUNTIF(classifications!C:C,users!A59)</f>
        <v>10</v>
      </c>
      <c r="J59">
        <f t="shared" si="0"/>
        <v>0</v>
      </c>
      <c r="K59">
        <f t="shared" si="1"/>
        <v>0</v>
      </c>
    </row>
    <row r="60" spans="1:11" x14ac:dyDescent="0.2">
      <c r="A60" t="s">
        <v>124</v>
      </c>
      <c r="B60" t="s">
        <v>125</v>
      </c>
      <c r="C60">
        <v>3</v>
      </c>
      <c r="D60">
        <v>5</v>
      </c>
      <c r="E60">
        <v>0</v>
      </c>
      <c r="F60">
        <v>1</v>
      </c>
      <c r="G60" s="1">
        <v>44223.944907407407</v>
      </c>
      <c r="H60" s="1">
        <v>44223.944907407407</v>
      </c>
      <c r="I60">
        <f>COUNTIF(classifications!C:C,users!A60)</f>
        <v>0</v>
      </c>
      <c r="J60">
        <f t="shared" si="0"/>
        <v>0</v>
      </c>
      <c r="K60">
        <f t="shared" si="1"/>
        <v>0</v>
      </c>
    </row>
    <row r="61" spans="1:11" x14ac:dyDescent="0.2">
      <c r="A61" t="s">
        <v>126</v>
      </c>
      <c r="B61" t="s">
        <v>127</v>
      </c>
      <c r="C61">
        <v>1</v>
      </c>
      <c r="D61">
        <v>4</v>
      </c>
      <c r="E61">
        <v>0</v>
      </c>
      <c r="F61">
        <v>1</v>
      </c>
      <c r="G61" s="1">
        <v>44223.738541666666</v>
      </c>
      <c r="H61" s="1">
        <v>44223.738541666666</v>
      </c>
      <c r="I61">
        <f>COUNTIF(classifications!C:C,users!A61)</f>
        <v>0</v>
      </c>
      <c r="J61">
        <f t="shared" si="0"/>
        <v>0</v>
      </c>
      <c r="K61">
        <f t="shared" si="1"/>
        <v>0</v>
      </c>
    </row>
    <row r="62" spans="1:11" x14ac:dyDescent="0.2">
      <c r="A62" t="s">
        <v>128</v>
      </c>
      <c r="B62" t="s">
        <v>129</v>
      </c>
      <c r="C62">
        <v>1</v>
      </c>
      <c r="D62">
        <v>3</v>
      </c>
      <c r="E62">
        <v>1</v>
      </c>
      <c r="F62">
        <v>1</v>
      </c>
      <c r="G62" s="1">
        <v>44223.519560185188</v>
      </c>
      <c r="H62" s="1">
        <v>44223.519560185188</v>
      </c>
      <c r="I62">
        <f>COUNTIF(classifications!C:C,users!A62)</f>
        <v>10</v>
      </c>
      <c r="J62">
        <f t="shared" si="0"/>
        <v>1</v>
      </c>
      <c r="K62">
        <f t="shared" si="1"/>
        <v>10</v>
      </c>
    </row>
    <row r="63" spans="1:11" x14ac:dyDescent="0.2">
      <c r="A63" t="s">
        <v>130</v>
      </c>
      <c r="B63" s="2" t="s">
        <v>131</v>
      </c>
      <c r="C63">
        <v>3</v>
      </c>
      <c r="D63">
        <v>5</v>
      </c>
      <c r="E63">
        <v>0</v>
      </c>
      <c r="F63">
        <v>1</v>
      </c>
      <c r="G63" s="1">
        <v>44225.9218287037</v>
      </c>
      <c r="H63" s="1">
        <v>44225.9218287037</v>
      </c>
      <c r="I63">
        <f>COUNTIF(classifications!C:C,users!A63)</f>
        <v>0</v>
      </c>
      <c r="J63">
        <f t="shared" si="0"/>
        <v>0</v>
      </c>
      <c r="K63">
        <f t="shared" si="1"/>
        <v>0</v>
      </c>
    </row>
    <row r="64" spans="1:11" x14ac:dyDescent="0.2">
      <c r="A64" t="s">
        <v>132</v>
      </c>
      <c r="B64" t="s">
        <v>133</v>
      </c>
      <c r="C64">
        <v>1</v>
      </c>
      <c r="D64">
        <v>5</v>
      </c>
      <c r="E64">
        <v>1</v>
      </c>
      <c r="F64">
        <v>1</v>
      </c>
      <c r="G64" s="1">
        <v>44223.732245370367</v>
      </c>
      <c r="H64" s="1">
        <v>44223.732245370367</v>
      </c>
      <c r="I64">
        <f>COUNTIF(classifications!C:C,users!A64)</f>
        <v>0</v>
      </c>
      <c r="J64">
        <f t="shared" si="0"/>
        <v>0</v>
      </c>
      <c r="K64">
        <f t="shared" si="1"/>
        <v>0</v>
      </c>
    </row>
    <row r="65" spans="1:11" x14ac:dyDescent="0.2">
      <c r="A65" t="s">
        <v>134</v>
      </c>
      <c r="B65" t="s">
        <v>135</v>
      </c>
      <c r="C65">
        <v>1</v>
      </c>
      <c r="D65">
        <v>5</v>
      </c>
      <c r="E65">
        <v>0</v>
      </c>
      <c r="F65">
        <v>1</v>
      </c>
      <c r="G65" s="1">
        <v>44223.750289351854</v>
      </c>
      <c r="H65" s="1">
        <v>44223.750289351854</v>
      </c>
      <c r="I65">
        <f>COUNTIF(classifications!C:C,users!A65)</f>
        <v>0</v>
      </c>
      <c r="J65">
        <f t="shared" si="0"/>
        <v>0</v>
      </c>
      <c r="K65">
        <f t="shared" si="1"/>
        <v>0</v>
      </c>
    </row>
    <row r="66" spans="1:11" x14ac:dyDescent="0.2">
      <c r="A66" t="s">
        <v>136</v>
      </c>
      <c r="B66" t="s">
        <v>137</v>
      </c>
      <c r="C66">
        <v>3</v>
      </c>
      <c r="D66">
        <v>5</v>
      </c>
      <c r="E66">
        <v>0</v>
      </c>
      <c r="F66">
        <v>1</v>
      </c>
      <c r="G66" s="1">
        <v>44223.944837962961</v>
      </c>
      <c r="H66" s="1">
        <v>44223.944837962961</v>
      </c>
      <c r="I66">
        <f>COUNTIF(classifications!C:C,users!A66)</f>
        <v>0</v>
      </c>
      <c r="J66">
        <f t="shared" si="0"/>
        <v>0</v>
      </c>
      <c r="K66">
        <f t="shared" si="1"/>
        <v>0</v>
      </c>
    </row>
    <row r="67" spans="1:11" x14ac:dyDescent="0.2">
      <c r="A67" t="s">
        <v>138</v>
      </c>
      <c r="B67" t="s">
        <v>139</v>
      </c>
      <c r="C67">
        <v>3</v>
      </c>
      <c r="D67">
        <v>5</v>
      </c>
      <c r="E67">
        <v>0</v>
      </c>
      <c r="F67">
        <v>1</v>
      </c>
      <c r="G67" s="1">
        <v>44224.008981481478</v>
      </c>
      <c r="H67" s="1">
        <v>44224.008981481478</v>
      </c>
      <c r="I67">
        <f>COUNTIF(classifications!C:C,users!A67)</f>
        <v>2</v>
      </c>
      <c r="J67">
        <f t="shared" ref="J67:J82" si="2">IF(AND(OR(AND(C67&gt;=4,D67&gt;=7),E67=1),I67&gt;=5),1,0)</f>
        <v>0</v>
      </c>
      <c r="K67">
        <f t="shared" ref="K67:K83" si="3">IF(J67=1,I67,0)</f>
        <v>0</v>
      </c>
    </row>
    <row r="68" spans="1:11" x14ac:dyDescent="0.2">
      <c r="A68" t="s">
        <v>140</v>
      </c>
      <c r="B68" t="s">
        <v>141</v>
      </c>
      <c r="C68">
        <v>3</v>
      </c>
      <c r="D68">
        <v>4</v>
      </c>
      <c r="E68">
        <v>0</v>
      </c>
      <c r="F68">
        <v>1</v>
      </c>
      <c r="G68" s="1">
        <v>44223.514594907407</v>
      </c>
      <c r="H68" s="1">
        <v>44223.514594907407</v>
      </c>
      <c r="I68">
        <f>COUNTIF(classifications!C:C,users!A68)</f>
        <v>0</v>
      </c>
      <c r="J68">
        <f t="shared" si="2"/>
        <v>0</v>
      </c>
      <c r="K68">
        <f t="shared" si="3"/>
        <v>0</v>
      </c>
    </row>
    <row r="69" spans="1:11" x14ac:dyDescent="0.2">
      <c r="A69" t="s">
        <v>142</v>
      </c>
      <c r="B69" t="s">
        <v>143</v>
      </c>
      <c r="C69">
        <v>8</v>
      </c>
      <c r="D69">
        <v>5</v>
      </c>
      <c r="E69">
        <v>0</v>
      </c>
      <c r="F69">
        <v>1</v>
      </c>
      <c r="G69" s="1">
        <v>44219.826550925929</v>
      </c>
      <c r="H69" s="1">
        <v>44219.826550925929</v>
      </c>
      <c r="I69">
        <f>COUNTIF(classifications!C:C,users!A69)</f>
        <v>0</v>
      </c>
      <c r="J69">
        <f t="shared" si="2"/>
        <v>0</v>
      </c>
      <c r="K69">
        <f t="shared" si="3"/>
        <v>0</v>
      </c>
    </row>
    <row r="70" spans="1:11" x14ac:dyDescent="0.2">
      <c r="A70" t="s">
        <v>144</v>
      </c>
      <c r="B70" t="s">
        <v>145</v>
      </c>
      <c r="C70">
        <v>4</v>
      </c>
      <c r="D70">
        <v>5</v>
      </c>
      <c r="E70">
        <v>0</v>
      </c>
      <c r="F70">
        <v>1</v>
      </c>
      <c r="G70" s="1">
        <v>44223.635254629633</v>
      </c>
      <c r="H70" s="1">
        <v>44223.635254629633</v>
      </c>
      <c r="I70">
        <f>COUNTIF(classifications!C:C,users!A70)</f>
        <v>0</v>
      </c>
      <c r="J70">
        <f t="shared" si="2"/>
        <v>0</v>
      </c>
      <c r="K70">
        <f t="shared" si="3"/>
        <v>0</v>
      </c>
    </row>
    <row r="71" spans="1:11" x14ac:dyDescent="0.2">
      <c r="A71" t="s">
        <v>146</v>
      </c>
      <c r="B71" t="s">
        <v>147</v>
      </c>
      <c r="C71">
        <v>1</v>
      </c>
      <c r="D71">
        <v>4</v>
      </c>
      <c r="E71">
        <v>0</v>
      </c>
      <c r="F71">
        <v>1</v>
      </c>
      <c r="G71" s="1">
        <v>44223.738553240742</v>
      </c>
      <c r="H71" s="1">
        <v>44223.738553240742</v>
      </c>
      <c r="I71">
        <f>COUNTIF(classifications!C:C,users!A71)</f>
        <v>0</v>
      </c>
      <c r="J71">
        <f t="shared" si="2"/>
        <v>0</v>
      </c>
      <c r="K71">
        <f t="shared" si="3"/>
        <v>0</v>
      </c>
    </row>
    <row r="72" spans="1:11" x14ac:dyDescent="0.2">
      <c r="A72" t="s">
        <v>148</v>
      </c>
      <c r="B72" t="s">
        <v>149</v>
      </c>
      <c r="C72">
        <v>6</v>
      </c>
      <c r="D72">
        <v>9</v>
      </c>
      <c r="E72">
        <v>1</v>
      </c>
      <c r="F72">
        <v>1</v>
      </c>
      <c r="G72" s="1">
        <v>44223.558136574073</v>
      </c>
      <c r="H72" s="1">
        <v>44223.558136574073</v>
      </c>
      <c r="I72">
        <f>COUNTIF(classifications!C:C,users!A72)</f>
        <v>0</v>
      </c>
      <c r="J72">
        <f t="shared" si="2"/>
        <v>0</v>
      </c>
      <c r="K72">
        <f t="shared" si="3"/>
        <v>0</v>
      </c>
    </row>
    <row r="73" spans="1:11" x14ac:dyDescent="0.2">
      <c r="A73" t="s">
        <v>150</v>
      </c>
      <c r="B73" t="s">
        <v>151</v>
      </c>
      <c r="C73">
        <v>6</v>
      </c>
      <c r="D73">
        <v>8</v>
      </c>
      <c r="E73">
        <v>0</v>
      </c>
      <c r="F73">
        <v>1</v>
      </c>
      <c r="G73" s="1">
        <v>44223.57671296296</v>
      </c>
      <c r="H73" s="1">
        <v>44223.57671296296</v>
      </c>
      <c r="I73">
        <f>COUNTIF(classifications!C:C,users!A73)</f>
        <v>15</v>
      </c>
      <c r="J73">
        <f t="shared" si="2"/>
        <v>1</v>
      </c>
      <c r="K73">
        <f t="shared" si="3"/>
        <v>15</v>
      </c>
    </row>
    <row r="74" spans="1:11" x14ac:dyDescent="0.2">
      <c r="A74" t="s">
        <v>152</v>
      </c>
      <c r="B74" t="s">
        <v>153</v>
      </c>
      <c r="C74">
        <v>2</v>
      </c>
      <c r="D74">
        <v>5</v>
      </c>
      <c r="E74">
        <v>0</v>
      </c>
      <c r="F74">
        <v>1</v>
      </c>
      <c r="G74" s="1">
        <v>44223.638171296298</v>
      </c>
      <c r="H74" s="1">
        <v>44223.638171296298</v>
      </c>
      <c r="I74">
        <f>COUNTIF(classifications!C:C,users!A74)</f>
        <v>0</v>
      </c>
      <c r="J74">
        <f t="shared" si="2"/>
        <v>0</v>
      </c>
      <c r="K74">
        <f t="shared" si="3"/>
        <v>0</v>
      </c>
    </row>
    <row r="75" spans="1:11" x14ac:dyDescent="0.2">
      <c r="A75" t="s">
        <v>154</v>
      </c>
      <c r="B75" t="s">
        <v>155</v>
      </c>
      <c r="C75">
        <v>3</v>
      </c>
      <c r="D75">
        <v>5</v>
      </c>
      <c r="E75">
        <v>0</v>
      </c>
      <c r="F75">
        <v>1</v>
      </c>
      <c r="G75" s="1">
        <v>44224.483136574076</v>
      </c>
      <c r="H75" s="1">
        <v>44224.483136574076</v>
      </c>
      <c r="I75">
        <f>COUNTIF(classifications!C:C,users!A75)</f>
        <v>10</v>
      </c>
      <c r="J75">
        <f t="shared" si="2"/>
        <v>0</v>
      </c>
      <c r="K75">
        <f t="shared" si="3"/>
        <v>0</v>
      </c>
    </row>
    <row r="76" spans="1:11" x14ac:dyDescent="0.2">
      <c r="A76" t="s">
        <v>156</v>
      </c>
      <c r="B76" t="s">
        <v>157</v>
      </c>
      <c r="C76">
        <v>6</v>
      </c>
      <c r="D76">
        <v>7</v>
      </c>
      <c r="E76">
        <v>1</v>
      </c>
      <c r="F76">
        <v>1</v>
      </c>
      <c r="G76" s="1">
        <v>44223.652291666665</v>
      </c>
      <c r="H76" s="1">
        <v>44223.652291666665</v>
      </c>
      <c r="I76">
        <f>COUNTIF(classifications!C:C,users!A76)</f>
        <v>1</v>
      </c>
      <c r="J76">
        <f t="shared" si="2"/>
        <v>0</v>
      </c>
      <c r="K76">
        <f t="shared" si="3"/>
        <v>0</v>
      </c>
    </row>
    <row r="77" spans="1:11" x14ac:dyDescent="0.2">
      <c r="A77" t="s">
        <v>158</v>
      </c>
      <c r="B77" t="s">
        <v>159</v>
      </c>
      <c r="C77">
        <v>3</v>
      </c>
      <c r="D77">
        <v>5</v>
      </c>
      <c r="E77">
        <v>0</v>
      </c>
      <c r="F77">
        <v>1</v>
      </c>
      <c r="G77" s="1">
        <v>44223.944861111115</v>
      </c>
      <c r="H77" s="1">
        <v>44223.944861111115</v>
      </c>
      <c r="I77">
        <f>COUNTIF(classifications!C:C,users!A77)</f>
        <v>0</v>
      </c>
      <c r="J77">
        <f t="shared" si="2"/>
        <v>0</v>
      </c>
      <c r="K77">
        <f t="shared" si="3"/>
        <v>0</v>
      </c>
    </row>
    <row r="78" spans="1:11" x14ac:dyDescent="0.2">
      <c r="A78" t="s">
        <v>160</v>
      </c>
      <c r="B78" t="s">
        <v>161</v>
      </c>
      <c r="C78">
        <v>6</v>
      </c>
      <c r="D78">
        <v>7</v>
      </c>
      <c r="E78">
        <v>1</v>
      </c>
      <c r="F78">
        <v>1</v>
      </c>
      <c r="G78" s="1">
        <v>44223.652326388888</v>
      </c>
      <c r="H78" s="1">
        <v>44223.652326388888</v>
      </c>
      <c r="I78">
        <f>COUNTIF(classifications!C:C,users!A78)</f>
        <v>9</v>
      </c>
      <c r="J78">
        <f t="shared" si="2"/>
        <v>1</v>
      </c>
      <c r="K78">
        <f t="shared" si="3"/>
        <v>9</v>
      </c>
    </row>
    <row r="79" spans="1:11" x14ac:dyDescent="0.2">
      <c r="A79" t="s">
        <v>162</v>
      </c>
      <c r="B79" t="s">
        <v>163</v>
      </c>
      <c r="C79">
        <v>5</v>
      </c>
      <c r="D79">
        <v>5</v>
      </c>
      <c r="E79">
        <v>0</v>
      </c>
      <c r="F79">
        <v>1</v>
      </c>
      <c r="G79" s="1">
        <v>44223.534513888888</v>
      </c>
      <c r="H79" s="1">
        <v>44223.534513888888</v>
      </c>
      <c r="I79">
        <f>COUNTIF(classifications!C:C,users!A79)</f>
        <v>10</v>
      </c>
      <c r="J79">
        <f t="shared" si="2"/>
        <v>0</v>
      </c>
      <c r="K79">
        <f t="shared" si="3"/>
        <v>0</v>
      </c>
    </row>
    <row r="80" spans="1:11" x14ac:dyDescent="0.2">
      <c r="A80" t="s">
        <v>164</v>
      </c>
      <c r="B80" t="s">
        <v>165</v>
      </c>
      <c r="C80">
        <v>7</v>
      </c>
      <c r="D80">
        <v>9</v>
      </c>
      <c r="E80">
        <v>0</v>
      </c>
      <c r="F80">
        <v>1</v>
      </c>
      <c r="G80" s="1">
        <v>44223.485659722224</v>
      </c>
      <c r="H80" s="1">
        <v>44223.485659722224</v>
      </c>
      <c r="I80">
        <f>COUNTIF(classifications!C:C,users!A80)</f>
        <v>0</v>
      </c>
      <c r="J80">
        <f t="shared" si="2"/>
        <v>0</v>
      </c>
      <c r="K80">
        <f t="shared" si="3"/>
        <v>0</v>
      </c>
    </row>
    <row r="81" spans="1:11" x14ac:dyDescent="0.2">
      <c r="A81" t="s">
        <v>166</v>
      </c>
      <c r="B81" t="s">
        <v>167</v>
      </c>
      <c r="C81">
        <v>1</v>
      </c>
      <c r="D81">
        <v>5</v>
      </c>
      <c r="E81">
        <v>0</v>
      </c>
      <c r="F81">
        <v>1</v>
      </c>
      <c r="G81" s="1">
        <v>44223.522812499999</v>
      </c>
      <c r="H81" s="1">
        <v>44223.522812499999</v>
      </c>
      <c r="I81">
        <f>COUNTIF(classifications!C:C,users!A81)</f>
        <v>0</v>
      </c>
      <c r="J81">
        <f t="shared" si="2"/>
        <v>0</v>
      </c>
      <c r="K81">
        <f t="shared" si="3"/>
        <v>0</v>
      </c>
    </row>
    <row r="82" spans="1:11" x14ac:dyDescent="0.2">
      <c r="A82" t="s">
        <v>168</v>
      </c>
      <c r="B82" t="s">
        <v>169</v>
      </c>
      <c r="C82">
        <v>1</v>
      </c>
      <c r="D82">
        <v>5</v>
      </c>
      <c r="E82">
        <v>0</v>
      </c>
      <c r="F82">
        <v>1</v>
      </c>
      <c r="G82" s="1">
        <v>44223.516481481478</v>
      </c>
      <c r="H82" s="1">
        <v>44223.516481481478</v>
      </c>
      <c r="I82">
        <f>COUNTIF(classifications!C:C,users!A82)</f>
        <v>0</v>
      </c>
      <c r="J82">
        <f t="shared" si="2"/>
        <v>0</v>
      </c>
      <c r="K82">
        <f t="shared" si="3"/>
        <v>0</v>
      </c>
    </row>
    <row r="83" spans="1:11" x14ac:dyDescent="0.2">
      <c r="A83" t="s">
        <v>170</v>
      </c>
      <c r="B83" t="s">
        <v>171</v>
      </c>
      <c r="C83">
        <v>5</v>
      </c>
      <c r="D83">
        <v>7</v>
      </c>
      <c r="E83">
        <v>1</v>
      </c>
      <c r="F83">
        <v>1</v>
      </c>
      <c r="G83" s="1">
        <v>44223.766875000001</v>
      </c>
      <c r="H83" s="1">
        <v>44223.766875000001</v>
      </c>
      <c r="I83">
        <f>COUNTIF(classifications!C:C,users!A83)</f>
        <v>37</v>
      </c>
      <c r="J83">
        <f>IF(AND(OR(AND(C83&gt;=4,D83&gt;=7),E83=1),I83&gt;=5),1,0)</f>
        <v>1</v>
      </c>
      <c r="K83">
        <f t="shared" si="3"/>
        <v>37</v>
      </c>
    </row>
    <row r="84" spans="1:11" x14ac:dyDescent="0.2">
      <c r="I84">
        <f>SUM(I2:I83)</f>
        <v>337</v>
      </c>
      <c r="J84">
        <f>SUM(J2:J83)</f>
        <v>12</v>
      </c>
      <c r="K84">
        <f>SUM(K2:K83)</f>
        <v>151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9"/>
  <sheetViews>
    <sheetView workbookViewId="0">
      <selection activeCell="C27" sqref="C27"/>
    </sheetView>
  </sheetViews>
  <sheetFormatPr baseColWidth="10" defaultRowHeight="16" x14ac:dyDescent="0.2"/>
  <cols>
    <col min="1" max="1" width="42.1640625" customWidth="1"/>
    <col min="2" max="2" width="0.1640625" customWidth="1"/>
    <col min="3" max="3" width="43.5" customWidth="1"/>
    <col min="10" max="11" width="23.5" customWidth="1"/>
  </cols>
  <sheetData>
    <row r="1" spans="1:12" x14ac:dyDescent="0.2">
      <c r="A1" t="s">
        <v>0</v>
      </c>
      <c r="B1" t="s">
        <v>855</v>
      </c>
      <c r="C1" t="s">
        <v>854</v>
      </c>
      <c r="D1" t="s">
        <v>853</v>
      </c>
      <c r="E1" t="s">
        <v>852</v>
      </c>
      <c r="F1" t="s">
        <v>851</v>
      </c>
      <c r="G1" t="s">
        <v>850</v>
      </c>
      <c r="H1" t="s">
        <v>849</v>
      </c>
      <c r="I1" t="s">
        <v>848</v>
      </c>
      <c r="J1" t="s">
        <v>6</v>
      </c>
      <c r="K1" t="s">
        <v>7</v>
      </c>
      <c r="L1" t="s">
        <v>857</v>
      </c>
    </row>
    <row r="2" spans="1:12" x14ac:dyDescent="0.2">
      <c r="A2" t="s">
        <v>847</v>
      </c>
      <c r="B2" t="s">
        <v>846</v>
      </c>
      <c r="C2" t="s">
        <v>150</v>
      </c>
      <c r="D2" t="s">
        <v>172</v>
      </c>
      <c r="E2">
        <v>1</v>
      </c>
      <c r="F2">
        <v>1</v>
      </c>
      <c r="G2">
        <v>1</v>
      </c>
      <c r="H2">
        <v>1</v>
      </c>
      <c r="I2">
        <v>1</v>
      </c>
      <c r="J2" s="1">
        <v>44224.687569444446</v>
      </c>
      <c r="K2" s="1">
        <v>44224.688252314816</v>
      </c>
      <c r="L2">
        <f>VLOOKUP(C2,users!A:K,10,FALSE)</f>
        <v>1</v>
      </c>
    </row>
    <row r="3" spans="1:12" x14ac:dyDescent="0.2">
      <c r="A3" t="s">
        <v>845</v>
      </c>
      <c r="B3" t="s">
        <v>844</v>
      </c>
      <c r="C3" t="s">
        <v>88</v>
      </c>
      <c r="D3" t="s">
        <v>172</v>
      </c>
      <c r="E3">
        <v>0</v>
      </c>
      <c r="F3">
        <v>0</v>
      </c>
      <c r="G3">
        <v>0</v>
      </c>
      <c r="H3">
        <v>0</v>
      </c>
      <c r="I3">
        <v>0</v>
      </c>
      <c r="J3" s="1">
        <v>44223.47415509259</v>
      </c>
      <c r="K3" s="1">
        <v>44223.474745370368</v>
      </c>
      <c r="L3">
        <f>VLOOKUP(C3,users!A:K,10,FALSE)</f>
        <v>0</v>
      </c>
    </row>
    <row r="4" spans="1:12" x14ac:dyDescent="0.2">
      <c r="A4" t="s">
        <v>843</v>
      </c>
      <c r="B4" t="s">
        <v>842</v>
      </c>
      <c r="C4" t="s">
        <v>84</v>
      </c>
      <c r="D4" t="s">
        <v>172</v>
      </c>
      <c r="E4">
        <v>0</v>
      </c>
      <c r="F4">
        <v>0</v>
      </c>
      <c r="G4">
        <v>0</v>
      </c>
      <c r="H4">
        <v>1</v>
      </c>
      <c r="I4">
        <v>1</v>
      </c>
      <c r="J4" s="1">
        <v>44223.440995370373</v>
      </c>
      <c r="K4" s="1">
        <v>44223.441736111112</v>
      </c>
      <c r="L4">
        <f>VLOOKUP(C4,users!A:K,10,FALSE)</f>
        <v>0</v>
      </c>
    </row>
    <row r="5" spans="1:12" x14ac:dyDescent="0.2">
      <c r="A5" t="s">
        <v>841</v>
      </c>
      <c r="B5" t="s">
        <v>840</v>
      </c>
      <c r="C5" t="s">
        <v>58</v>
      </c>
      <c r="D5" t="s">
        <v>172</v>
      </c>
      <c r="E5">
        <v>1</v>
      </c>
      <c r="F5">
        <v>0</v>
      </c>
      <c r="G5">
        <v>1</v>
      </c>
      <c r="H5">
        <v>1</v>
      </c>
      <c r="I5">
        <v>1</v>
      </c>
      <c r="J5" s="1">
        <v>44223.588217592594</v>
      </c>
      <c r="K5" s="1">
        <v>44223.588495370372</v>
      </c>
      <c r="L5">
        <f>VLOOKUP(C5,users!A:K,10,FALSE)</f>
        <v>0</v>
      </c>
    </row>
    <row r="6" spans="1:12" x14ac:dyDescent="0.2">
      <c r="A6" t="s">
        <v>839</v>
      </c>
      <c r="B6" t="s">
        <v>838</v>
      </c>
      <c r="C6" t="s">
        <v>154</v>
      </c>
      <c r="D6" t="s">
        <v>172</v>
      </c>
      <c r="E6">
        <v>1</v>
      </c>
      <c r="F6">
        <v>1</v>
      </c>
      <c r="G6">
        <v>1</v>
      </c>
      <c r="H6">
        <v>1</v>
      </c>
      <c r="I6">
        <v>1</v>
      </c>
      <c r="J6" s="1">
        <v>44224.490347222221</v>
      </c>
      <c r="K6" s="1">
        <v>44224.490555555552</v>
      </c>
      <c r="L6">
        <f>VLOOKUP(C6,users!A:K,10,FALSE)</f>
        <v>0</v>
      </c>
    </row>
    <row r="7" spans="1:12" x14ac:dyDescent="0.2">
      <c r="A7" t="s">
        <v>837</v>
      </c>
      <c r="B7" t="s">
        <v>836</v>
      </c>
      <c r="C7" t="s">
        <v>162</v>
      </c>
      <c r="D7" t="s">
        <v>172</v>
      </c>
      <c r="E7">
        <v>1</v>
      </c>
      <c r="F7">
        <v>1</v>
      </c>
      <c r="G7">
        <v>1</v>
      </c>
      <c r="H7">
        <v>1</v>
      </c>
      <c r="I7">
        <v>1</v>
      </c>
      <c r="J7" s="1">
        <v>44223.537546296298</v>
      </c>
      <c r="K7" s="1">
        <v>44223.538449074076</v>
      </c>
      <c r="L7">
        <f>VLOOKUP(C7,users!A:K,10,FALSE)</f>
        <v>0</v>
      </c>
    </row>
    <row r="8" spans="1:12" x14ac:dyDescent="0.2">
      <c r="A8" t="s">
        <v>835</v>
      </c>
      <c r="B8" t="s">
        <v>834</v>
      </c>
      <c r="C8" t="s">
        <v>170</v>
      </c>
      <c r="D8" t="s">
        <v>172</v>
      </c>
      <c r="E8">
        <v>1</v>
      </c>
      <c r="F8">
        <v>1</v>
      </c>
      <c r="G8">
        <v>1</v>
      </c>
      <c r="H8">
        <v>1</v>
      </c>
      <c r="I8">
        <v>1</v>
      </c>
      <c r="J8" s="1">
        <v>44223.770949074074</v>
      </c>
      <c r="K8" s="1">
        <v>44223.771064814813</v>
      </c>
      <c r="L8">
        <f>VLOOKUP(C8,users!A:K,10,FALSE)</f>
        <v>1</v>
      </c>
    </row>
    <row r="9" spans="1:12" x14ac:dyDescent="0.2">
      <c r="A9" t="s">
        <v>833</v>
      </c>
      <c r="B9" t="s">
        <v>832</v>
      </c>
      <c r="C9" t="s">
        <v>58</v>
      </c>
      <c r="D9" t="s">
        <v>172</v>
      </c>
      <c r="E9">
        <v>1</v>
      </c>
      <c r="F9">
        <v>0</v>
      </c>
      <c r="G9">
        <v>1</v>
      </c>
      <c r="H9">
        <v>0</v>
      </c>
      <c r="I9">
        <v>0</v>
      </c>
      <c r="J9" s="1">
        <v>44223.582743055558</v>
      </c>
      <c r="K9" s="1">
        <v>44223.58320601852</v>
      </c>
      <c r="L9">
        <f>VLOOKUP(C9,users!A:K,10,FALSE)</f>
        <v>0</v>
      </c>
    </row>
    <row r="10" spans="1:12" x14ac:dyDescent="0.2">
      <c r="A10" t="s">
        <v>831</v>
      </c>
      <c r="B10" t="s">
        <v>830</v>
      </c>
      <c r="C10" t="s">
        <v>88</v>
      </c>
      <c r="D10" t="s">
        <v>172</v>
      </c>
      <c r="E10">
        <v>1</v>
      </c>
      <c r="F10">
        <v>1</v>
      </c>
      <c r="G10">
        <v>0</v>
      </c>
      <c r="H10">
        <v>0</v>
      </c>
      <c r="I10">
        <v>0</v>
      </c>
      <c r="J10" s="1">
        <v>44223.473726851851</v>
      </c>
      <c r="K10" s="1">
        <v>44223.474143518521</v>
      </c>
      <c r="L10">
        <f>VLOOKUP(C10,users!A:K,10,FALSE)</f>
        <v>0</v>
      </c>
    </row>
    <row r="11" spans="1:12" x14ac:dyDescent="0.2">
      <c r="A11" t="s">
        <v>829</v>
      </c>
      <c r="B11" t="s">
        <v>828</v>
      </c>
      <c r="C11" t="s">
        <v>128</v>
      </c>
      <c r="D11" t="s">
        <v>172</v>
      </c>
      <c r="E11">
        <v>1</v>
      </c>
      <c r="F11">
        <v>1</v>
      </c>
      <c r="G11">
        <v>1</v>
      </c>
      <c r="H11">
        <v>1</v>
      </c>
      <c r="I11">
        <v>1</v>
      </c>
      <c r="J11" s="1">
        <v>44223.519560185188</v>
      </c>
      <c r="K11" s="1">
        <v>44223.520798611113</v>
      </c>
      <c r="L11">
        <f>VLOOKUP(C11,users!A:K,10,FALSE)</f>
        <v>1</v>
      </c>
    </row>
    <row r="12" spans="1:12" x14ac:dyDescent="0.2">
      <c r="A12" t="s">
        <v>827</v>
      </c>
      <c r="B12" t="s">
        <v>826</v>
      </c>
      <c r="C12" t="s">
        <v>88</v>
      </c>
      <c r="D12" t="s">
        <v>172</v>
      </c>
      <c r="E12">
        <v>1</v>
      </c>
      <c r="F12">
        <v>1</v>
      </c>
      <c r="G12">
        <v>0</v>
      </c>
      <c r="H12">
        <v>0</v>
      </c>
      <c r="I12">
        <v>1</v>
      </c>
      <c r="J12" s="1">
        <v>44223.451053240744</v>
      </c>
      <c r="K12" s="1">
        <v>44223.452939814815</v>
      </c>
      <c r="L12">
        <f>VLOOKUP(C12,users!A:K,10,FALSE)</f>
        <v>0</v>
      </c>
    </row>
    <row r="13" spans="1:12" x14ac:dyDescent="0.2">
      <c r="A13" t="s">
        <v>825</v>
      </c>
      <c r="B13" t="s">
        <v>824</v>
      </c>
      <c r="C13" t="s">
        <v>108</v>
      </c>
      <c r="D13" t="s">
        <v>172</v>
      </c>
      <c r="E13">
        <v>1</v>
      </c>
      <c r="F13">
        <v>1</v>
      </c>
      <c r="G13">
        <v>1</v>
      </c>
      <c r="H13">
        <v>1</v>
      </c>
      <c r="I13">
        <v>1</v>
      </c>
      <c r="J13" s="1">
        <v>44223.702638888892</v>
      </c>
      <c r="K13" s="1">
        <v>44223.703055555554</v>
      </c>
      <c r="L13">
        <f>VLOOKUP(C13,users!A:K,10,FALSE)</f>
        <v>0</v>
      </c>
    </row>
    <row r="14" spans="1:12" x14ac:dyDescent="0.2">
      <c r="A14" t="s">
        <v>823</v>
      </c>
      <c r="B14" t="s">
        <v>822</v>
      </c>
      <c r="C14" t="s">
        <v>150</v>
      </c>
      <c r="D14" t="s">
        <v>172</v>
      </c>
      <c r="E14">
        <v>1</v>
      </c>
      <c r="F14">
        <v>1</v>
      </c>
      <c r="G14">
        <v>1</v>
      </c>
      <c r="H14">
        <v>1</v>
      </c>
      <c r="I14">
        <v>1</v>
      </c>
      <c r="J14" s="1">
        <v>44223.619976851849</v>
      </c>
      <c r="K14" s="1">
        <v>44224.684814814813</v>
      </c>
      <c r="L14">
        <f>VLOOKUP(C14,users!A:K,10,FALSE)</f>
        <v>1</v>
      </c>
    </row>
    <row r="15" spans="1:12" x14ac:dyDescent="0.2">
      <c r="A15" t="s">
        <v>821</v>
      </c>
      <c r="B15" t="s">
        <v>820</v>
      </c>
      <c r="C15" t="s">
        <v>16</v>
      </c>
      <c r="D15" t="s">
        <v>172</v>
      </c>
      <c r="E15">
        <v>0</v>
      </c>
      <c r="F15">
        <v>0</v>
      </c>
      <c r="G15">
        <v>0</v>
      </c>
      <c r="H15">
        <v>0</v>
      </c>
      <c r="I15">
        <v>0</v>
      </c>
      <c r="J15" s="1">
        <v>44223.491678240738</v>
      </c>
      <c r="K15" s="1">
        <v>44223.491944444446</v>
      </c>
      <c r="L15">
        <f>VLOOKUP(C15,users!A:K,10,FALSE)</f>
        <v>1</v>
      </c>
    </row>
    <row r="16" spans="1:12" x14ac:dyDescent="0.2">
      <c r="A16" t="s">
        <v>819</v>
      </c>
      <c r="B16" t="s">
        <v>818</v>
      </c>
      <c r="C16" t="s">
        <v>160</v>
      </c>
      <c r="D16" t="s">
        <v>172</v>
      </c>
      <c r="E16">
        <v>1</v>
      </c>
      <c r="F16">
        <v>1</v>
      </c>
      <c r="G16">
        <v>0</v>
      </c>
      <c r="H16">
        <v>0</v>
      </c>
      <c r="I16">
        <v>1</v>
      </c>
      <c r="J16" s="1">
        <v>44223.656724537039</v>
      </c>
      <c r="K16" s="1">
        <v>44223.657094907408</v>
      </c>
      <c r="L16">
        <f>VLOOKUP(C16,users!A:K,10,FALSE)</f>
        <v>1</v>
      </c>
    </row>
    <row r="17" spans="1:12" x14ac:dyDescent="0.2">
      <c r="A17" t="s">
        <v>817</v>
      </c>
      <c r="B17" t="s">
        <v>816</v>
      </c>
      <c r="C17" t="s">
        <v>112</v>
      </c>
      <c r="D17" t="s">
        <v>172</v>
      </c>
      <c r="E17">
        <v>1</v>
      </c>
      <c r="F17">
        <v>0</v>
      </c>
      <c r="G17">
        <v>1</v>
      </c>
      <c r="H17">
        <v>1</v>
      </c>
      <c r="I17">
        <v>1</v>
      </c>
      <c r="J17" s="1">
        <v>44225.954837962963</v>
      </c>
      <c r="K17" s="1">
        <v>44225.955868055556</v>
      </c>
      <c r="L17">
        <f>VLOOKUP(C17,users!A:K,10,FALSE)</f>
        <v>0</v>
      </c>
    </row>
    <row r="18" spans="1:12" x14ac:dyDescent="0.2">
      <c r="A18" t="s">
        <v>815</v>
      </c>
      <c r="B18" t="s">
        <v>814</v>
      </c>
      <c r="C18" t="s">
        <v>100</v>
      </c>
      <c r="D18" t="s">
        <v>172</v>
      </c>
      <c r="E18">
        <v>1</v>
      </c>
      <c r="F18">
        <v>1</v>
      </c>
      <c r="G18">
        <v>0</v>
      </c>
      <c r="H18">
        <v>1</v>
      </c>
      <c r="I18">
        <v>0</v>
      </c>
      <c r="J18" s="1">
        <v>44223.428206018521</v>
      </c>
      <c r="K18" s="1">
        <v>44223.432349537034</v>
      </c>
      <c r="L18">
        <f>VLOOKUP(C18,users!A:K,10,FALSE)</f>
        <v>0</v>
      </c>
    </row>
    <row r="19" spans="1:12" x14ac:dyDescent="0.2">
      <c r="A19" t="s">
        <v>813</v>
      </c>
      <c r="B19" t="s">
        <v>812</v>
      </c>
      <c r="C19" t="s">
        <v>86</v>
      </c>
      <c r="D19" t="s">
        <v>172</v>
      </c>
      <c r="E19">
        <v>0</v>
      </c>
      <c r="F19">
        <v>0</v>
      </c>
      <c r="G19">
        <v>1</v>
      </c>
      <c r="H19">
        <v>0</v>
      </c>
      <c r="I19">
        <v>0</v>
      </c>
      <c r="J19" s="1">
        <v>44223.594687500001</v>
      </c>
      <c r="K19" s="1">
        <v>44223.595486111109</v>
      </c>
      <c r="L19">
        <f>VLOOKUP(C19,users!A:K,10,FALSE)</f>
        <v>1</v>
      </c>
    </row>
    <row r="20" spans="1:12" x14ac:dyDescent="0.2">
      <c r="A20" t="s">
        <v>811</v>
      </c>
      <c r="B20" t="s">
        <v>810</v>
      </c>
      <c r="C20" t="s">
        <v>16</v>
      </c>
      <c r="D20" t="s">
        <v>172</v>
      </c>
      <c r="E20">
        <v>0</v>
      </c>
      <c r="F20">
        <v>0</v>
      </c>
      <c r="G20">
        <v>0</v>
      </c>
      <c r="H20">
        <v>0</v>
      </c>
      <c r="I20">
        <v>0</v>
      </c>
      <c r="J20" s="1">
        <v>44223.49391203704</v>
      </c>
      <c r="K20" s="1">
        <v>44223.494085648148</v>
      </c>
      <c r="L20">
        <f>VLOOKUP(C20,users!A:K,10,FALSE)</f>
        <v>1</v>
      </c>
    </row>
    <row r="21" spans="1:12" x14ac:dyDescent="0.2">
      <c r="A21" t="s">
        <v>809</v>
      </c>
      <c r="B21" t="s">
        <v>808</v>
      </c>
      <c r="C21" t="s">
        <v>104</v>
      </c>
      <c r="D21" t="s">
        <v>172</v>
      </c>
      <c r="E21">
        <v>1</v>
      </c>
      <c r="F21">
        <v>1</v>
      </c>
      <c r="G21">
        <v>1</v>
      </c>
      <c r="H21">
        <v>1</v>
      </c>
      <c r="I21">
        <v>1</v>
      </c>
      <c r="J21" s="1">
        <v>44223.709039351852</v>
      </c>
      <c r="K21" s="1">
        <v>44223.709502314814</v>
      </c>
      <c r="L21">
        <f>VLOOKUP(C21,users!A:K,10,FALSE)</f>
        <v>1</v>
      </c>
    </row>
    <row r="22" spans="1:12" x14ac:dyDescent="0.2">
      <c r="A22" t="s">
        <v>807</v>
      </c>
      <c r="B22" t="s">
        <v>806</v>
      </c>
      <c r="C22" t="s">
        <v>112</v>
      </c>
      <c r="D22" t="s">
        <v>172</v>
      </c>
      <c r="E22">
        <v>1</v>
      </c>
      <c r="F22">
        <v>0</v>
      </c>
      <c r="G22">
        <v>0</v>
      </c>
      <c r="H22">
        <v>0</v>
      </c>
      <c r="I22">
        <v>0</v>
      </c>
      <c r="J22" s="1">
        <v>44225.959050925929</v>
      </c>
      <c r="K22" s="1">
        <v>44225.959548611114</v>
      </c>
      <c r="L22">
        <f>VLOOKUP(C22,users!A:K,10,FALSE)</f>
        <v>0</v>
      </c>
    </row>
    <row r="23" spans="1:12" x14ac:dyDescent="0.2">
      <c r="A23" t="s">
        <v>805</v>
      </c>
      <c r="B23" t="s">
        <v>804</v>
      </c>
      <c r="C23" t="s">
        <v>160</v>
      </c>
      <c r="D23" t="s">
        <v>172</v>
      </c>
      <c r="E23">
        <v>0</v>
      </c>
      <c r="F23">
        <v>1</v>
      </c>
      <c r="G23">
        <v>0</v>
      </c>
      <c r="H23">
        <v>0</v>
      </c>
      <c r="I23">
        <v>0</v>
      </c>
      <c r="J23" s="1">
        <v>44223.655300925922</v>
      </c>
      <c r="K23" s="1">
        <v>44223.655821759261</v>
      </c>
      <c r="L23">
        <f>VLOOKUP(C23,users!A:K,10,FALSE)</f>
        <v>1</v>
      </c>
    </row>
    <row r="24" spans="1:12" x14ac:dyDescent="0.2">
      <c r="A24" t="s">
        <v>803</v>
      </c>
      <c r="B24" t="s">
        <v>802</v>
      </c>
      <c r="C24" t="s">
        <v>120</v>
      </c>
      <c r="D24" t="s">
        <v>172</v>
      </c>
      <c r="E24">
        <v>0</v>
      </c>
      <c r="F24">
        <v>0</v>
      </c>
      <c r="G24">
        <v>0</v>
      </c>
      <c r="H24">
        <v>0</v>
      </c>
      <c r="I24">
        <v>0</v>
      </c>
      <c r="J24" s="1">
        <v>44223.397569444445</v>
      </c>
      <c r="K24" s="1">
        <v>44223.398425925923</v>
      </c>
      <c r="L24">
        <f>VLOOKUP(C24,users!A:K,10,FALSE)</f>
        <v>1</v>
      </c>
    </row>
    <row r="25" spans="1:12" x14ac:dyDescent="0.2">
      <c r="A25" t="s">
        <v>801</v>
      </c>
      <c r="B25" t="s">
        <v>800</v>
      </c>
      <c r="C25" t="s">
        <v>90</v>
      </c>
      <c r="D25" t="s">
        <v>172</v>
      </c>
      <c r="E25">
        <v>1</v>
      </c>
      <c r="F25">
        <v>1</v>
      </c>
      <c r="G25">
        <v>1</v>
      </c>
      <c r="H25">
        <v>1</v>
      </c>
      <c r="I25">
        <v>1</v>
      </c>
      <c r="J25" s="1">
        <v>44223.537800925929</v>
      </c>
      <c r="K25" s="1">
        <v>44223.538530092592</v>
      </c>
      <c r="L25">
        <f>VLOOKUP(C25,users!A:K,10,FALSE)</f>
        <v>0</v>
      </c>
    </row>
    <row r="26" spans="1:12" x14ac:dyDescent="0.2">
      <c r="A26" t="s">
        <v>799</v>
      </c>
      <c r="B26" t="s">
        <v>798</v>
      </c>
      <c r="C26" t="s">
        <v>14</v>
      </c>
      <c r="D26" t="s">
        <v>172</v>
      </c>
      <c r="E26">
        <v>1</v>
      </c>
      <c r="F26">
        <v>1</v>
      </c>
      <c r="G26">
        <v>1</v>
      </c>
      <c r="H26">
        <v>1</v>
      </c>
      <c r="I26">
        <v>1</v>
      </c>
      <c r="J26" s="1">
        <v>44223.432245370372</v>
      </c>
      <c r="K26" s="1">
        <v>44223.432951388888</v>
      </c>
      <c r="L26">
        <f>VLOOKUP(C26,users!A:K,10,FALSE)</f>
        <v>0</v>
      </c>
    </row>
    <row r="27" spans="1:12" x14ac:dyDescent="0.2">
      <c r="A27" t="s">
        <v>797</v>
      </c>
      <c r="B27" t="s">
        <v>796</v>
      </c>
      <c r="C27" t="s">
        <v>90</v>
      </c>
      <c r="D27" t="s">
        <v>172</v>
      </c>
      <c r="E27">
        <v>0</v>
      </c>
      <c r="F27">
        <v>1</v>
      </c>
      <c r="G27">
        <v>1</v>
      </c>
      <c r="H27">
        <v>1</v>
      </c>
      <c r="I27">
        <v>0</v>
      </c>
      <c r="J27" s="1">
        <v>44223.532847222225</v>
      </c>
      <c r="K27" s="1">
        <v>44223.534247685187</v>
      </c>
      <c r="L27">
        <f>VLOOKUP(C27,users!A:K,10,FALSE)</f>
        <v>0</v>
      </c>
    </row>
    <row r="28" spans="1:12" x14ac:dyDescent="0.2">
      <c r="A28" t="s">
        <v>795</v>
      </c>
      <c r="B28" t="s">
        <v>794</v>
      </c>
      <c r="C28" t="s">
        <v>42</v>
      </c>
      <c r="D28" t="s">
        <v>172</v>
      </c>
      <c r="E28">
        <v>1</v>
      </c>
      <c r="F28">
        <v>0</v>
      </c>
      <c r="G28">
        <v>1</v>
      </c>
      <c r="H28">
        <v>1</v>
      </c>
      <c r="I28">
        <v>1</v>
      </c>
      <c r="J28" s="1">
        <v>44223.443344907406</v>
      </c>
      <c r="K28" s="1">
        <v>44223.449594907404</v>
      </c>
      <c r="L28">
        <f>VLOOKUP(C28,users!A:K,10,FALSE)</f>
        <v>0</v>
      </c>
    </row>
    <row r="29" spans="1:12" x14ac:dyDescent="0.2">
      <c r="A29" t="s">
        <v>793</v>
      </c>
      <c r="B29" t="s">
        <v>792</v>
      </c>
      <c r="C29" t="s">
        <v>112</v>
      </c>
      <c r="D29" t="s">
        <v>172</v>
      </c>
      <c r="E29">
        <v>0</v>
      </c>
      <c r="F29">
        <v>0</v>
      </c>
      <c r="G29">
        <v>0</v>
      </c>
      <c r="H29">
        <v>0</v>
      </c>
      <c r="I29">
        <v>0</v>
      </c>
      <c r="J29" s="1">
        <v>44225.957766203705</v>
      </c>
      <c r="K29" s="1">
        <v>44225.958101851851</v>
      </c>
      <c r="L29">
        <f>VLOOKUP(C29,users!A:K,10,FALSE)</f>
        <v>0</v>
      </c>
    </row>
    <row r="30" spans="1:12" x14ac:dyDescent="0.2">
      <c r="A30" t="s">
        <v>791</v>
      </c>
      <c r="B30" t="s">
        <v>790</v>
      </c>
      <c r="C30" t="s">
        <v>18</v>
      </c>
      <c r="D30" t="s">
        <v>172</v>
      </c>
      <c r="E30">
        <v>1</v>
      </c>
      <c r="F30">
        <v>1</v>
      </c>
      <c r="G30">
        <v>1</v>
      </c>
      <c r="H30">
        <v>0</v>
      </c>
      <c r="I30">
        <v>0</v>
      </c>
      <c r="J30" s="1">
        <v>44224.498807870368</v>
      </c>
      <c r="K30" s="1">
        <v>44224.499374999999</v>
      </c>
      <c r="L30">
        <f>VLOOKUP(C30,users!A:K,10,FALSE)</f>
        <v>1</v>
      </c>
    </row>
    <row r="31" spans="1:12" x14ac:dyDescent="0.2">
      <c r="A31" s="2" t="s">
        <v>789</v>
      </c>
      <c r="B31" t="s">
        <v>788</v>
      </c>
      <c r="C31" t="s">
        <v>112</v>
      </c>
      <c r="D31" t="s">
        <v>172</v>
      </c>
      <c r="E31">
        <v>1</v>
      </c>
      <c r="F31">
        <v>1</v>
      </c>
      <c r="G31">
        <v>1</v>
      </c>
      <c r="H31">
        <v>0</v>
      </c>
      <c r="I31">
        <v>0</v>
      </c>
      <c r="J31" s="1">
        <v>44225.957175925927</v>
      </c>
      <c r="K31" s="1">
        <v>44225.957766203705</v>
      </c>
      <c r="L31">
        <f>VLOOKUP(C31,users!A:K,10,FALSE)</f>
        <v>0</v>
      </c>
    </row>
    <row r="32" spans="1:12" x14ac:dyDescent="0.2">
      <c r="A32" t="s">
        <v>787</v>
      </c>
      <c r="B32" t="s">
        <v>786</v>
      </c>
      <c r="C32" t="s">
        <v>170</v>
      </c>
      <c r="D32" t="s">
        <v>172</v>
      </c>
      <c r="E32">
        <v>0</v>
      </c>
      <c r="F32">
        <v>0</v>
      </c>
      <c r="G32">
        <v>0</v>
      </c>
      <c r="H32">
        <v>0</v>
      </c>
      <c r="I32">
        <v>0</v>
      </c>
      <c r="J32" s="1">
        <v>44223.773634259262</v>
      </c>
      <c r="K32" s="1">
        <v>44223.773738425924</v>
      </c>
      <c r="L32">
        <f>VLOOKUP(C32,users!A:K,10,FALSE)</f>
        <v>1</v>
      </c>
    </row>
    <row r="33" spans="1:12" x14ac:dyDescent="0.2">
      <c r="A33" t="s">
        <v>785</v>
      </c>
      <c r="B33" t="s">
        <v>784</v>
      </c>
      <c r="C33" t="s">
        <v>54</v>
      </c>
      <c r="D33" t="s">
        <v>172</v>
      </c>
      <c r="E33">
        <v>1</v>
      </c>
      <c r="F33">
        <v>1</v>
      </c>
      <c r="G33">
        <v>1</v>
      </c>
      <c r="H33">
        <v>1</v>
      </c>
      <c r="I33">
        <v>1</v>
      </c>
      <c r="J33" s="1">
        <v>44221.484120370369</v>
      </c>
      <c r="K33" s="1">
        <v>44221.484560185185</v>
      </c>
      <c r="L33">
        <f>VLOOKUP(C33,users!A:K,10,FALSE)</f>
        <v>1</v>
      </c>
    </row>
    <row r="34" spans="1:12" x14ac:dyDescent="0.2">
      <c r="A34" t="s">
        <v>783</v>
      </c>
      <c r="B34" t="s">
        <v>782</v>
      </c>
      <c r="C34" t="s">
        <v>170</v>
      </c>
      <c r="D34" t="s">
        <v>172</v>
      </c>
      <c r="E34">
        <v>1</v>
      </c>
      <c r="F34">
        <v>1</v>
      </c>
      <c r="G34">
        <v>1</v>
      </c>
      <c r="H34">
        <v>1</v>
      </c>
      <c r="I34">
        <v>1</v>
      </c>
      <c r="J34" s="1">
        <v>44223.773229166669</v>
      </c>
      <c r="K34" s="1">
        <v>44223.773321759261</v>
      </c>
      <c r="L34">
        <f>VLOOKUP(C34,users!A:K,10,FALSE)</f>
        <v>1</v>
      </c>
    </row>
    <row r="35" spans="1:12" x14ac:dyDescent="0.2">
      <c r="A35" t="s">
        <v>781</v>
      </c>
      <c r="B35" t="s">
        <v>780</v>
      </c>
      <c r="C35" t="s">
        <v>170</v>
      </c>
      <c r="D35" t="s">
        <v>172</v>
      </c>
      <c r="E35">
        <v>1</v>
      </c>
      <c r="F35">
        <v>1</v>
      </c>
      <c r="G35">
        <v>1</v>
      </c>
      <c r="H35">
        <v>0</v>
      </c>
      <c r="I35">
        <v>1</v>
      </c>
      <c r="J35" s="1">
        <v>44223.773923611108</v>
      </c>
      <c r="K35" s="1">
        <v>44223.774131944447</v>
      </c>
      <c r="L35">
        <f>VLOOKUP(C35,users!A:K,10,FALSE)</f>
        <v>1</v>
      </c>
    </row>
    <row r="36" spans="1:12" x14ac:dyDescent="0.2">
      <c r="A36" t="s">
        <v>779</v>
      </c>
      <c r="B36" t="s">
        <v>778</v>
      </c>
      <c r="C36" t="s">
        <v>160</v>
      </c>
      <c r="D36" t="s">
        <v>172</v>
      </c>
      <c r="E36">
        <v>0</v>
      </c>
      <c r="F36">
        <v>0</v>
      </c>
      <c r="G36">
        <v>0</v>
      </c>
      <c r="H36">
        <v>0</v>
      </c>
      <c r="I36">
        <v>0</v>
      </c>
      <c r="J36" s="1">
        <v>44223.655833333331</v>
      </c>
      <c r="K36" s="1">
        <v>44223.656006944446</v>
      </c>
      <c r="L36">
        <f>VLOOKUP(C36,users!A:K,10,FALSE)</f>
        <v>1</v>
      </c>
    </row>
    <row r="37" spans="1:12" x14ac:dyDescent="0.2">
      <c r="A37" t="s">
        <v>777</v>
      </c>
      <c r="B37" t="s">
        <v>776</v>
      </c>
      <c r="C37" t="s">
        <v>34</v>
      </c>
      <c r="D37" t="s">
        <v>172</v>
      </c>
      <c r="E37">
        <v>0</v>
      </c>
      <c r="F37">
        <v>1</v>
      </c>
      <c r="G37">
        <v>1</v>
      </c>
      <c r="H37">
        <v>0</v>
      </c>
      <c r="I37">
        <v>0</v>
      </c>
      <c r="J37" s="1">
        <v>44225.344375000001</v>
      </c>
      <c r="K37" s="1">
        <v>44225.345243055555</v>
      </c>
      <c r="L37">
        <f>VLOOKUP(C37,users!A:K,10,FALSE)</f>
        <v>0</v>
      </c>
    </row>
    <row r="38" spans="1:12" x14ac:dyDescent="0.2">
      <c r="A38" t="s">
        <v>775</v>
      </c>
      <c r="B38" t="s">
        <v>774</v>
      </c>
      <c r="C38" t="s">
        <v>170</v>
      </c>
      <c r="D38" t="s">
        <v>172</v>
      </c>
      <c r="E38">
        <v>0</v>
      </c>
      <c r="F38">
        <v>0</v>
      </c>
      <c r="G38">
        <v>0</v>
      </c>
      <c r="H38">
        <v>0</v>
      </c>
      <c r="I38">
        <v>0</v>
      </c>
      <c r="J38" s="1">
        <v>44223.773738425924</v>
      </c>
      <c r="K38" s="1">
        <v>44223.773831018516</v>
      </c>
      <c r="L38">
        <f>VLOOKUP(C38,users!A:K,10,FALSE)</f>
        <v>1</v>
      </c>
    </row>
    <row r="39" spans="1:12" x14ac:dyDescent="0.2">
      <c r="A39" t="s">
        <v>773</v>
      </c>
      <c r="B39" t="s">
        <v>772</v>
      </c>
      <c r="C39" t="s">
        <v>12</v>
      </c>
      <c r="D39" t="s">
        <v>172</v>
      </c>
      <c r="E39">
        <v>1</v>
      </c>
      <c r="F39">
        <v>1</v>
      </c>
      <c r="G39">
        <v>1</v>
      </c>
      <c r="H39">
        <v>1</v>
      </c>
      <c r="I39">
        <v>1</v>
      </c>
      <c r="J39" s="1">
        <v>44223.513229166667</v>
      </c>
      <c r="K39" s="1">
        <v>44223.514293981483</v>
      </c>
      <c r="L39">
        <f>VLOOKUP(C39,users!A:K,10,FALSE)</f>
        <v>0</v>
      </c>
    </row>
    <row r="40" spans="1:12" x14ac:dyDescent="0.2">
      <c r="A40" t="s">
        <v>771</v>
      </c>
      <c r="B40" t="s">
        <v>770</v>
      </c>
      <c r="C40" t="s">
        <v>150</v>
      </c>
      <c r="D40" t="s">
        <v>172</v>
      </c>
      <c r="E40">
        <v>1</v>
      </c>
      <c r="F40">
        <v>0</v>
      </c>
      <c r="G40">
        <v>0</v>
      </c>
      <c r="H40">
        <v>0</v>
      </c>
      <c r="I40">
        <v>0</v>
      </c>
      <c r="J40" s="1">
        <v>44223.576724537037</v>
      </c>
      <c r="K40" s="1">
        <v>44223.5783912037</v>
      </c>
      <c r="L40">
        <f>VLOOKUP(C40,users!A:K,10,FALSE)</f>
        <v>1</v>
      </c>
    </row>
    <row r="41" spans="1:12" x14ac:dyDescent="0.2">
      <c r="A41" t="s">
        <v>769</v>
      </c>
      <c r="B41" t="s">
        <v>768</v>
      </c>
      <c r="C41" t="s">
        <v>54</v>
      </c>
      <c r="D41" t="s">
        <v>172</v>
      </c>
      <c r="E41">
        <v>1</v>
      </c>
      <c r="F41">
        <v>1</v>
      </c>
      <c r="G41">
        <v>1</v>
      </c>
      <c r="H41">
        <v>1</v>
      </c>
      <c r="I41">
        <v>1</v>
      </c>
      <c r="J41" s="1">
        <v>44221.48505787037</v>
      </c>
      <c r="K41" s="1">
        <v>44221.485405092593</v>
      </c>
      <c r="L41">
        <f>VLOOKUP(C41,users!A:K,10,FALSE)</f>
        <v>1</v>
      </c>
    </row>
    <row r="42" spans="1:12" x14ac:dyDescent="0.2">
      <c r="A42" t="s">
        <v>767</v>
      </c>
      <c r="B42" t="s">
        <v>766</v>
      </c>
      <c r="C42" t="s">
        <v>108</v>
      </c>
      <c r="D42" t="s">
        <v>172</v>
      </c>
      <c r="E42">
        <v>0</v>
      </c>
      <c r="F42">
        <v>0</v>
      </c>
      <c r="G42">
        <v>0</v>
      </c>
      <c r="H42">
        <v>1</v>
      </c>
      <c r="I42">
        <v>0</v>
      </c>
      <c r="J42" s="1">
        <v>44223.703344907408</v>
      </c>
      <c r="K42" s="1">
        <v>44223.703576388885</v>
      </c>
      <c r="L42">
        <f>VLOOKUP(C42,users!A:K,10,FALSE)</f>
        <v>0</v>
      </c>
    </row>
    <row r="43" spans="1:12" x14ac:dyDescent="0.2">
      <c r="A43" t="s">
        <v>765</v>
      </c>
      <c r="B43" t="s">
        <v>764</v>
      </c>
      <c r="C43" t="s">
        <v>14</v>
      </c>
      <c r="D43" t="s">
        <v>172</v>
      </c>
      <c r="E43">
        <v>0</v>
      </c>
      <c r="F43">
        <v>0</v>
      </c>
      <c r="G43">
        <v>0</v>
      </c>
      <c r="H43">
        <v>0</v>
      </c>
      <c r="I43">
        <v>0</v>
      </c>
      <c r="J43" s="1">
        <v>44223.422291666669</v>
      </c>
      <c r="K43" s="1">
        <v>44223.423321759263</v>
      </c>
      <c r="L43">
        <f>VLOOKUP(C43,users!A:K,10,FALSE)</f>
        <v>0</v>
      </c>
    </row>
    <row r="44" spans="1:12" x14ac:dyDescent="0.2">
      <c r="A44" t="s">
        <v>763</v>
      </c>
      <c r="B44" t="s">
        <v>762</v>
      </c>
      <c r="C44" t="s">
        <v>162</v>
      </c>
      <c r="D44" t="s">
        <v>172</v>
      </c>
      <c r="E44">
        <v>0</v>
      </c>
      <c r="F44">
        <v>1</v>
      </c>
      <c r="G44">
        <v>1</v>
      </c>
      <c r="H44">
        <v>1</v>
      </c>
      <c r="I44">
        <v>1</v>
      </c>
      <c r="J44" s="1">
        <v>44223.539930555555</v>
      </c>
      <c r="K44" s="1">
        <v>44223.540613425925</v>
      </c>
      <c r="L44">
        <f>VLOOKUP(C44,users!A:K,10,FALSE)</f>
        <v>0</v>
      </c>
    </row>
    <row r="45" spans="1:12" x14ac:dyDescent="0.2">
      <c r="A45" t="s">
        <v>761</v>
      </c>
      <c r="B45" t="s">
        <v>760</v>
      </c>
      <c r="C45" t="s">
        <v>14</v>
      </c>
      <c r="D45" t="s">
        <v>172</v>
      </c>
      <c r="E45">
        <v>0</v>
      </c>
      <c r="F45">
        <v>1</v>
      </c>
      <c r="G45">
        <v>0</v>
      </c>
      <c r="H45">
        <v>1</v>
      </c>
      <c r="I45">
        <v>0</v>
      </c>
      <c r="J45" s="1">
        <v>44223.427858796298</v>
      </c>
      <c r="K45" s="1">
        <v>44223.430231481485</v>
      </c>
      <c r="L45">
        <f>VLOOKUP(C45,users!A:K,10,FALSE)</f>
        <v>0</v>
      </c>
    </row>
    <row r="46" spans="1:12" x14ac:dyDescent="0.2">
      <c r="A46" t="s">
        <v>759</v>
      </c>
      <c r="B46" t="s">
        <v>758</v>
      </c>
      <c r="C46" t="s">
        <v>18</v>
      </c>
      <c r="D46" t="s">
        <v>172</v>
      </c>
      <c r="E46">
        <v>0</v>
      </c>
      <c r="F46">
        <v>1</v>
      </c>
      <c r="G46">
        <v>0</v>
      </c>
      <c r="H46">
        <v>0</v>
      </c>
      <c r="I46">
        <v>0</v>
      </c>
      <c r="J46" s="1">
        <v>44224.492384259262</v>
      </c>
      <c r="K46" s="1">
        <v>44224.493668981479</v>
      </c>
      <c r="L46">
        <f>VLOOKUP(C46,users!A:K,10,FALSE)</f>
        <v>1</v>
      </c>
    </row>
    <row r="47" spans="1:12" x14ac:dyDescent="0.2">
      <c r="A47" t="s">
        <v>757</v>
      </c>
      <c r="B47" t="s">
        <v>756</v>
      </c>
      <c r="C47" t="s">
        <v>54</v>
      </c>
      <c r="D47" t="s">
        <v>172</v>
      </c>
      <c r="E47">
        <v>1</v>
      </c>
      <c r="F47">
        <v>0</v>
      </c>
      <c r="G47">
        <v>1</v>
      </c>
      <c r="H47">
        <v>0</v>
      </c>
      <c r="I47">
        <v>1</v>
      </c>
      <c r="J47" s="1">
        <v>44221.485671296294</v>
      </c>
      <c r="K47" s="1">
        <v>44221.486331018517</v>
      </c>
      <c r="L47">
        <f>VLOOKUP(C47,users!A:K,10,FALSE)</f>
        <v>1</v>
      </c>
    </row>
    <row r="48" spans="1:12" x14ac:dyDescent="0.2">
      <c r="A48" t="s">
        <v>755</v>
      </c>
      <c r="B48" t="s">
        <v>754</v>
      </c>
      <c r="C48" t="s">
        <v>16</v>
      </c>
      <c r="D48" t="s">
        <v>172</v>
      </c>
      <c r="E48">
        <v>1</v>
      </c>
      <c r="F48">
        <v>1</v>
      </c>
      <c r="G48">
        <v>0</v>
      </c>
      <c r="H48">
        <v>1</v>
      </c>
      <c r="I48">
        <v>1</v>
      </c>
      <c r="J48" s="1">
        <v>44223.491053240738</v>
      </c>
      <c r="K48" s="1">
        <v>44223.491678240738</v>
      </c>
      <c r="L48">
        <f>VLOOKUP(C48,users!A:K,10,FALSE)</f>
        <v>1</v>
      </c>
    </row>
    <row r="49" spans="1:12" x14ac:dyDescent="0.2">
      <c r="A49" t="s">
        <v>753</v>
      </c>
      <c r="B49" t="s">
        <v>752</v>
      </c>
      <c r="C49" t="s">
        <v>170</v>
      </c>
      <c r="D49" t="s">
        <v>172</v>
      </c>
      <c r="E49">
        <v>1</v>
      </c>
      <c r="F49">
        <v>1</v>
      </c>
      <c r="G49">
        <v>1</v>
      </c>
      <c r="H49">
        <v>0</v>
      </c>
      <c r="I49">
        <v>0</v>
      </c>
      <c r="J49" s="1">
        <v>44223.767395833333</v>
      </c>
      <c r="K49" s="1">
        <v>44223.768067129633</v>
      </c>
      <c r="L49">
        <f>VLOOKUP(C49,users!A:K,10,FALSE)</f>
        <v>1</v>
      </c>
    </row>
    <row r="50" spans="1:12" x14ac:dyDescent="0.2">
      <c r="A50" t="s">
        <v>751</v>
      </c>
      <c r="B50" t="s">
        <v>750</v>
      </c>
      <c r="C50" t="s">
        <v>90</v>
      </c>
      <c r="D50" t="s">
        <v>172</v>
      </c>
      <c r="E50">
        <v>0</v>
      </c>
      <c r="F50">
        <v>1</v>
      </c>
      <c r="G50">
        <v>1</v>
      </c>
      <c r="H50">
        <v>0</v>
      </c>
      <c r="I50">
        <v>0</v>
      </c>
      <c r="J50" s="1">
        <v>44223.534687500003</v>
      </c>
      <c r="K50" s="1">
        <v>44223.53601851852</v>
      </c>
      <c r="L50">
        <f>VLOOKUP(C50,users!A:K,10,FALSE)</f>
        <v>0</v>
      </c>
    </row>
    <row r="51" spans="1:12" x14ac:dyDescent="0.2">
      <c r="A51" t="s">
        <v>749</v>
      </c>
      <c r="B51" t="s">
        <v>748</v>
      </c>
      <c r="C51" t="s">
        <v>12</v>
      </c>
      <c r="D51" t="s">
        <v>172</v>
      </c>
      <c r="E51">
        <v>1</v>
      </c>
      <c r="F51">
        <v>1</v>
      </c>
      <c r="G51">
        <v>1</v>
      </c>
      <c r="H51">
        <v>1</v>
      </c>
      <c r="I51">
        <v>0</v>
      </c>
      <c r="J51" s="1">
        <v>44223.514293981483</v>
      </c>
      <c r="K51" s="1">
        <v>44223.515173611115</v>
      </c>
      <c r="L51">
        <f>VLOOKUP(C51,users!A:K,10,FALSE)</f>
        <v>0</v>
      </c>
    </row>
    <row r="52" spans="1:12" x14ac:dyDescent="0.2">
      <c r="A52" t="s">
        <v>747</v>
      </c>
      <c r="B52" t="s">
        <v>746</v>
      </c>
      <c r="C52" t="s">
        <v>60</v>
      </c>
      <c r="D52" t="s">
        <v>172</v>
      </c>
      <c r="E52">
        <v>0</v>
      </c>
      <c r="F52">
        <v>0</v>
      </c>
      <c r="G52">
        <v>0</v>
      </c>
      <c r="H52">
        <v>0</v>
      </c>
      <c r="I52">
        <v>0</v>
      </c>
      <c r="J52" s="1">
        <v>44223.494733796295</v>
      </c>
      <c r="K52" s="1">
        <v>44223.500833333332</v>
      </c>
      <c r="L52">
        <f>VLOOKUP(C52,users!A:K,10,FALSE)</f>
        <v>0</v>
      </c>
    </row>
    <row r="53" spans="1:12" x14ac:dyDescent="0.2">
      <c r="A53" t="s">
        <v>745</v>
      </c>
      <c r="B53" t="s">
        <v>744</v>
      </c>
      <c r="C53" t="s">
        <v>122</v>
      </c>
      <c r="D53" t="s">
        <v>172</v>
      </c>
      <c r="E53">
        <v>1</v>
      </c>
      <c r="F53">
        <v>1</v>
      </c>
      <c r="G53">
        <v>1</v>
      </c>
      <c r="H53">
        <v>1</v>
      </c>
      <c r="I53">
        <v>1</v>
      </c>
      <c r="J53" s="1">
        <v>44223.429201388892</v>
      </c>
      <c r="K53" s="1">
        <v>44223.429618055554</v>
      </c>
      <c r="L53">
        <f>VLOOKUP(C53,users!A:K,10,FALSE)</f>
        <v>0</v>
      </c>
    </row>
    <row r="54" spans="1:12" x14ac:dyDescent="0.2">
      <c r="A54" t="s">
        <v>743</v>
      </c>
      <c r="B54" t="s">
        <v>742</v>
      </c>
      <c r="C54" t="s">
        <v>54</v>
      </c>
      <c r="D54" t="s">
        <v>172</v>
      </c>
      <c r="E54">
        <v>1</v>
      </c>
      <c r="F54">
        <v>1</v>
      </c>
      <c r="G54">
        <v>0</v>
      </c>
      <c r="H54">
        <v>0</v>
      </c>
      <c r="I54">
        <v>1</v>
      </c>
      <c r="J54" s="1">
        <v>44221.486585648148</v>
      </c>
      <c r="K54" s="1">
        <v>44221.487476851849</v>
      </c>
      <c r="L54">
        <f>VLOOKUP(C54,users!A:K,10,FALSE)</f>
        <v>1</v>
      </c>
    </row>
    <row r="55" spans="1:12" x14ac:dyDescent="0.2">
      <c r="A55" t="s">
        <v>741</v>
      </c>
      <c r="B55" t="s">
        <v>740</v>
      </c>
      <c r="C55" t="s">
        <v>96</v>
      </c>
      <c r="D55" t="s">
        <v>172</v>
      </c>
      <c r="E55">
        <v>1</v>
      </c>
      <c r="F55">
        <v>1</v>
      </c>
      <c r="G55">
        <v>1</v>
      </c>
      <c r="H55">
        <v>1</v>
      </c>
      <c r="I55">
        <v>1</v>
      </c>
      <c r="J55" s="1">
        <v>44223.488888888889</v>
      </c>
      <c r="K55" s="1">
        <v>44223.491423611114</v>
      </c>
      <c r="L55">
        <f>VLOOKUP(C55,users!A:K,10,FALSE)</f>
        <v>0</v>
      </c>
    </row>
    <row r="56" spans="1:12" x14ac:dyDescent="0.2">
      <c r="A56" t="s">
        <v>739</v>
      </c>
      <c r="B56" t="s">
        <v>738</v>
      </c>
      <c r="C56" t="s">
        <v>170</v>
      </c>
      <c r="D56" t="s">
        <v>172</v>
      </c>
      <c r="E56">
        <v>1</v>
      </c>
      <c r="F56">
        <v>1</v>
      </c>
      <c r="G56">
        <v>1</v>
      </c>
      <c r="H56">
        <v>1</v>
      </c>
      <c r="I56">
        <v>1</v>
      </c>
      <c r="J56" s="1">
        <v>44223.771527777775</v>
      </c>
      <c r="K56" s="1">
        <v>44223.771701388891</v>
      </c>
      <c r="L56">
        <f>VLOOKUP(C56,users!A:K,10,FALSE)</f>
        <v>1</v>
      </c>
    </row>
    <row r="57" spans="1:12" x14ac:dyDescent="0.2">
      <c r="A57" t="s">
        <v>737</v>
      </c>
      <c r="B57" t="s">
        <v>736</v>
      </c>
      <c r="C57" t="s">
        <v>54</v>
      </c>
      <c r="D57" t="s">
        <v>172</v>
      </c>
      <c r="E57">
        <v>1</v>
      </c>
      <c r="F57">
        <v>1</v>
      </c>
      <c r="G57">
        <v>1</v>
      </c>
      <c r="H57">
        <v>1</v>
      </c>
      <c r="I57">
        <v>1</v>
      </c>
      <c r="J57" s="1">
        <v>44221.484560185185</v>
      </c>
      <c r="K57" s="1">
        <v>44221.48505787037</v>
      </c>
      <c r="L57">
        <f>VLOOKUP(C57,users!A:K,10,FALSE)</f>
        <v>1</v>
      </c>
    </row>
    <row r="58" spans="1:12" x14ac:dyDescent="0.2">
      <c r="A58" t="s">
        <v>735</v>
      </c>
      <c r="B58" t="s">
        <v>734</v>
      </c>
      <c r="C58" t="s">
        <v>12</v>
      </c>
      <c r="D58" t="s">
        <v>172</v>
      </c>
      <c r="E58">
        <v>0</v>
      </c>
      <c r="F58">
        <v>0</v>
      </c>
      <c r="G58">
        <v>0</v>
      </c>
      <c r="H58">
        <v>0</v>
      </c>
      <c r="I58">
        <v>0</v>
      </c>
      <c r="J58" s="1">
        <v>44223.511782407404</v>
      </c>
      <c r="K58" s="1">
        <v>44223.512418981481</v>
      </c>
      <c r="L58">
        <f>VLOOKUP(C58,users!A:K,10,FALSE)</f>
        <v>0</v>
      </c>
    </row>
    <row r="59" spans="1:12" x14ac:dyDescent="0.2">
      <c r="A59" t="s">
        <v>733</v>
      </c>
      <c r="B59" t="s">
        <v>732</v>
      </c>
      <c r="C59" t="s">
        <v>50</v>
      </c>
      <c r="D59" t="s">
        <v>172</v>
      </c>
      <c r="E59">
        <v>0</v>
      </c>
      <c r="F59">
        <v>0</v>
      </c>
      <c r="G59">
        <v>0</v>
      </c>
      <c r="H59">
        <v>0</v>
      </c>
      <c r="I59">
        <v>0</v>
      </c>
      <c r="J59" s="1">
        <v>44223.58353009259</v>
      </c>
      <c r="K59" s="1">
        <v>44223.584282407406</v>
      </c>
      <c r="L59">
        <f>VLOOKUP(C59,users!A:K,10,FALSE)</f>
        <v>0</v>
      </c>
    </row>
    <row r="60" spans="1:12" x14ac:dyDescent="0.2">
      <c r="A60" t="s">
        <v>731</v>
      </c>
      <c r="B60" t="s">
        <v>730</v>
      </c>
      <c r="C60" t="s">
        <v>122</v>
      </c>
      <c r="D60" t="s">
        <v>172</v>
      </c>
      <c r="E60">
        <v>0</v>
      </c>
      <c r="F60">
        <v>0</v>
      </c>
      <c r="G60">
        <v>0</v>
      </c>
      <c r="H60">
        <v>0</v>
      </c>
      <c r="I60">
        <v>0</v>
      </c>
      <c r="J60" s="1">
        <v>44223.429618055554</v>
      </c>
      <c r="K60" s="1">
        <v>44223.430150462962</v>
      </c>
      <c r="L60">
        <f>VLOOKUP(C60,users!A:K,10,FALSE)</f>
        <v>0</v>
      </c>
    </row>
    <row r="61" spans="1:12" x14ac:dyDescent="0.2">
      <c r="A61" t="s">
        <v>729</v>
      </c>
      <c r="B61" t="s">
        <v>728</v>
      </c>
      <c r="C61" t="s">
        <v>90</v>
      </c>
      <c r="D61" t="s">
        <v>172</v>
      </c>
      <c r="E61">
        <v>1</v>
      </c>
      <c r="F61">
        <v>0</v>
      </c>
      <c r="G61">
        <v>0</v>
      </c>
      <c r="H61">
        <v>0</v>
      </c>
      <c r="I61">
        <v>0</v>
      </c>
      <c r="J61" s="1">
        <v>44223.538530092592</v>
      </c>
      <c r="K61" s="1">
        <v>44223.539027777777</v>
      </c>
      <c r="L61">
        <f>VLOOKUP(C61,users!A:K,10,FALSE)</f>
        <v>0</v>
      </c>
    </row>
    <row r="62" spans="1:12" x14ac:dyDescent="0.2">
      <c r="A62" t="s">
        <v>727</v>
      </c>
      <c r="B62" t="s">
        <v>726</v>
      </c>
      <c r="C62" t="s">
        <v>170</v>
      </c>
      <c r="D62" t="s">
        <v>172</v>
      </c>
      <c r="E62">
        <v>1</v>
      </c>
      <c r="F62">
        <v>1</v>
      </c>
      <c r="G62">
        <v>1</v>
      </c>
      <c r="H62">
        <v>1</v>
      </c>
      <c r="I62">
        <v>1</v>
      </c>
      <c r="J62" s="1">
        <v>44223.774201388886</v>
      </c>
      <c r="K62" s="1">
        <v>44223.774351851855</v>
      </c>
      <c r="L62">
        <f>VLOOKUP(C62,users!A:K,10,FALSE)</f>
        <v>1</v>
      </c>
    </row>
    <row r="63" spans="1:12" x14ac:dyDescent="0.2">
      <c r="A63" t="s">
        <v>725</v>
      </c>
      <c r="B63" t="s">
        <v>724</v>
      </c>
      <c r="C63" t="s">
        <v>150</v>
      </c>
      <c r="D63" t="s">
        <v>172</v>
      </c>
      <c r="E63">
        <v>1</v>
      </c>
      <c r="F63">
        <v>1</v>
      </c>
      <c r="G63">
        <v>1</v>
      </c>
      <c r="H63">
        <v>1</v>
      </c>
      <c r="I63">
        <v>1</v>
      </c>
      <c r="J63" s="1">
        <v>44224.687106481484</v>
      </c>
      <c r="K63" s="1">
        <v>44224.687569444446</v>
      </c>
      <c r="L63">
        <f>VLOOKUP(C63,users!A:K,10,FALSE)</f>
        <v>1</v>
      </c>
    </row>
    <row r="64" spans="1:12" x14ac:dyDescent="0.2">
      <c r="A64" t="s">
        <v>723</v>
      </c>
      <c r="B64" t="s">
        <v>722</v>
      </c>
      <c r="C64" t="s">
        <v>24</v>
      </c>
      <c r="D64" t="s">
        <v>172</v>
      </c>
      <c r="E64">
        <v>1</v>
      </c>
      <c r="F64">
        <v>0</v>
      </c>
      <c r="G64">
        <v>1</v>
      </c>
      <c r="H64">
        <v>0</v>
      </c>
      <c r="I64">
        <v>1</v>
      </c>
      <c r="J64" s="1">
        <v>44223.913148148145</v>
      </c>
      <c r="K64" s="1">
        <v>44223.915844907409</v>
      </c>
      <c r="L64">
        <f>VLOOKUP(C64,users!A:K,10,FALSE)</f>
        <v>0</v>
      </c>
    </row>
    <row r="65" spans="1:12" x14ac:dyDescent="0.2">
      <c r="A65" t="s">
        <v>721</v>
      </c>
      <c r="B65" t="s">
        <v>720</v>
      </c>
      <c r="C65" t="s">
        <v>170</v>
      </c>
      <c r="D65" t="s">
        <v>172</v>
      </c>
      <c r="E65">
        <v>0</v>
      </c>
      <c r="F65">
        <v>0</v>
      </c>
      <c r="G65">
        <v>0</v>
      </c>
      <c r="H65">
        <v>0</v>
      </c>
      <c r="I65">
        <v>0</v>
      </c>
      <c r="J65" s="1">
        <v>44223.773020833331</v>
      </c>
      <c r="K65" s="1">
        <v>44223.773101851853</v>
      </c>
      <c r="L65">
        <f>VLOOKUP(C65,users!A:K,10,FALSE)</f>
        <v>1</v>
      </c>
    </row>
    <row r="66" spans="1:12" x14ac:dyDescent="0.2">
      <c r="A66" t="s">
        <v>719</v>
      </c>
      <c r="B66" t="s">
        <v>718</v>
      </c>
      <c r="C66" t="s">
        <v>86</v>
      </c>
      <c r="D66" t="s">
        <v>172</v>
      </c>
      <c r="E66">
        <v>1</v>
      </c>
      <c r="F66">
        <v>0</v>
      </c>
      <c r="G66">
        <v>0</v>
      </c>
      <c r="H66">
        <v>0</v>
      </c>
      <c r="I66">
        <v>0</v>
      </c>
      <c r="J66" s="1">
        <v>44223.593356481484</v>
      </c>
      <c r="K66" s="1">
        <v>44223.594687500001</v>
      </c>
      <c r="L66">
        <f>VLOOKUP(C66,users!A:K,10,FALSE)</f>
        <v>1</v>
      </c>
    </row>
    <row r="67" spans="1:12" x14ac:dyDescent="0.2">
      <c r="A67" t="s">
        <v>717</v>
      </c>
      <c r="B67" t="s">
        <v>716</v>
      </c>
      <c r="C67" t="s">
        <v>42</v>
      </c>
      <c r="D67" t="s">
        <v>172</v>
      </c>
      <c r="E67">
        <v>1</v>
      </c>
      <c r="F67">
        <v>1</v>
      </c>
      <c r="G67">
        <v>1</v>
      </c>
      <c r="H67">
        <v>1</v>
      </c>
      <c r="I67">
        <v>1</v>
      </c>
      <c r="J67" s="1">
        <v>44223.450590277775</v>
      </c>
      <c r="K67" s="1">
        <v>44223.450983796298</v>
      </c>
      <c r="L67">
        <f>VLOOKUP(C67,users!A:K,10,FALSE)</f>
        <v>0</v>
      </c>
    </row>
    <row r="68" spans="1:12" x14ac:dyDescent="0.2">
      <c r="A68" t="s">
        <v>715</v>
      </c>
      <c r="B68" t="s">
        <v>714</v>
      </c>
      <c r="C68" t="s">
        <v>98</v>
      </c>
      <c r="D68" t="s">
        <v>172</v>
      </c>
      <c r="E68">
        <v>1</v>
      </c>
      <c r="F68">
        <v>1</v>
      </c>
      <c r="G68">
        <v>1</v>
      </c>
      <c r="H68">
        <v>1</v>
      </c>
      <c r="I68">
        <v>0</v>
      </c>
      <c r="J68" s="1">
        <v>44223.609942129631</v>
      </c>
      <c r="K68" s="1">
        <v>44223.611157407409</v>
      </c>
      <c r="L68">
        <f>VLOOKUP(C68,users!A:K,10,FALSE)</f>
        <v>0</v>
      </c>
    </row>
    <row r="69" spans="1:12" x14ac:dyDescent="0.2">
      <c r="A69" t="s">
        <v>713</v>
      </c>
      <c r="B69" t="s">
        <v>712</v>
      </c>
      <c r="C69" t="s">
        <v>154</v>
      </c>
      <c r="D69" t="s">
        <v>172</v>
      </c>
      <c r="E69">
        <v>1</v>
      </c>
      <c r="F69">
        <v>1</v>
      </c>
      <c r="G69">
        <v>1</v>
      </c>
      <c r="H69">
        <v>1</v>
      </c>
      <c r="I69">
        <v>1</v>
      </c>
      <c r="J69" s="1">
        <v>44224.489386574074</v>
      </c>
      <c r="K69" s="1">
        <v>44224.489930555559</v>
      </c>
      <c r="L69">
        <f>VLOOKUP(C69,users!A:K,10,FALSE)</f>
        <v>0</v>
      </c>
    </row>
    <row r="70" spans="1:12" x14ac:dyDescent="0.2">
      <c r="A70" t="s">
        <v>711</v>
      </c>
      <c r="B70" t="s">
        <v>710</v>
      </c>
      <c r="C70" t="s">
        <v>122</v>
      </c>
      <c r="D70" t="s">
        <v>172</v>
      </c>
      <c r="E70">
        <v>1</v>
      </c>
      <c r="F70">
        <v>1</v>
      </c>
      <c r="G70">
        <v>1</v>
      </c>
      <c r="H70">
        <v>0</v>
      </c>
      <c r="I70">
        <v>1</v>
      </c>
      <c r="J70" s="1">
        <v>44223.427071759259</v>
      </c>
      <c r="K70" s="1">
        <v>44223.427870370368</v>
      </c>
      <c r="L70">
        <f>VLOOKUP(C70,users!A:K,10,FALSE)</f>
        <v>0</v>
      </c>
    </row>
    <row r="71" spans="1:12" x14ac:dyDescent="0.2">
      <c r="A71" t="s">
        <v>709</v>
      </c>
      <c r="B71" t="s">
        <v>708</v>
      </c>
      <c r="C71" t="s">
        <v>54</v>
      </c>
      <c r="D71" t="s">
        <v>172</v>
      </c>
      <c r="E71">
        <v>1</v>
      </c>
      <c r="F71">
        <v>0</v>
      </c>
      <c r="G71">
        <v>1</v>
      </c>
      <c r="H71">
        <v>1</v>
      </c>
      <c r="I71">
        <v>1</v>
      </c>
      <c r="J71" s="1">
        <v>44221.487476851849</v>
      </c>
      <c r="K71" s="1">
        <v>44221.487824074073</v>
      </c>
      <c r="L71">
        <f>VLOOKUP(C71,users!A:K,10,FALSE)</f>
        <v>1</v>
      </c>
    </row>
    <row r="72" spans="1:12" x14ac:dyDescent="0.2">
      <c r="A72" t="s">
        <v>707</v>
      </c>
      <c r="B72" t="s">
        <v>706</v>
      </c>
      <c r="C72" t="s">
        <v>170</v>
      </c>
      <c r="D72" t="s">
        <v>172</v>
      </c>
      <c r="E72">
        <v>1</v>
      </c>
      <c r="F72">
        <v>1</v>
      </c>
      <c r="G72">
        <v>1</v>
      </c>
      <c r="H72">
        <v>0</v>
      </c>
      <c r="I72">
        <v>1</v>
      </c>
      <c r="J72" s="1">
        <v>44223.773518518516</v>
      </c>
      <c r="K72" s="1">
        <v>44223.773634259262</v>
      </c>
      <c r="L72">
        <f>VLOOKUP(C72,users!A:K,10,FALSE)</f>
        <v>1</v>
      </c>
    </row>
    <row r="73" spans="1:12" x14ac:dyDescent="0.2">
      <c r="A73" t="s">
        <v>705</v>
      </c>
      <c r="B73" t="s">
        <v>704</v>
      </c>
      <c r="C73" t="s">
        <v>108</v>
      </c>
      <c r="D73" t="s">
        <v>172</v>
      </c>
      <c r="E73">
        <v>0</v>
      </c>
      <c r="F73">
        <v>1</v>
      </c>
      <c r="G73">
        <v>0</v>
      </c>
      <c r="H73">
        <v>0</v>
      </c>
      <c r="I73">
        <v>1</v>
      </c>
      <c r="J73" s="1">
        <v>44223.703576388885</v>
      </c>
      <c r="K73" s="1">
        <v>44223.70416666667</v>
      </c>
      <c r="L73">
        <f>VLOOKUP(C73,users!A:K,10,FALSE)</f>
        <v>0</v>
      </c>
    </row>
    <row r="74" spans="1:12" x14ac:dyDescent="0.2">
      <c r="A74" t="s">
        <v>703</v>
      </c>
      <c r="B74" t="s">
        <v>702</v>
      </c>
      <c r="C74" t="s">
        <v>94</v>
      </c>
      <c r="D74" t="s">
        <v>172</v>
      </c>
      <c r="E74">
        <v>0</v>
      </c>
      <c r="F74">
        <v>1</v>
      </c>
      <c r="G74">
        <v>1</v>
      </c>
      <c r="H74">
        <v>0</v>
      </c>
      <c r="I74">
        <v>1</v>
      </c>
      <c r="J74" s="1">
        <v>44225.692893518521</v>
      </c>
      <c r="K74" s="1">
        <v>44225.696377314816</v>
      </c>
      <c r="L74">
        <f>VLOOKUP(C74,users!A:K,10,FALSE)</f>
        <v>1</v>
      </c>
    </row>
    <row r="75" spans="1:12" x14ac:dyDescent="0.2">
      <c r="A75" t="s">
        <v>701</v>
      </c>
      <c r="B75" t="s">
        <v>700</v>
      </c>
      <c r="C75" t="s">
        <v>162</v>
      </c>
      <c r="D75" t="s">
        <v>172</v>
      </c>
      <c r="E75">
        <v>1</v>
      </c>
      <c r="F75">
        <v>1</v>
      </c>
      <c r="G75">
        <v>0</v>
      </c>
      <c r="H75">
        <v>0</v>
      </c>
      <c r="I75">
        <v>0</v>
      </c>
      <c r="J75" s="1">
        <v>44223.541539351849</v>
      </c>
      <c r="K75" s="1">
        <v>44223.541886574072</v>
      </c>
      <c r="L75">
        <f>VLOOKUP(C75,users!A:K,10,FALSE)</f>
        <v>0</v>
      </c>
    </row>
    <row r="76" spans="1:12" x14ac:dyDescent="0.2">
      <c r="A76" t="s">
        <v>699</v>
      </c>
      <c r="B76" t="s">
        <v>698</v>
      </c>
      <c r="C76" t="s">
        <v>16</v>
      </c>
      <c r="D76" t="s">
        <v>172</v>
      </c>
      <c r="E76">
        <v>0</v>
      </c>
      <c r="F76">
        <v>0</v>
      </c>
      <c r="G76">
        <v>0</v>
      </c>
      <c r="H76">
        <v>0</v>
      </c>
      <c r="I76">
        <v>0</v>
      </c>
      <c r="J76" s="1">
        <v>44223.4921875</v>
      </c>
      <c r="K76" s="1">
        <v>44223.492534722223</v>
      </c>
      <c r="L76">
        <f>VLOOKUP(C76,users!A:K,10,FALSE)</f>
        <v>1</v>
      </c>
    </row>
    <row r="77" spans="1:12" x14ac:dyDescent="0.2">
      <c r="A77" t="s">
        <v>697</v>
      </c>
      <c r="B77" t="s">
        <v>696</v>
      </c>
      <c r="C77" t="s">
        <v>122</v>
      </c>
      <c r="D77" t="s">
        <v>172</v>
      </c>
      <c r="E77">
        <v>1</v>
      </c>
      <c r="F77">
        <v>1</v>
      </c>
      <c r="G77">
        <v>1</v>
      </c>
      <c r="H77">
        <v>0</v>
      </c>
      <c r="I77">
        <v>1</v>
      </c>
      <c r="J77" s="1">
        <v>44223.430162037039</v>
      </c>
      <c r="K77" s="1">
        <v>44223.430821759262</v>
      </c>
      <c r="L77">
        <f>VLOOKUP(C77,users!A:K,10,FALSE)</f>
        <v>0</v>
      </c>
    </row>
    <row r="78" spans="1:12" x14ac:dyDescent="0.2">
      <c r="A78" t="s">
        <v>695</v>
      </c>
      <c r="B78" t="s">
        <v>694</v>
      </c>
      <c r="C78" t="s">
        <v>68</v>
      </c>
      <c r="D78" t="s">
        <v>172</v>
      </c>
      <c r="E78">
        <v>1</v>
      </c>
      <c r="F78">
        <v>0</v>
      </c>
      <c r="G78">
        <v>0</v>
      </c>
      <c r="H78">
        <v>0</v>
      </c>
      <c r="I78">
        <v>1</v>
      </c>
      <c r="J78" s="1">
        <v>44223.513402777775</v>
      </c>
      <c r="K78" s="1">
        <v>44223.516377314816</v>
      </c>
      <c r="L78">
        <f>VLOOKUP(C78,users!A:K,10,FALSE)</f>
        <v>0</v>
      </c>
    </row>
    <row r="79" spans="1:12" x14ac:dyDescent="0.2">
      <c r="A79" t="s">
        <v>693</v>
      </c>
      <c r="B79" t="s">
        <v>692</v>
      </c>
      <c r="C79" t="s">
        <v>26</v>
      </c>
      <c r="D79" t="s">
        <v>172</v>
      </c>
      <c r="E79">
        <v>1</v>
      </c>
      <c r="F79">
        <v>1</v>
      </c>
      <c r="G79">
        <v>0</v>
      </c>
      <c r="H79">
        <v>1</v>
      </c>
      <c r="I79">
        <v>1</v>
      </c>
      <c r="J79" s="1">
        <v>44223.956504629627</v>
      </c>
      <c r="K79" s="1">
        <v>44223.960324074076</v>
      </c>
      <c r="L79">
        <f>VLOOKUP(C79,users!A:K,10,FALSE)</f>
        <v>0</v>
      </c>
    </row>
    <row r="80" spans="1:12" x14ac:dyDescent="0.2">
      <c r="A80" t="s">
        <v>691</v>
      </c>
      <c r="B80" t="s">
        <v>690</v>
      </c>
      <c r="C80" t="s">
        <v>120</v>
      </c>
      <c r="D80" t="s">
        <v>172</v>
      </c>
      <c r="E80">
        <v>0</v>
      </c>
      <c r="F80">
        <v>0</v>
      </c>
      <c r="G80">
        <v>0</v>
      </c>
      <c r="H80">
        <v>0</v>
      </c>
      <c r="I80">
        <v>0</v>
      </c>
      <c r="J80" s="1">
        <v>44223.399652777778</v>
      </c>
      <c r="K80" s="1">
        <v>44223.399814814817</v>
      </c>
      <c r="L80">
        <f>VLOOKUP(C80,users!A:K,10,FALSE)</f>
        <v>1</v>
      </c>
    </row>
    <row r="81" spans="1:12" x14ac:dyDescent="0.2">
      <c r="A81" t="s">
        <v>689</v>
      </c>
      <c r="B81" t="s">
        <v>688</v>
      </c>
      <c r="C81" t="s">
        <v>16</v>
      </c>
      <c r="D81" t="s">
        <v>172</v>
      </c>
      <c r="E81">
        <v>0</v>
      </c>
      <c r="F81">
        <v>1</v>
      </c>
      <c r="G81">
        <v>1</v>
      </c>
      <c r="H81">
        <v>1</v>
      </c>
      <c r="I81">
        <v>1</v>
      </c>
      <c r="J81" s="1">
        <v>44223.489895833336</v>
      </c>
      <c r="K81" s="1">
        <v>44223.491041666668</v>
      </c>
      <c r="L81">
        <f>VLOOKUP(C81,users!A:K,10,FALSE)</f>
        <v>1</v>
      </c>
    </row>
    <row r="82" spans="1:12" x14ac:dyDescent="0.2">
      <c r="A82" t="s">
        <v>687</v>
      </c>
      <c r="B82" t="s">
        <v>686</v>
      </c>
      <c r="C82" t="s">
        <v>14</v>
      </c>
      <c r="D82" t="s">
        <v>172</v>
      </c>
      <c r="E82">
        <v>1</v>
      </c>
      <c r="F82">
        <v>1</v>
      </c>
      <c r="G82">
        <v>1</v>
      </c>
      <c r="H82">
        <v>1</v>
      </c>
      <c r="I82">
        <v>1</v>
      </c>
      <c r="J82" s="1">
        <v>44223.430243055554</v>
      </c>
      <c r="K82" s="1">
        <v>44223.43105324074</v>
      </c>
      <c r="L82">
        <f>VLOOKUP(C82,users!A:K,10,FALSE)</f>
        <v>0</v>
      </c>
    </row>
    <row r="83" spans="1:12" x14ac:dyDescent="0.2">
      <c r="A83" t="s">
        <v>685</v>
      </c>
      <c r="B83" t="s">
        <v>684</v>
      </c>
      <c r="C83" t="s">
        <v>14</v>
      </c>
      <c r="D83" t="s">
        <v>172</v>
      </c>
      <c r="E83">
        <v>1</v>
      </c>
      <c r="F83">
        <v>1</v>
      </c>
      <c r="G83">
        <v>0</v>
      </c>
      <c r="H83">
        <v>1</v>
      </c>
      <c r="I83">
        <v>0</v>
      </c>
      <c r="J83" s="1">
        <v>44223.424328703702</v>
      </c>
      <c r="K83" s="1">
        <v>44223.425659722219</v>
      </c>
      <c r="L83">
        <f>VLOOKUP(C83,users!A:K,10,FALSE)</f>
        <v>0</v>
      </c>
    </row>
    <row r="84" spans="1:12" x14ac:dyDescent="0.2">
      <c r="A84" t="s">
        <v>683</v>
      </c>
      <c r="B84" t="s">
        <v>682</v>
      </c>
      <c r="C84" t="s">
        <v>112</v>
      </c>
      <c r="D84" t="s">
        <v>172</v>
      </c>
      <c r="E84">
        <v>0</v>
      </c>
      <c r="F84">
        <v>0</v>
      </c>
      <c r="G84">
        <v>0</v>
      </c>
      <c r="H84">
        <v>0</v>
      </c>
      <c r="I84">
        <v>0</v>
      </c>
      <c r="J84" s="1">
        <v>44225.958101851851</v>
      </c>
      <c r="K84" s="1">
        <v>44225.958425925928</v>
      </c>
      <c r="L84">
        <f>VLOOKUP(C84,users!A:K,10,FALSE)</f>
        <v>0</v>
      </c>
    </row>
    <row r="85" spans="1:12" x14ac:dyDescent="0.2">
      <c r="A85" t="s">
        <v>681</v>
      </c>
      <c r="B85" t="s">
        <v>680</v>
      </c>
      <c r="C85" t="s">
        <v>150</v>
      </c>
      <c r="D85" t="s">
        <v>172</v>
      </c>
      <c r="E85">
        <v>1</v>
      </c>
      <c r="F85">
        <v>1</v>
      </c>
      <c r="G85">
        <v>1</v>
      </c>
      <c r="H85">
        <v>1</v>
      </c>
      <c r="I85">
        <v>1</v>
      </c>
      <c r="J85" s="1">
        <v>44224.688252314816</v>
      </c>
      <c r="K85" s="1">
        <v>44224.688634259262</v>
      </c>
      <c r="L85">
        <f>VLOOKUP(C85,users!A:K,10,FALSE)</f>
        <v>1</v>
      </c>
    </row>
    <row r="86" spans="1:12" x14ac:dyDescent="0.2">
      <c r="A86" t="s">
        <v>679</v>
      </c>
      <c r="B86" t="s">
        <v>678</v>
      </c>
      <c r="C86" t="s">
        <v>162</v>
      </c>
      <c r="D86" t="s">
        <v>172</v>
      </c>
      <c r="E86">
        <v>0</v>
      </c>
      <c r="F86">
        <v>0</v>
      </c>
      <c r="G86">
        <v>0</v>
      </c>
      <c r="H86">
        <v>0</v>
      </c>
      <c r="I86">
        <v>0</v>
      </c>
      <c r="J86" s="1">
        <v>44223.539629629631</v>
      </c>
      <c r="K86" s="1">
        <v>44223.539930555555</v>
      </c>
      <c r="L86">
        <f>VLOOKUP(C86,users!A:K,10,FALSE)</f>
        <v>0</v>
      </c>
    </row>
    <row r="87" spans="1:12" x14ac:dyDescent="0.2">
      <c r="A87" t="s">
        <v>677</v>
      </c>
      <c r="B87" t="s">
        <v>676</v>
      </c>
      <c r="C87" t="s">
        <v>154</v>
      </c>
      <c r="D87" t="s">
        <v>172</v>
      </c>
      <c r="E87">
        <v>1</v>
      </c>
      <c r="F87">
        <v>1</v>
      </c>
      <c r="G87">
        <v>1</v>
      </c>
      <c r="H87">
        <v>1</v>
      </c>
      <c r="I87">
        <v>1</v>
      </c>
      <c r="J87" s="1">
        <v>44224.485277777778</v>
      </c>
      <c r="K87" s="1">
        <v>44224.48574074074</v>
      </c>
      <c r="L87">
        <f>VLOOKUP(C87,users!A:K,10,FALSE)</f>
        <v>0</v>
      </c>
    </row>
    <row r="88" spans="1:12" x14ac:dyDescent="0.2">
      <c r="A88" t="s">
        <v>675</v>
      </c>
      <c r="B88" t="s">
        <v>674</v>
      </c>
      <c r="C88" t="s">
        <v>108</v>
      </c>
      <c r="D88" t="s">
        <v>172</v>
      </c>
      <c r="E88">
        <v>1</v>
      </c>
      <c r="F88">
        <v>1</v>
      </c>
      <c r="G88">
        <v>1</v>
      </c>
      <c r="H88">
        <v>1</v>
      </c>
      <c r="I88">
        <v>1</v>
      </c>
      <c r="J88" s="1">
        <v>44223.70416666667</v>
      </c>
      <c r="K88" s="1">
        <v>44223.704629629632</v>
      </c>
      <c r="L88">
        <f>VLOOKUP(C88,users!A:K,10,FALSE)</f>
        <v>0</v>
      </c>
    </row>
    <row r="89" spans="1:12" x14ac:dyDescent="0.2">
      <c r="A89" t="s">
        <v>673</v>
      </c>
      <c r="B89" t="s">
        <v>672</v>
      </c>
      <c r="C89" t="s">
        <v>170</v>
      </c>
      <c r="D89" t="s">
        <v>172</v>
      </c>
      <c r="E89">
        <v>1</v>
      </c>
      <c r="F89">
        <v>1</v>
      </c>
      <c r="G89">
        <v>1</v>
      </c>
      <c r="H89">
        <v>1</v>
      </c>
      <c r="I89">
        <v>1</v>
      </c>
      <c r="J89" s="1">
        <v>44223.768067129633</v>
      </c>
      <c r="K89" s="1">
        <v>44223.768622685187</v>
      </c>
      <c r="L89">
        <f>VLOOKUP(C89,users!A:K,10,FALSE)</f>
        <v>1</v>
      </c>
    </row>
    <row r="90" spans="1:12" x14ac:dyDescent="0.2">
      <c r="A90" t="s">
        <v>671</v>
      </c>
      <c r="B90" t="s">
        <v>670</v>
      </c>
      <c r="C90" t="s">
        <v>170</v>
      </c>
      <c r="D90" t="s">
        <v>172</v>
      </c>
      <c r="E90">
        <v>0</v>
      </c>
      <c r="F90">
        <v>0</v>
      </c>
      <c r="G90">
        <v>0</v>
      </c>
      <c r="H90">
        <v>0</v>
      </c>
      <c r="I90">
        <v>0</v>
      </c>
      <c r="J90" s="1">
        <v>44223.772094907406</v>
      </c>
      <c r="K90" s="1">
        <v>44223.772349537037</v>
      </c>
      <c r="L90">
        <f>VLOOKUP(C90,users!A:K,10,FALSE)</f>
        <v>1</v>
      </c>
    </row>
    <row r="91" spans="1:12" x14ac:dyDescent="0.2">
      <c r="A91" t="s">
        <v>669</v>
      </c>
      <c r="B91" t="s">
        <v>668</v>
      </c>
      <c r="C91" t="s">
        <v>18</v>
      </c>
      <c r="D91" t="s">
        <v>172</v>
      </c>
      <c r="E91">
        <v>0</v>
      </c>
      <c r="F91">
        <v>1</v>
      </c>
      <c r="G91">
        <v>0</v>
      </c>
      <c r="H91">
        <v>1</v>
      </c>
      <c r="I91">
        <v>1</v>
      </c>
      <c r="J91" s="1">
        <v>44224.49827546296</v>
      </c>
      <c r="K91" s="1">
        <v>44224.498807870368</v>
      </c>
      <c r="L91">
        <f>VLOOKUP(C91,users!A:K,10,FALSE)</f>
        <v>1</v>
      </c>
    </row>
    <row r="92" spans="1:12" x14ac:dyDescent="0.2">
      <c r="A92" t="s">
        <v>667</v>
      </c>
      <c r="B92" t="s">
        <v>666</v>
      </c>
      <c r="C92" t="s">
        <v>58</v>
      </c>
      <c r="D92" t="s">
        <v>172</v>
      </c>
      <c r="E92">
        <v>0</v>
      </c>
      <c r="F92">
        <v>0</v>
      </c>
      <c r="G92">
        <v>0</v>
      </c>
      <c r="H92">
        <v>1</v>
      </c>
      <c r="I92">
        <v>1</v>
      </c>
      <c r="J92" s="1">
        <v>44223.587939814817</v>
      </c>
      <c r="K92" s="1">
        <v>44223.588217592594</v>
      </c>
      <c r="L92">
        <f>VLOOKUP(C92,users!A:K,10,FALSE)</f>
        <v>0</v>
      </c>
    </row>
    <row r="93" spans="1:12" x14ac:dyDescent="0.2">
      <c r="A93" t="s">
        <v>665</v>
      </c>
      <c r="B93" t="s">
        <v>664</v>
      </c>
      <c r="C93" t="s">
        <v>94</v>
      </c>
      <c r="D93" t="s">
        <v>172</v>
      </c>
      <c r="E93">
        <v>0</v>
      </c>
      <c r="F93">
        <v>1</v>
      </c>
      <c r="G93">
        <v>0</v>
      </c>
      <c r="H93">
        <v>0</v>
      </c>
      <c r="I93">
        <v>0</v>
      </c>
      <c r="J93" s="1">
        <v>44225.703715277778</v>
      </c>
      <c r="K93" s="1">
        <v>44225.704039351855</v>
      </c>
      <c r="L93">
        <f>VLOOKUP(C93,users!A:K,10,FALSE)</f>
        <v>1</v>
      </c>
    </row>
    <row r="94" spans="1:12" x14ac:dyDescent="0.2">
      <c r="A94" t="s">
        <v>663</v>
      </c>
      <c r="B94" t="s">
        <v>662</v>
      </c>
      <c r="C94" t="s">
        <v>104</v>
      </c>
      <c r="D94" t="s">
        <v>172</v>
      </c>
      <c r="E94">
        <v>1</v>
      </c>
      <c r="F94">
        <v>1</v>
      </c>
      <c r="G94">
        <v>1</v>
      </c>
      <c r="H94">
        <v>1</v>
      </c>
      <c r="I94">
        <v>1</v>
      </c>
      <c r="J94" s="1">
        <v>44223.709513888891</v>
      </c>
      <c r="K94" s="1">
        <v>44223.709756944445</v>
      </c>
      <c r="L94">
        <f>VLOOKUP(C94,users!A:K,10,FALSE)</f>
        <v>1</v>
      </c>
    </row>
    <row r="95" spans="1:12" x14ac:dyDescent="0.2">
      <c r="A95" t="s">
        <v>661</v>
      </c>
      <c r="B95" t="s">
        <v>660</v>
      </c>
      <c r="C95" t="s">
        <v>34</v>
      </c>
      <c r="D95" t="s">
        <v>172</v>
      </c>
      <c r="E95">
        <v>1</v>
      </c>
      <c r="F95">
        <v>1</v>
      </c>
      <c r="G95">
        <v>0</v>
      </c>
      <c r="H95">
        <v>0</v>
      </c>
      <c r="I95">
        <v>0</v>
      </c>
      <c r="J95" s="1">
        <v>44225.346087962964</v>
      </c>
      <c r="K95" s="1">
        <v>44225.346782407411</v>
      </c>
      <c r="L95">
        <f>VLOOKUP(C95,users!A:K,10,FALSE)</f>
        <v>0</v>
      </c>
    </row>
    <row r="96" spans="1:12" x14ac:dyDescent="0.2">
      <c r="A96" t="s">
        <v>659</v>
      </c>
      <c r="B96" t="s">
        <v>658</v>
      </c>
      <c r="C96" t="s">
        <v>112</v>
      </c>
      <c r="D96" t="s">
        <v>172</v>
      </c>
      <c r="E96">
        <v>0</v>
      </c>
      <c r="F96">
        <v>1</v>
      </c>
      <c r="G96">
        <v>1</v>
      </c>
      <c r="H96">
        <v>1</v>
      </c>
      <c r="I96">
        <v>1</v>
      </c>
      <c r="J96" s="1">
        <v>44225.953680555554</v>
      </c>
      <c r="K96" s="1">
        <v>44225.954837962963</v>
      </c>
      <c r="L96">
        <f>VLOOKUP(C96,users!A:K,10,FALSE)</f>
        <v>0</v>
      </c>
    </row>
    <row r="97" spans="1:12" x14ac:dyDescent="0.2">
      <c r="A97" s="2" t="s">
        <v>657</v>
      </c>
      <c r="B97" t="s">
        <v>656</v>
      </c>
      <c r="C97" t="s">
        <v>120</v>
      </c>
      <c r="D97" t="s">
        <v>172</v>
      </c>
      <c r="E97">
        <v>1</v>
      </c>
      <c r="F97">
        <v>0</v>
      </c>
      <c r="G97">
        <v>1</v>
      </c>
      <c r="H97">
        <v>0</v>
      </c>
      <c r="I97">
        <v>0</v>
      </c>
      <c r="J97" s="1">
        <v>44223.392268518517</v>
      </c>
      <c r="K97" s="1">
        <v>44223.39334490741</v>
      </c>
      <c r="L97">
        <f>VLOOKUP(C97,users!A:K,10,FALSE)</f>
        <v>1</v>
      </c>
    </row>
    <row r="98" spans="1:12" x14ac:dyDescent="0.2">
      <c r="A98" t="s">
        <v>655</v>
      </c>
      <c r="B98" t="s">
        <v>654</v>
      </c>
      <c r="C98" t="s">
        <v>112</v>
      </c>
      <c r="D98" t="s">
        <v>172</v>
      </c>
      <c r="E98">
        <v>0</v>
      </c>
      <c r="F98">
        <v>1</v>
      </c>
      <c r="G98">
        <v>1</v>
      </c>
      <c r="H98">
        <v>0</v>
      </c>
      <c r="I98">
        <v>0</v>
      </c>
      <c r="J98" s="1">
        <v>44225.958437499998</v>
      </c>
      <c r="K98" s="1">
        <v>44225.959039351852</v>
      </c>
      <c r="L98">
        <f>VLOOKUP(C98,users!A:K,10,FALSE)</f>
        <v>0</v>
      </c>
    </row>
    <row r="99" spans="1:12" x14ac:dyDescent="0.2">
      <c r="A99" t="s">
        <v>653</v>
      </c>
      <c r="B99" t="s">
        <v>652</v>
      </c>
      <c r="C99" t="s">
        <v>150</v>
      </c>
      <c r="D99" t="s">
        <v>172</v>
      </c>
      <c r="E99">
        <v>0</v>
      </c>
      <c r="F99">
        <v>1</v>
      </c>
      <c r="G99">
        <v>0</v>
      </c>
      <c r="H99">
        <v>0</v>
      </c>
      <c r="I99">
        <v>0</v>
      </c>
      <c r="J99" s="1">
        <v>44224.686400462961</v>
      </c>
      <c r="K99" s="1">
        <v>44224.687106481484</v>
      </c>
      <c r="L99">
        <f>VLOOKUP(C99,users!A:K,10,FALSE)</f>
        <v>1</v>
      </c>
    </row>
    <row r="100" spans="1:12" x14ac:dyDescent="0.2">
      <c r="A100" t="s">
        <v>651</v>
      </c>
      <c r="B100" t="s">
        <v>650</v>
      </c>
      <c r="C100" t="s">
        <v>150</v>
      </c>
      <c r="D100" t="s">
        <v>172</v>
      </c>
      <c r="E100">
        <v>1</v>
      </c>
      <c r="F100">
        <v>0</v>
      </c>
      <c r="G100">
        <v>1</v>
      </c>
      <c r="H100">
        <v>1</v>
      </c>
      <c r="I100">
        <v>1</v>
      </c>
      <c r="J100" s="1">
        <v>44224.689560185187</v>
      </c>
      <c r="K100" s="1">
        <v>44224.690208333333</v>
      </c>
      <c r="L100">
        <f>VLOOKUP(C100,users!A:K,10,FALSE)</f>
        <v>1</v>
      </c>
    </row>
    <row r="101" spans="1:12" x14ac:dyDescent="0.2">
      <c r="A101" t="s">
        <v>649</v>
      </c>
      <c r="B101" t="s">
        <v>648</v>
      </c>
      <c r="C101" t="s">
        <v>56</v>
      </c>
      <c r="D101" t="s">
        <v>172</v>
      </c>
      <c r="E101">
        <v>1</v>
      </c>
      <c r="F101">
        <v>0</v>
      </c>
      <c r="G101">
        <v>0</v>
      </c>
      <c r="H101">
        <v>0</v>
      </c>
      <c r="I101">
        <v>0</v>
      </c>
      <c r="J101" s="1">
        <v>44225.465787037036</v>
      </c>
      <c r="K101" s="1">
        <v>44225.466331018521</v>
      </c>
      <c r="L101">
        <f>VLOOKUP(C101,users!A:K,10,FALSE)</f>
        <v>1</v>
      </c>
    </row>
    <row r="102" spans="1:12" x14ac:dyDescent="0.2">
      <c r="A102" t="s">
        <v>647</v>
      </c>
      <c r="B102" t="s">
        <v>646</v>
      </c>
      <c r="C102" t="s">
        <v>112</v>
      </c>
      <c r="D102" t="s">
        <v>172</v>
      </c>
      <c r="E102">
        <v>1</v>
      </c>
      <c r="F102">
        <v>1</v>
      </c>
      <c r="G102">
        <v>0</v>
      </c>
      <c r="H102">
        <v>0</v>
      </c>
      <c r="I102">
        <v>0</v>
      </c>
      <c r="J102" s="1">
        <v>44225.959560185183</v>
      </c>
      <c r="K102" s="1">
        <v>44225.960173611114</v>
      </c>
      <c r="L102">
        <f>VLOOKUP(C102,users!A:K,10,FALSE)</f>
        <v>0</v>
      </c>
    </row>
    <row r="103" spans="1:12" x14ac:dyDescent="0.2">
      <c r="A103" t="s">
        <v>645</v>
      </c>
      <c r="B103" t="s">
        <v>644</v>
      </c>
      <c r="C103" t="s">
        <v>14</v>
      </c>
      <c r="D103" t="s">
        <v>172</v>
      </c>
      <c r="E103">
        <v>0</v>
      </c>
      <c r="F103">
        <v>1</v>
      </c>
      <c r="G103">
        <v>1</v>
      </c>
      <c r="H103">
        <v>1</v>
      </c>
      <c r="I103">
        <v>0</v>
      </c>
      <c r="J103" s="1">
        <v>44223.425659722219</v>
      </c>
      <c r="K103" s="1">
        <v>44223.426423611112</v>
      </c>
      <c r="L103">
        <f>VLOOKUP(C103,users!A:K,10,FALSE)</f>
        <v>0</v>
      </c>
    </row>
    <row r="104" spans="1:12" x14ac:dyDescent="0.2">
      <c r="A104" t="s">
        <v>643</v>
      </c>
      <c r="B104" t="s">
        <v>642</v>
      </c>
      <c r="C104" t="s">
        <v>112</v>
      </c>
      <c r="D104" t="s">
        <v>172</v>
      </c>
      <c r="E104">
        <v>1</v>
      </c>
      <c r="F104">
        <v>1</v>
      </c>
      <c r="G104">
        <v>1</v>
      </c>
      <c r="H104">
        <v>0</v>
      </c>
      <c r="I104">
        <v>0</v>
      </c>
      <c r="J104" s="1">
        <v>44225.955868055556</v>
      </c>
      <c r="K104" s="1">
        <v>44225.956354166665</v>
      </c>
      <c r="L104">
        <f>VLOOKUP(C104,users!A:K,10,FALSE)</f>
        <v>0</v>
      </c>
    </row>
    <row r="105" spans="1:12" x14ac:dyDescent="0.2">
      <c r="A105" t="s">
        <v>641</v>
      </c>
      <c r="B105" t="s">
        <v>640</v>
      </c>
      <c r="C105" t="s">
        <v>122</v>
      </c>
      <c r="D105" t="s">
        <v>172</v>
      </c>
      <c r="E105">
        <v>0</v>
      </c>
      <c r="F105">
        <v>1</v>
      </c>
      <c r="G105">
        <v>1</v>
      </c>
      <c r="H105">
        <v>0</v>
      </c>
      <c r="I105">
        <v>1</v>
      </c>
      <c r="J105" s="1">
        <v>44223.41983796296</v>
      </c>
      <c r="K105" s="1">
        <v>44223.426122685189</v>
      </c>
      <c r="L105">
        <f>VLOOKUP(C105,users!A:K,10,FALSE)</f>
        <v>0</v>
      </c>
    </row>
    <row r="106" spans="1:12" x14ac:dyDescent="0.2">
      <c r="A106" t="s">
        <v>639</v>
      </c>
      <c r="B106" t="s">
        <v>638</v>
      </c>
      <c r="C106" t="s">
        <v>58</v>
      </c>
      <c r="D106" t="s">
        <v>172</v>
      </c>
      <c r="E106">
        <v>1</v>
      </c>
      <c r="F106">
        <v>1</v>
      </c>
      <c r="G106">
        <v>1</v>
      </c>
      <c r="H106">
        <v>1</v>
      </c>
      <c r="I106">
        <v>1</v>
      </c>
      <c r="J106" s="1">
        <v>44223.584803240738</v>
      </c>
      <c r="K106" s="1">
        <v>44223.586261574077</v>
      </c>
      <c r="L106">
        <f>VLOOKUP(C106,users!A:K,10,FALSE)</f>
        <v>0</v>
      </c>
    </row>
    <row r="107" spans="1:12" x14ac:dyDescent="0.2">
      <c r="A107" t="s">
        <v>637</v>
      </c>
      <c r="B107" t="s">
        <v>636</v>
      </c>
      <c r="C107" t="s">
        <v>42</v>
      </c>
      <c r="D107" t="s">
        <v>172</v>
      </c>
      <c r="E107">
        <v>1</v>
      </c>
      <c r="F107">
        <v>0</v>
      </c>
      <c r="G107">
        <v>0</v>
      </c>
      <c r="H107">
        <v>0</v>
      </c>
      <c r="I107">
        <v>0</v>
      </c>
      <c r="J107" s="1">
        <v>44223.452557870369</v>
      </c>
      <c r="K107" s="1">
        <v>44223.452835648146</v>
      </c>
      <c r="L107">
        <f>VLOOKUP(C107,users!A:K,10,FALSE)</f>
        <v>0</v>
      </c>
    </row>
    <row r="108" spans="1:12" x14ac:dyDescent="0.2">
      <c r="A108" t="s">
        <v>635</v>
      </c>
      <c r="B108" t="s">
        <v>634</v>
      </c>
      <c r="C108" t="s">
        <v>90</v>
      </c>
      <c r="D108" t="s">
        <v>172</v>
      </c>
      <c r="E108">
        <v>0</v>
      </c>
      <c r="F108">
        <v>0</v>
      </c>
      <c r="G108">
        <v>0</v>
      </c>
      <c r="H108">
        <v>0</v>
      </c>
      <c r="I108">
        <v>0</v>
      </c>
      <c r="J108" s="1">
        <v>44223.539837962962</v>
      </c>
      <c r="K108" s="1">
        <v>44223.540324074071</v>
      </c>
      <c r="L108">
        <f>VLOOKUP(C108,users!A:K,10,FALSE)</f>
        <v>0</v>
      </c>
    </row>
    <row r="109" spans="1:12" x14ac:dyDescent="0.2">
      <c r="A109" t="s">
        <v>633</v>
      </c>
      <c r="B109" t="s">
        <v>632</v>
      </c>
      <c r="C109" t="s">
        <v>122</v>
      </c>
      <c r="D109" t="s">
        <v>172</v>
      </c>
      <c r="E109">
        <v>0</v>
      </c>
      <c r="F109">
        <v>0</v>
      </c>
      <c r="G109">
        <v>0</v>
      </c>
      <c r="H109">
        <v>0</v>
      </c>
      <c r="I109">
        <v>0</v>
      </c>
      <c r="J109" s="1">
        <v>44223.426157407404</v>
      </c>
      <c r="K109" s="1">
        <v>44223.426678240743</v>
      </c>
      <c r="L109">
        <f>VLOOKUP(C109,users!A:K,10,FALSE)</f>
        <v>0</v>
      </c>
    </row>
    <row r="110" spans="1:12" x14ac:dyDescent="0.2">
      <c r="A110" t="s">
        <v>631</v>
      </c>
      <c r="B110" t="s">
        <v>630</v>
      </c>
      <c r="C110" t="s">
        <v>66</v>
      </c>
      <c r="D110" t="s">
        <v>172</v>
      </c>
      <c r="E110">
        <v>0</v>
      </c>
      <c r="F110">
        <v>0</v>
      </c>
      <c r="G110">
        <v>0</v>
      </c>
      <c r="H110">
        <v>0</v>
      </c>
      <c r="I110">
        <v>0</v>
      </c>
      <c r="J110" s="1">
        <v>44224.732349537036</v>
      </c>
      <c r="K110" s="1">
        <v>44224.733090277776</v>
      </c>
      <c r="L110">
        <f>VLOOKUP(C110,users!A:K,10,FALSE)</f>
        <v>0</v>
      </c>
    </row>
    <row r="111" spans="1:12" x14ac:dyDescent="0.2">
      <c r="A111" t="s">
        <v>629</v>
      </c>
      <c r="B111" t="s">
        <v>628</v>
      </c>
      <c r="C111" t="s">
        <v>104</v>
      </c>
      <c r="D111" t="s">
        <v>172</v>
      </c>
      <c r="E111">
        <v>1</v>
      </c>
      <c r="F111">
        <v>1</v>
      </c>
      <c r="G111">
        <v>1</v>
      </c>
      <c r="H111">
        <v>1</v>
      </c>
      <c r="I111">
        <v>1</v>
      </c>
      <c r="J111" s="1">
        <v>44223.706597222219</v>
      </c>
      <c r="K111" s="1">
        <v>44223.709027777775</v>
      </c>
      <c r="L111">
        <f>VLOOKUP(C111,users!A:K,10,FALSE)</f>
        <v>1</v>
      </c>
    </row>
    <row r="112" spans="1:12" x14ac:dyDescent="0.2">
      <c r="A112" t="s">
        <v>627</v>
      </c>
      <c r="B112" t="s">
        <v>626</v>
      </c>
      <c r="C112" t="s">
        <v>162</v>
      </c>
      <c r="D112" t="s">
        <v>172</v>
      </c>
      <c r="E112">
        <v>0</v>
      </c>
      <c r="F112">
        <v>0</v>
      </c>
      <c r="G112">
        <v>1</v>
      </c>
      <c r="H112">
        <v>0</v>
      </c>
      <c r="I112">
        <v>1</v>
      </c>
      <c r="J112" s="1">
        <v>44223.540625000001</v>
      </c>
      <c r="K112" s="1">
        <v>44223.54115740741</v>
      </c>
      <c r="L112">
        <f>VLOOKUP(C112,users!A:K,10,FALSE)</f>
        <v>0</v>
      </c>
    </row>
    <row r="113" spans="1:12" x14ac:dyDescent="0.2">
      <c r="A113" t="s">
        <v>625</v>
      </c>
      <c r="B113" t="s">
        <v>624</v>
      </c>
      <c r="C113" t="s">
        <v>88</v>
      </c>
      <c r="D113" t="s">
        <v>172</v>
      </c>
      <c r="E113">
        <v>1</v>
      </c>
      <c r="F113">
        <v>0</v>
      </c>
      <c r="G113">
        <v>0</v>
      </c>
      <c r="H113">
        <v>0</v>
      </c>
      <c r="I113">
        <v>1</v>
      </c>
      <c r="J113" s="1">
        <v>44223.453483796293</v>
      </c>
      <c r="K113" s="1">
        <v>44223.473715277774</v>
      </c>
      <c r="L113">
        <f>VLOOKUP(C113,users!A:K,10,FALSE)</f>
        <v>0</v>
      </c>
    </row>
    <row r="114" spans="1:12" x14ac:dyDescent="0.2">
      <c r="A114" t="s">
        <v>623</v>
      </c>
      <c r="B114" t="s">
        <v>622</v>
      </c>
      <c r="C114" t="s">
        <v>24</v>
      </c>
      <c r="D114" t="s">
        <v>172</v>
      </c>
      <c r="E114">
        <v>1</v>
      </c>
      <c r="F114">
        <v>1</v>
      </c>
      <c r="G114">
        <v>1</v>
      </c>
      <c r="H114">
        <v>1</v>
      </c>
      <c r="I114">
        <v>1</v>
      </c>
      <c r="J114" s="1">
        <v>44223.909745370373</v>
      </c>
      <c r="K114" s="1">
        <v>44223.913148148145</v>
      </c>
      <c r="L114">
        <f>VLOOKUP(C114,users!A:K,10,FALSE)</f>
        <v>0</v>
      </c>
    </row>
    <row r="115" spans="1:12" x14ac:dyDescent="0.2">
      <c r="A115" t="s">
        <v>621</v>
      </c>
      <c r="B115" t="s">
        <v>620</v>
      </c>
      <c r="C115" t="s">
        <v>96</v>
      </c>
      <c r="D115" t="s">
        <v>172</v>
      </c>
      <c r="E115">
        <v>1</v>
      </c>
      <c r="F115">
        <v>1</v>
      </c>
      <c r="G115">
        <v>1</v>
      </c>
      <c r="H115">
        <v>1</v>
      </c>
      <c r="I115">
        <v>1</v>
      </c>
      <c r="J115" s="1">
        <v>44223.494108796294</v>
      </c>
      <c r="K115" s="1">
        <v>44223.495011574072</v>
      </c>
      <c r="L115">
        <f>VLOOKUP(C115,users!A:K,10,FALSE)</f>
        <v>0</v>
      </c>
    </row>
    <row r="116" spans="1:12" x14ac:dyDescent="0.2">
      <c r="A116" t="s">
        <v>619</v>
      </c>
      <c r="B116" t="s">
        <v>618</v>
      </c>
      <c r="C116" t="s">
        <v>154</v>
      </c>
      <c r="D116" t="s">
        <v>172</v>
      </c>
      <c r="E116">
        <v>1</v>
      </c>
      <c r="F116">
        <v>1</v>
      </c>
      <c r="G116">
        <v>1</v>
      </c>
      <c r="H116">
        <v>1</v>
      </c>
      <c r="I116">
        <v>1</v>
      </c>
      <c r="J116" s="1">
        <v>44224.488159722219</v>
      </c>
      <c r="K116" s="1">
        <v>44224.488842592589</v>
      </c>
      <c r="L116">
        <f>VLOOKUP(C116,users!A:K,10,FALSE)</f>
        <v>0</v>
      </c>
    </row>
    <row r="117" spans="1:12" x14ac:dyDescent="0.2">
      <c r="A117" t="s">
        <v>617</v>
      </c>
      <c r="B117" t="s">
        <v>616</v>
      </c>
      <c r="C117" t="s">
        <v>100</v>
      </c>
      <c r="D117" t="s">
        <v>172</v>
      </c>
      <c r="E117">
        <v>1</v>
      </c>
      <c r="F117">
        <v>0</v>
      </c>
      <c r="G117">
        <v>0</v>
      </c>
      <c r="H117">
        <v>0</v>
      </c>
      <c r="I117">
        <v>0</v>
      </c>
      <c r="J117" s="1">
        <v>44223.435231481482</v>
      </c>
      <c r="K117" s="1">
        <v>44223.435856481483</v>
      </c>
      <c r="L117">
        <f>VLOOKUP(C117,users!A:K,10,FALSE)</f>
        <v>0</v>
      </c>
    </row>
    <row r="118" spans="1:12" x14ac:dyDescent="0.2">
      <c r="A118" t="s">
        <v>615</v>
      </c>
      <c r="B118" t="s">
        <v>614</v>
      </c>
      <c r="C118" t="s">
        <v>18</v>
      </c>
      <c r="D118" t="s">
        <v>172</v>
      </c>
      <c r="E118">
        <v>1</v>
      </c>
      <c r="F118">
        <v>1</v>
      </c>
      <c r="G118">
        <v>1</v>
      </c>
      <c r="H118">
        <v>1</v>
      </c>
      <c r="I118">
        <v>1</v>
      </c>
      <c r="J118" s="1">
        <v>44224.495486111111</v>
      </c>
      <c r="K118" s="1">
        <v>44224.495648148149</v>
      </c>
      <c r="L118">
        <f>VLOOKUP(C118,users!A:K,10,FALSE)</f>
        <v>1</v>
      </c>
    </row>
    <row r="119" spans="1:12" x14ac:dyDescent="0.2">
      <c r="A119" t="s">
        <v>613</v>
      </c>
      <c r="B119" t="s">
        <v>612</v>
      </c>
      <c r="C119" t="s">
        <v>104</v>
      </c>
      <c r="D119" t="s">
        <v>172</v>
      </c>
      <c r="E119">
        <v>1</v>
      </c>
      <c r="F119">
        <v>1</v>
      </c>
      <c r="G119">
        <v>1</v>
      </c>
      <c r="H119">
        <v>0</v>
      </c>
      <c r="I119">
        <v>1</v>
      </c>
      <c r="J119" s="1">
        <v>44223.703993055555</v>
      </c>
      <c r="K119" s="1">
        <v>44223.705150462964</v>
      </c>
      <c r="L119">
        <f>VLOOKUP(C119,users!A:K,10,FALSE)</f>
        <v>1</v>
      </c>
    </row>
    <row r="120" spans="1:12" x14ac:dyDescent="0.2">
      <c r="A120" t="s">
        <v>611</v>
      </c>
      <c r="B120" t="s">
        <v>610</v>
      </c>
      <c r="C120" t="s">
        <v>104</v>
      </c>
      <c r="D120" t="s">
        <v>172</v>
      </c>
      <c r="E120">
        <v>1</v>
      </c>
      <c r="F120">
        <v>0</v>
      </c>
      <c r="G120">
        <v>0</v>
      </c>
      <c r="H120">
        <v>0</v>
      </c>
      <c r="I120">
        <v>0</v>
      </c>
      <c r="J120" s="1">
        <v>44223.71020833333</v>
      </c>
      <c r="K120" s="1">
        <v>44223.710381944446</v>
      </c>
      <c r="L120">
        <f>VLOOKUP(C120,users!A:K,10,FALSE)</f>
        <v>1</v>
      </c>
    </row>
    <row r="121" spans="1:12" x14ac:dyDescent="0.2">
      <c r="A121" t="s">
        <v>609</v>
      </c>
      <c r="B121" t="s">
        <v>608</v>
      </c>
      <c r="C121" t="s">
        <v>100</v>
      </c>
      <c r="D121" t="s">
        <v>172</v>
      </c>
      <c r="E121">
        <v>0</v>
      </c>
      <c r="F121">
        <v>0</v>
      </c>
      <c r="G121">
        <v>1</v>
      </c>
      <c r="H121">
        <v>0</v>
      </c>
      <c r="I121">
        <v>0</v>
      </c>
      <c r="J121" s="1">
        <v>44223.451701388891</v>
      </c>
      <c r="K121" s="1">
        <v>44223.452384259261</v>
      </c>
      <c r="L121">
        <f>VLOOKUP(C121,users!A:K,10,FALSE)</f>
        <v>0</v>
      </c>
    </row>
    <row r="122" spans="1:12" x14ac:dyDescent="0.2">
      <c r="A122" t="s">
        <v>607</v>
      </c>
      <c r="B122" t="s">
        <v>606</v>
      </c>
      <c r="C122" t="s">
        <v>162</v>
      </c>
      <c r="D122" t="s">
        <v>172</v>
      </c>
      <c r="E122">
        <v>0</v>
      </c>
      <c r="F122">
        <v>0</v>
      </c>
      <c r="G122">
        <v>0</v>
      </c>
      <c r="H122">
        <v>1</v>
      </c>
      <c r="I122">
        <v>0</v>
      </c>
      <c r="J122" s="1">
        <v>44223.536180555559</v>
      </c>
      <c r="K122" s="1">
        <v>44223.537546296298</v>
      </c>
      <c r="L122">
        <f>VLOOKUP(C122,users!A:K,10,FALSE)</f>
        <v>0</v>
      </c>
    </row>
    <row r="123" spans="1:12" x14ac:dyDescent="0.2">
      <c r="A123" t="s">
        <v>605</v>
      </c>
      <c r="B123" t="s">
        <v>604</v>
      </c>
      <c r="C123" t="s">
        <v>24</v>
      </c>
      <c r="D123" t="s">
        <v>172</v>
      </c>
      <c r="E123">
        <v>1</v>
      </c>
      <c r="F123">
        <v>1</v>
      </c>
      <c r="G123">
        <v>1</v>
      </c>
      <c r="H123">
        <v>1</v>
      </c>
      <c r="I123">
        <v>1</v>
      </c>
      <c r="J123" s="1">
        <v>44223.901678240742</v>
      </c>
      <c r="K123" s="1">
        <v>44223.903587962966</v>
      </c>
      <c r="L123">
        <f>VLOOKUP(C123,users!A:K,10,FALSE)</f>
        <v>0</v>
      </c>
    </row>
    <row r="124" spans="1:12" x14ac:dyDescent="0.2">
      <c r="A124" t="s">
        <v>603</v>
      </c>
      <c r="B124" t="s">
        <v>602</v>
      </c>
      <c r="C124" s="2" t="s">
        <v>72</v>
      </c>
      <c r="D124" t="s">
        <v>172</v>
      </c>
      <c r="E124">
        <v>0</v>
      </c>
      <c r="F124">
        <v>1</v>
      </c>
      <c r="G124">
        <v>0</v>
      </c>
      <c r="H124">
        <v>0</v>
      </c>
      <c r="I124">
        <v>0</v>
      </c>
      <c r="J124" s="1">
        <v>44223.656863425924</v>
      </c>
      <c r="K124" s="1">
        <v>44223.660150462965</v>
      </c>
      <c r="L124">
        <f>VLOOKUP(C124,users!A:K,10,FALSE)</f>
        <v>0</v>
      </c>
    </row>
    <row r="125" spans="1:12" x14ac:dyDescent="0.2">
      <c r="A125" t="s">
        <v>601</v>
      </c>
      <c r="B125" t="s">
        <v>600</v>
      </c>
      <c r="C125" t="s">
        <v>160</v>
      </c>
      <c r="D125" t="s">
        <v>172</v>
      </c>
      <c r="E125">
        <v>0</v>
      </c>
      <c r="F125">
        <v>1</v>
      </c>
      <c r="G125">
        <v>0</v>
      </c>
      <c r="H125">
        <v>1</v>
      </c>
      <c r="I125">
        <v>0</v>
      </c>
      <c r="J125" s="1">
        <v>44223.654756944445</v>
      </c>
      <c r="K125" s="1">
        <v>44223.655289351853</v>
      </c>
      <c r="L125">
        <f>VLOOKUP(C125,users!A:K,10,FALSE)</f>
        <v>1</v>
      </c>
    </row>
    <row r="126" spans="1:12" x14ac:dyDescent="0.2">
      <c r="A126" t="s">
        <v>599</v>
      </c>
      <c r="B126" t="s">
        <v>598</v>
      </c>
      <c r="C126" t="s">
        <v>100</v>
      </c>
      <c r="D126" t="s">
        <v>172</v>
      </c>
      <c r="E126">
        <v>1</v>
      </c>
      <c r="F126">
        <v>0</v>
      </c>
      <c r="G126">
        <v>0</v>
      </c>
      <c r="H126">
        <v>0</v>
      </c>
      <c r="I126">
        <v>1</v>
      </c>
      <c r="J126" s="1">
        <v>44223.433298611111</v>
      </c>
      <c r="K126" s="1">
        <v>44223.435231481482</v>
      </c>
      <c r="L126">
        <f>VLOOKUP(C126,users!A:K,10,FALSE)</f>
        <v>0</v>
      </c>
    </row>
    <row r="127" spans="1:12" x14ac:dyDescent="0.2">
      <c r="A127" s="2" t="s">
        <v>597</v>
      </c>
      <c r="B127" t="s">
        <v>596</v>
      </c>
      <c r="C127" t="s">
        <v>160</v>
      </c>
      <c r="D127" t="s">
        <v>172</v>
      </c>
      <c r="E127">
        <v>0</v>
      </c>
      <c r="F127">
        <v>1</v>
      </c>
      <c r="G127">
        <v>1</v>
      </c>
      <c r="H127">
        <v>0</v>
      </c>
      <c r="I127">
        <v>1</v>
      </c>
      <c r="J127" s="1">
        <v>44223.656018518515</v>
      </c>
      <c r="K127" s="1">
        <v>44223.656481481485</v>
      </c>
      <c r="L127">
        <f>VLOOKUP(C127,users!A:K,10,FALSE)</f>
        <v>1</v>
      </c>
    </row>
    <row r="128" spans="1:12" x14ac:dyDescent="0.2">
      <c r="A128" t="s">
        <v>595</v>
      </c>
      <c r="B128" t="s">
        <v>594</v>
      </c>
      <c r="C128" t="s">
        <v>56</v>
      </c>
      <c r="D128" t="s">
        <v>172</v>
      </c>
      <c r="E128">
        <v>1</v>
      </c>
      <c r="F128">
        <v>0</v>
      </c>
      <c r="G128">
        <v>1</v>
      </c>
      <c r="H128">
        <v>0</v>
      </c>
      <c r="I128">
        <v>1</v>
      </c>
      <c r="J128" s="1">
        <v>44225.463958333334</v>
      </c>
      <c r="K128" s="1">
        <v>44225.464884259258</v>
      </c>
      <c r="L128">
        <f>VLOOKUP(C128,users!A:K,10,FALSE)</f>
        <v>1</v>
      </c>
    </row>
    <row r="129" spans="1:12" x14ac:dyDescent="0.2">
      <c r="A129" t="s">
        <v>593</v>
      </c>
      <c r="B129" t="s">
        <v>592</v>
      </c>
      <c r="C129" t="s">
        <v>96</v>
      </c>
      <c r="D129" t="s">
        <v>172</v>
      </c>
      <c r="E129">
        <v>1</v>
      </c>
      <c r="F129">
        <v>1</v>
      </c>
      <c r="G129">
        <v>1</v>
      </c>
      <c r="H129">
        <v>1</v>
      </c>
      <c r="I129">
        <v>0</v>
      </c>
      <c r="J129" s="1">
        <v>44223.49559027778</v>
      </c>
      <c r="K129" s="1">
        <v>44223.496342592596</v>
      </c>
      <c r="L129">
        <f>VLOOKUP(C129,users!A:K,10,FALSE)</f>
        <v>0</v>
      </c>
    </row>
    <row r="130" spans="1:12" x14ac:dyDescent="0.2">
      <c r="A130" t="s">
        <v>591</v>
      </c>
      <c r="B130" t="s">
        <v>590</v>
      </c>
      <c r="C130" t="s">
        <v>128</v>
      </c>
      <c r="D130" t="s">
        <v>172</v>
      </c>
      <c r="E130">
        <v>1</v>
      </c>
      <c r="F130">
        <v>1</v>
      </c>
      <c r="G130">
        <v>0</v>
      </c>
      <c r="H130">
        <v>0</v>
      </c>
      <c r="I130">
        <v>1</v>
      </c>
      <c r="J130" s="1">
        <v>44223.525393518517</v>
      </c>
      <c r="K130" s="1">
        <v>44223.525868055556</v>
      </c>
      <c r="L130">
        <f>VLOOKUP(C130,users!A:K,10,FALSE)</f>
        <v>1</v>
      </c>
    </row>
    <row r="131" spans="1:12" x14ac:dyDescent="0.2">
      <c r="A131" t="s">
        <v>589</v>
      </c>
      <c r="B131" t="s">
        <v>588</v>
      </c>
      <c r="C131" t="s">
        <v>170</v>
      </c>
      <c r="D131" t="s">
        <v>172</v>
      </c>
      <c r="E131">
        <v>0</v>
      </c>
      <c r="F131">
        <v>0</v>
      </c>
      <c r="G131">
        <v>0</v>
      </c>
      <c r="H131">
        <v>0</v>
      </c>
      <c r="I131">
        <v>0</v>
      </c>
      <c r="J131" s="1">
        <v>44223.766875000001</v>
      </c>
      <c r="K131" s="1">
        <v>44223.767384259256</v>
      </c>
      <c r="L131">
        <f>VLOOKUP(C131,users!A:K,10,FALSE)</f>
        <v>1</v>
      </c>
    </row>
    <row r="132" spans="1:12" x14ac:dyDescent="0.2">
      <c r="A132" t="s">
        <v>587</v>
      </c>
      <c r="B132" t="s">
        <v>586</v>
      </c>
      <c r="C132" t="s">
        <v>150</v>
      </c>
      <c r="D132" t="s">
        <v>172</v>
      </c>
      <c r="E132">
        <v>1</v>
      </c>
      <c r="F132">
        <v>0</v>
      </c>
      <c r="G132">
        <v>0</v>
      </c>
      <c r="H132">
        <v>0</v>
      </c>
      <c r="I132">
        <v>0</v>
      </c>
      <c r="J132" s="1">
        <v>44224.685902777775</v>
      </c>
      <c r="K132" s="1">
        <v>44224.686400462961</v>
      </c>
      <c r="L132">
        <f>VLOOKUP(C132,users!A:K,10,FALSE)</f>
        <v>1</v>
      </c>
    </row>
    <row r="133" spans="1:12" x14ac:dyDescent="0.2">
      <c r="A133" t="s">
        <v>585</v>
      </c>
      <c r="B133" t="s">
        <v>584</v>
      </c>
      <c r="C133" t="s">
        <v>26</v>
      </c>
      <c r="D133" t="s">
        <v>172</v>
      </c>
      <c r="E133">
        <v>1</v>
      </c>
      <c r="F133">
        <v>1</v>
      </c>
      <c r="G133">
        <v>0</v>
      </c>
      <c r="H133">
        <v>1</v>
      </c>
      <c r="I133">
        <v>1</v>
      </c>
      <c r="J133" s="1">
        <v>44223.963368055556</v>
      </c>
      <c r="K133" s="1">
        <v>44223.963831018518</v>
      </c>
      <c r="L133">
        <f>VLOOKUP(C133,users!A:K,10,FALSE)</f>
        <v>0</v>
      </c>
    </row>
    <row r="134" spans="1:12" x14ac:dyDescent="0.2">
      <c r="A134" t="s">
        <v>583</v>
      </c>
      <c r="B134" t="s">
        <v>582</v>
      </c>
      <c r="C134" t="s">
        <v>170</v>
      </c>
      <c r="D134" t="s">
        <v>172</v>
      </c>
      <c r="E134">
        <v>1</v>
      </c>
      <c r="F134">
        <v>1</v>
      </c>
      <c r="G134">
        <v>1</v>
      </c>
      <c r="H134">
        <v>1</v>
      </c>
      <c r="I134">
        <v>1</v>
      </c>
      <c r="J134" s="1">
        <v>44223.772662037038</v>
      </c>
      <c r="K134" s="1">
        <v>44223.772847222222</v>
      </c>
      <c r="L134">
        <f>VLOOKUP(C134,users!A:K,10,FALSE)</f>
        <v>1</v>
      </c>
    </row>
    <row r="135" spans="1:12" x14ac:dyDescent="0.2">
      <c r="A135" t="s">
        <v>581</v>
      </c>
      <c r="B135" s="2" t="s">
        <v>580</v>
      </c>
      <c r="C135" t="s">
        <v>150</v>
      </c>
      <c r="D135" t="s">
        <v>172</v>
      </c>
      <c r="E135">
        <v>1</v>
      </c>
      <c r="F135">
        <v>1</v>
      </c>
      <c r="G135">
        <v>1</v>
      </c>
      <c r="H135">
        <v>1</v>
      </c>
      <c r="I135">
        <v>1</v>
      </c>
      <c r="J135" s="1">
        <v>44223.5783912037</v>
      </c>
      <c r="K135" s="1">
        <v>44223.579467592594</v>
      </c>
      <c r="L135">
        <f>VLOOKUP(C135,users!A:K,10,FALSE)</f>
        <v>1</v>
      </c>
    </row>
    <row r="136" spans="1:12" x14ac:dyDescent="0.2">
      <c r="A136" t="s">
        <v>579</v>
      </c>
      <c r="B136" t="s">
        <v>578</v>
      </c>
      <c r="C136" t="s">
        <v>100</v>
      </c>
      <c r="D136" t="s">
        <v>172</v>
      </c>
      <c r="E136">
        <v>1</v>
      </c>
      <c r="F136">
        <v>1</v>
      </c>
      <c r="G136">
        <v>1</v>
      </c>
      <c r="H136">
        <v>1</v>
      </c>
      <c r="I136">
        <v>1</v>
      </c>
      <c r="J136" s="1">
        <v>44223.438726851855</v>
      </c>
      <c r="K136" s="1">
        <v>44223.45045138889</v>
      </c>
      <c r="L136">
        <f>VLOOKUP(C136,users!A:K,10,FALSE)</f>
        <v>0</v>
      </c>
    </row>
    <row r="137" spans="1:12" x14ac:dyDescent="0.2">
      <c r="A137" t="s">
        <v>577</v>
      </c>
      <c r="B137" t="s">
        <v>576</v>
      </c>
      <c r="C137" t="s">
        <v>56</v>
      </c>
      <c r="D137" t="s">
        <v>172</v>
      </c>
      <c r="E137">
        <v>1</v>
      </c>
      <c r="F137">
        <v>1</v>
      </c>
      <c r="G137">
        <v>0</v>
      </c>
      <c r="H137">
        <v>0</v>
      </c>
      <c r="I137">
        <v>0</v>
      </c>
      <c r="J137" s="1">
        <v>44225.460706018515</v>
      </c>
      <c r="K137" s="1">
        <v>44225.461678240739</v>
      </c>
      <c r="L137">
        <f>VLOOKUP(C137,users!A:K,10,FALSE)</f>
        <v>1</v>
      </c>
    </row>
    <row r="138" spans="1:12" x14ac:dyDescent="0.2">
      <c r="A138" t="s">
        <v>575</v>
      </c>
      <c r="B138" t="s">
        <v>574</v>
      </c>
      <c r="C138" t="s">
        <v>170</v>
      </c>
      <c r="D138" t="s">
        <v>172</v>
      </c>
      <c r="E138">
        <v>1</v>
      </c>
      <c r="F138">
        <v>1</v>
      </c>
      <c r="G138">
        <v>1</v>
      </c>
      <c r="H138">
        <v>0</v>
      </c>
      <c r="I138">
        <v>1</v>
      </c>
      <c r="J138" s="1">
        <v>44223.77443287037</v>
      </c>
      <c r="K138" s="1">
        <v>44223.774537037039</v>
      </c>
      <c r="L138">
        <f>VLOOKUP(C138,users!A:K,10,FALSE)</f>
        <v>1</v>
      </c>
    </row>
    <row r="139" spans="1:12" x14ac:dyDescent="0.2">
      <c r="A139" t="s">
        <v>573</v>
      </c>
      <c r="B139" t="s">
        <v>572</v>
      </c>
      <c r="C139" t="s">
        <v>90</v>
      </c>
      <c r="D139" t="s">
        <v>172</v>
      </c>
      <c r="E139">
        <v>1</v>
      </c>
      <c r="F139">
        <v>0</v>
      </c>
      <c r="G139">
        <v>0</v>
      </c>
      <c r="H139">
        <v>0</v>
      </c>
      <c r="I139">
        <v>0</v>
      </c>
      <c r="J139" s="1">
        <v>44223.534247685187</v>
      </c>
      <c r="K139" s="1">
        <v>44223.534675925926</v>
      </c>
      <c r="L139">
        <f>VLOOKUP(C139,users!A:K,10,FALSE)</f>
        <v>0</v>
      </c>
    </row>
    <row r="140" spans="1:12" x14ac:dyDescent="0.2">
      <c r="A140" t="s">
        <v>571</v>
      </c>
      <c r="B140" t="s">
        <v>570</v>
      </c>
      <c r="C140" t="s">
        <v>162</v>
      </c>
      <c r="D140" t="s">
        <v>172</v>
      </c>
      <c r="E140">
        <v>0</v>
      </c>
      <c r="F140">
        <v>0</v>
      </c>
      <c r="G140">
        <v>0</v>
      </c>
      <c r="H140">
        <v>0</v>
      </c>
      <c r="I140">
        <v>0</v>
      </c>
      <c r="J140" s="1">
        <v>44223.534525462965</v>
      </c>
      <c r="K140" s="1">
        <v>44223.536180555559</v>
      </c>
      <c r="L140">
        <f>VLOOKUP(C140,users!A:K,10,FALSE)</f>
        <v>0</v>
      </c>
    </row>
    <row r="141" spans="1:12" x14ac:dyDescent="0.2">
      <c r="A141" t="s">
        <v>569</v>
      </c>
      <c r="B141" t="s">
        <v>568</v>
      </c>
      <c r="C141" t="s">
        <v>128</v>
      </c>
      <c r="D141" t="s">
        <v>172</v>
      </c>
      <c r="E141">
        <v>1</v>
      </c>
      <c r="F141">
        <v>1</v>
      </c>
      <c r="G141">
        <v>1</v>
      </c>
      <c r="H141">
        <v>1</v>
      </c>
      <c r="I141">
        <v>1</v>
      </c>
      <c r="J141" s="1">
        <v>44223.523229166669</v>
      </c>
      <c r="K141" s="1">
        <v>44223.523761574077</v>
      </c>
      <c r="L141">
        <f>VLOOKUP(C141,users!A:K,10,FALSE)</f>
        <v>1</v>
      </c>
    </row>
    <row r="142" spans="1:12" x14ac:dyDescent="0.2">
      <c r="A142" t="s">
        <v>567</v>
      </c>
      <c r="B142" t="s">
        <v>566</v>
      </c>
      <c r="C142" t="s">
        <v>26</v>
      </c>
      <c r="D142" t="s">
        <v>172</v>
      </c>
      <c r="E142">
        <v>0</v>
      </c>
      <c r="F142">
        <v>0</v>
      </c>
      <c r="G142">
        <v>0</v>
      </c>
      <c r="H142">
        <v>0</v>
      </c>
      <c r="I142">
        <v>0</v>
      </c>
      <c r="J142" s="1">
        <v>44223.952268518522</v>
      </c>
      <c r="K142" s="1">
        <v>44223.954953703702</v>
      </c>
      <c r="L142">
        <f>VLOOKUP(C142,users!A:K,10,FALSE)</f>
        <v>0</v>
      </c>
    </row>
    <row r="143" spans="1:12" x14ac:dyDescent="0.2">
      <c r="A143" t="s">
        <v>565</v>
      </c>
      <c r="B143" t="s">
        <v>564</v>
      </c>
      <c r="C143" t="s">
        <v>96</v>
      </c>
      <c r="D143" t="s">
        <v>172</v>
      </c>
      <c r="E143">
        <v>1</v>
      </c>
      <c r="F143">
        <v>1</v>
      </c>
      <c r="G143">
        <v>1</v>
      </c>
      <c r="H143">
        <v>1</v>
      </c>
      <c r="I143">
        <v>1</v>
      </c>
      <c r="J143" s="1">
        <v>44223.492326388892</v>
      </c>
      <c r="K143" s="1">
        <v>44223.494097222225</v>
      </c>
      <c r="L143">
        <f>VLOOKUP(C143,users!A:K,10,FALSE)</f>
        <v>0</v>
      </c>
    </row>
    <row r="144" spans="1:12" x14ac:dyDescent="0.2">
      <c r="A144" t="s">
        <v>563</v>
      </c>
      <c r="B144" t="s">
        <v>562</v>
      </c>
      <c r="C144" t="s">
        <v>94</v>
      </c>
      <c r="D144" t="s">
        <v>172</v>
      </c>
      <c r="E144">
        <v>0</v>
      </c>
      <c r="F144">
        <v>1</v>
      </c>
      <c r="G144">
        <v>1</v>
      </c>
      <c r="H144">
        <v>0</v>
      </c>
      <c r="I144">
        <v>1</v>
      </c>
      <c r="J144" s="1">
        <v>44225.696377314816</v>
      </c>
      <c r="K144" s="1">
        <v>44225.696898148148</v>
      </c>
      <c r="L144">
        <f>VLOOKUP(C144,users!A:K,10,FALSE)</f>
        <v>1</v>
      </c>
    </row>
    <row r="145" spans="1:12" x14ac:dyDescent="0.2">
      <c r="A145" t="s">
        <v>561</v>
      </c>
      <c r="B145" t="s">
        <v>560</v>
      </c>
      <c r="C145" t="s">
        <v>24</v>
      </c>
      <c r="D145" t="s">
        <v>172</v>
      </c>
      <c r="E145">
        <v>1</v>
      </c>
      <c r="F145">
        <v>1</v>
      </c>
      <c r="G145">
        <v>0</v>
      </c>
      <c r="H145">
        <v>1</v>
      </c>
      <c r="I145">
        <v>0</v>
      </c>
      <c r="J145" s="1">
        <v>44223.906157407408</v>
      </c>
      <c r="K145" s="1">
        <v>44223.909733796296</v>
      </c>
      <c r="L145">
        <f>VLOOKUP(C145,users!A:K,10,FALSE)</f>
        <v>0</v>
      </c>
    </row>
    <row r="146" spans="1:12" x14ac:dyDescent="0.2">
      <c r="A146" t="s">
        <v>559</v>
      </c>
      <c r="B146" t="s">
        <v>558</v>
      </c>
      <c r="C146" t="s">
        <v>88</v>
      </c>
      <c r="D146" t="s">
        <v>172</v>
      </c>
      <c r="E146">
        <v>1</v>
      </c>
      <c r="F146">
        <v>0</v>
      </c>
      <c r="G146">
        <v>0</v>
      </c>
      <c r="H146">
        <v>1</v>
      </c>
      <c r="I146">
        <v>0</v>
      </c>
      <c r="J146" s="1">
        <v>44223.452951388892</v>
      </c>
      <c r="K146" s="1">
        <v>44223.453472222223</v>
      </c>
      <c r="L146">
        <f>VLOOKUP(C146,users!A:K,10,FALSE)</f>
        <v>0</v>
      </c>
    </row>
    <row r="147" spans="1:12" x14ac:dyDescent="0.2">
      <c r="A147" t="s">
        <v>557</v>
      </c>
      <c r="B147" t="s">
        <v>556</v>
      </c>
      <c r="C147" t="s">
        <v>94</v>
      </c>
      <c r="D147" t="s">
        <v>172</v>
      </c>
      <c r="E147">
        <v>1</v>
      </c>
      <c r="F147">
        <v>1</v>
      </c>
      <c r="G147">
        <v>1</v>
      </c>
      <c r="H147">
        <v>1</v>
      </c>
      <c r="I147">
        <v>1</v>
      </c>
      <c r="J147" s="1">
        <v>44225.703321759262</v>
      </c>
      <c r="K147" s="1">
        <v>44225.703715277778</v>
      </c>
      <c r="L147">
        <f>VLOOKUP(C147,users!A:K,10,FALSE)</f>
        <v>1</v>
      </c>
    </row>
    <row r="148" spans="1:12" x14ac:dyDescent="0.2">
      <c r="A148" t="s">
        <v>555</v>
      </c>
      <c r="B148" t="s">
        <v>554</v>
      </c>
      <c r="C148" t="s">
        <v>170</v>
      </c>
      <c r="D148" t="s">
        <v>172</v>
      </c>
      <c r="E148">
        <v>1</v>
      </c>
      <c r="F148">
        <v>1</v>
      </c>
      <c r="G148">
        <v>1</v>
      </c>
      <c r="H148">
        <v>1</v>
      </c>
      <c r="I148">
        <v>1</v>
      </c>
      <c r="J148" s="1">
        <v>44223.769560185188</v>
      </c>
      <c r="K148" s="1">
        <v>44223.770219907405</v>
      </c>
      <c r="L148">
        <f>VLOOKUP(C148,users!A:K,10,FALSE)</f>
        <v>1</v>
      </c>
    </row>
    <row r="149" spans="1:12" x14ac:dyDescent="0.2">
      <c r="A149" t="s">
        <v>553</v>
      </c>
      <c r="B149" t="s">
        <v>552</v>
      </c>
      <c r="C149" t="s">
        <v>18</v>
      </c>
      <c r="D149" t="s">
        <v>172</v>
      </c>
      <c r="E149">
        <v>0</v>
      </c>
      <c r="F149">
        <v>0</v>
      </c>
      <c r="G149">
        <v>0</v>
      </c>
      <c r="H149">
        <v>0</v>
      </c>
      <c r="I149">
        <v>0</v>
      </c>
      <c r="J149" s="1">
        <v>44224.495659722219</v>
      </c>
      <c r="K149" s="1">
        <v>44224.497118055559</v>
      </c>
      <c r="L149">
        <f>VLOOKUP(C149,users!A:K,10,FALSE)</f>
        <v>1</v>
      </c>
    </row>
    <row r="150" spans="1:12" x14ac:dyDescent="0.2">
      <c r="A150" t="s">
        <v>551</v>
      </c>
      <c r="B150" t="s">
        <v>550</v>
      </c>
      <c r="C150" t="s">
        <v>34</v>
      </c>
      <c r="D150" t="s">
        <v>172</v>
      </c>
      <c r="E150">
        <v>0</v>
      </c>
      <c r="F150">
        <v>1</v>
      </c>
      <c r="G150">
        <v>1</v>
      </c>
      <c r="H150">
        <v>1</v>
      </c>
      <c r="I150">
        <v>1</v>
      </c>
      <c r="J150" s="1">
        <v>44225.343680555554</v>
      </c>
      <c r="K150" s="1">
        <v>44225.344375000001</v>
      </c>
      <c r="L150">
        <f>VLOOKUP(C150,users!A:K,10,FALSE)</f>
        <v>0</v>
      </c>
    </row>
    <row r="151" spans="1:12" x14ac:dyDescent="0.2">
      <c r="A151" t="s">
        <v>549</v>
      </c>
      <c r="B151" t="s">
        <v>548</v>
      </c>
      <c r="C151" t="s">
        <v>104</v>
      </c>
      <c r="D151" t="s">
        <v>172</v>
      </c>
      <c r="E151">
        <v>1</v>
      </c>
      <c r="F151">
        <v>1</v>
      </c>
      <c r="G151">
        <v>1</v>
      </c>
      <c r="H151">
        <v>1</v>
      </c>
      <c r="I151">
        <v>1</v>
      </c>
      <c r="J151" s="1">
        <v>44223.710381944446</v>
      </c>
      <c r="K151" s="1">
        <v>44223.710659722223</v>
      </c>
      <c r="L151">
        <f>VLOOKUP(C151,users!A:K,10,FALSE)</f>
        <v>1</v>
      </c>
    </row>
    <row r="152" spans="1:12" x14ac:dyDescent="0.2">
      <c r="A152" t="s">
        <v>547</v>
      </c>
      <c r="B152" t="s">
        <v>546</v>
      </c>
      <c r="C152" t="s">
        <v>24</v>
      </c>
      <c r="D152" t="s">
        <v>172</v>
      </c>
      <c r="E152">
        <v>1</v>
      </c>
      <c r="F152">
        <v>1</v>
      </c>
      <c r="G152">
        <v>1</v>
      </c>
      <c r="H152">
        <v>0</v>
      </c>
      <c r="I152">
        <v>1</v>
      </c>
      <c r="J152" s="1">
        <v>44223.88858796296</v>
      </c>
      <c r="K152" s="1">
        <v>44223.895833333336</v>
      </c>
      <c r="L152">
        <f>VLOOKUP(C152,users!A:K,10,FALSE)</f>
        <v>0</v>
      </c>
    </row>
    <row r="153" spans="1:12" x14ac:dyDescent="0.2">
      <c r="A153" t="s">
        <v>545</v>
      </c>
      <c r="B153" t="s">
        <v>544</v>
      </c>
      <c r="C153" t="s">
        <v>94</v>
      </c>
      <c r="D153" t="s">
        <v>172</v>
      </c>
      <c r="E153">
        <v>1</v>
      </c>
      <c r="F153">
        <v>1</v>
      </c>
      <c r="G153">
        <v>1</v>
      </c>
      <c r="H153">
        <v>1</v>
      </c>
      <c r="I153">
        <v>1</v>
      </c>
      <c r="J153" s="1">
        <v>44225.696898148148</v>
      </c>
      <c r="K153" s="1">
        <v>44225.702974537038</v>
      </c>
      <c r="L153">
        <f>VLOOKUP(C153,users!A:K,10,FALSE)</f>
        <v>1</v>
      </c>
    </row>
    <row r="154" spans="1:12" x14ac:dyDescent="0.2">
      <c r="A154" t="s">
        <v>543</v>
      </c>
      <c r="B154" t="s">
        <v>542</v>
      </c>
      <c r="C154" t="s">
        <v>42</v>
      </c>
      <c r="D154" t="s">
        <v>172</v>
      </c>
      <c r="E154">
        <v>1</v>
      </c>
      <c r="F154">
        <v>1</v>
      </c>
      <c r="G154">
        <v>0</v>
      </c>
      <c r="H154">
        <v>1</v>
      </c>
      <c r="I154">
        <v>1</v>
      </c>
      <c r="J154" s="1">
        <v>44223.452835648146</v>
      </c>
      <c r="K154" s="1">
        <v>44223.453194444446</v>
      </c>
      <c r="L154">
        <f>VLOOKUP(C154,users!A:K,10,FALSE)</f>
        <v>0</v>
      </c>
    </row>
    <row r="155" spans="1:12" x14ac:dyDescent="0.2">
      <c r="A155" t="s">
        <v>541</v>
      </c>
      <c r="B155" t="s">
        <v>540</v>
      </c>
      <c r="C155" t="s">
        <v>150</v>
      </c>
      <c r="D155" t="s">
        <v>172</v>
      </c>
      <c r="E155">
        <v>1</v>
      </c>
      <c r="F155">
        <v>0</v>
      </c>
      <c r="G155">
        <v>0</v>
      </c>
      <c r="H155">
        <v>0</v>
      </c>
      <c r="I155">
        <v>0</v>
      </c>
      <c r="J155" s="1">
        <v>44223.579479166663</v>
      </c>
      <c r="K155" s="1">
        <v>44223.580370370371</v>
      </c>
      <c r="L155">
        <f>VLOOKUP(C155,users!A:K,10,FALSE)</f>
        <v>1</v>
      </c>
    </row>
    <row r="156" spans="1:12" x14ac:dyDescent="0.2">
      <c r="A156" t="s">
        <v>539</v>
      </c>
      <c r="B156" t="s">
        <v>538</v>
      </c>
      <c r="C156" t="s">
        <v>64</v>
      </c>
      <c r="D156" t="s">
        <v>172</v>
      </c>
      <c r="E156">
        <v>1</v>
      </c>
      <c r="F156">
        <v>0</v>
      </c>
      <c r="G156">
        <v>0</v>
      </c>
      <c r="H156">
        <v>0</v>
      </c>
      <c r="I156">
        <v>0</v>
      </c>
      <c r="J156" s="1">
        <v>44223.475034722222</v>
      </c>
      <c r="K156" s="1">
        <v>44223.47556712963</v>
      </c>
      <c r="L156">
        <f>VLOOKUP(C156,users!A:K,10,FALSE)</f>
        <v>0</v>
      </c>
    </row>
    <row r="157" spans="1:12" x14ac:dyDescent="0.2">
      <c r="A157" t="s">
        <v>537</v>
      </c>
      <c r="B157" t="s">
        <v>536</v>
      </c>
      <c r="C157" t="s">
        <v>94</v>
      </c>
      <c r="D157" t="s">
        <v>172</v>
      </c>
      <c r="E157">
        <v>1</v>
      </c>
      <c r="F157">
        <v>0</v>
      </c>
      <c r="G157">
        <v>0</v>
      </c>
      <c r="H157">
        <v>0</v>
      </c>
      <c r="I157">
        <v>0</v>
      </c>
      <c r="J157" s="1">
        <v>44225.689398148148</v>
      </c>
      <c r="K157" s="1">
        <v>44225.692893518521</v>
      </c>
      <c r="L157">
        <f>VLOOKUP(C157,users!A:K,10,FALSE)</f>
        <v>1</v>
      </c>
    </row>
    <row r="158" spans="1:12" x14ac:dyDescent="0.2">
      <c r="A158" t="s">
        <v>535</v>
      </c>
      <c r="B158" t="s">
        <v>534</v>
      </c>
      <c r="C158" t="s">
        <v>16</v>
      </c>
      <c r="D158" t="s">
        <v>172</v>
      </c>
      <c r="E158">
        <v>0</v>
      </c>
      <c r="F158">
        <v>0</v>
      </c>
      <c r="G158">
        <v>0</v>
      </c>
      <c r="H158">
        <v>0</v>
      </c>
      <c r="I158">
        <v>0</v>
      </c>
      <c r="J158" s="1">
        <v>44223.493032407408</v>
      </c>
      <c r="K158" s="1">
        <v>44223.493472222224</v>
      </c>
      <c r="L158">
        <f>VLOOKUP(C158,users!A:K,10,FALSE)</f>
        <v>1</v>
      </c>
    </row>
    <row r="159" spans="1:12" x14ac:dyDescent="0.2">
      <c r="A159" t="s">
        <v>533</v>
      </c>
      <c r="B159" t="s">
        <v>532</v>
      </c>
      <c r="C159" t="s">
        <v>96</v>
      </c>
      <c r="D159" t="s">
        <v>172</v>
      </c>
      <c r="E159">
        <v>1</v>
      </c>
      <c r="F159">
        <v>1</v>
      </c>
      <c r="G159">
        <v>1</v>
      </c>
      <c r="H159">
        <v>1</v>
      </c>
      <c r="I159">
        <v>1</v>
      </c>
      <c r="J159" s="1">
        <v>44223.497835648152</v>
      </c>
      <c r="K159" s="1">
        <v>44223.498171296298</v>
      </c>
      <c r="L159">
        <f>VLOOKUP(C159,users!A:K,10,FALSE)</f>
        <v>0</v>
      </c>
    </row>
    <row r="160" spans="1:12" x14ac:dyDescent="0.2">
      <c r="A160" t="s">
        <v>531</v>
      </c>
      <c r="B160" t="s">
        <v>530</v>
      </c>
      <c r="C160" t="s">
        <v>42</v>
      </c>
      <c r="D160" t="s">
        <v>172</v>
      </c>
      <c r="E160">
        <v>1</v>
      </c>
      <c r="F160">
        <v>1</v>
      </c>
      <c r="G160">
        <v>1</v>
      </c>
      <c r="H160">
        <v>1</v>
      </c>
      <c r="I160">
        <v>1</v>
      </c>
      <c r="J160" s="1">
        <v>44223.449594907404</v>
      </c>
      <c r="K160" s="1">
        <v>44223.450185185182</v>
      </c>
      <c r="L160">
        <f>VLOOKUP(C160,users!A:K,10,FALSE)</f>
        <v>0</v>
      </c>
    </row>
    <row r="161" spans="1:12" x14ac:dyDescent="0.2">
      <c r="A161" t="s">
        <v>529</v>
      </c>
      <c r="B161" t="s">
        <v>528</v>
      </c>
      <c r="C161" t="s">
        <v>86</v>
      </c>
      <c r="D161" t="s">
        <v>172</v>
      </c>
      <c r="E161">
        <v>1</v>
      </c>
      <c r="F161">
        <v>0</v>
      </c>
      <c r="G161">
        <v>0</v>
      </c>
      <c r="H161">
        <v>0</v>
      </c>
      <c r="I161">
        <v>0</v>
      </c>
      <c r="J161" s="1">
        <v>44223.592893518522</v>
      </c>
      <c r="K161" s="1">
        <v>44223.593356481484</v>
      </c>
      <c r="L161">
        <f>VLOOKUP(C161,users!A:K,10,FALSE)</f>
        <v>1</v>
      </c>
    </row>
    <row r="162" spans="1:12" x14ac:dyDescent="0.2">
      <c r="A162" t="s">
        <v>527</v>
      </c>
      <c r="B162" t="s">
        <v>526</v>
      </c>
      <c r="C162" t="s">
        <v>42</v>
      </c>
      <c r="D162" t="s">
        <v>172</v>
      </c>
      <c r="E162">
        <v>1</v>
      </c>
      <c r="F162">
        <v>0</v>
      </c>
      <c r="G162">
        <v>0</v>
      </c>
      <c r="H162">
        <v>0</v>
      </c>
      <c r="I162">
        <v>0</v>
      </c>
      <c r="J162" s="1">
        <v>44223.450983796298</v>
      </c>
      <c r="K162" s="1">
        <v>44223.452546296299</v>
      </c>
      <c r="L162">
        <f>VLOOKUP(C162,users!A:K,10,FALSE)</f>
        <v>0</v>
      </c>
    </row>
    <row r="163" spans="1:12" x14ac:dyDescent="0.2">
      <c r="A163" t="s">
        <v>525</v>
      </c>
      <c r="B163" t="s">
        <v>524</v>
      </c>
      <c r="C163" t="s">
        <v>150</v>
      </c>
      <c r="D163" t="s">
        <v>172</v>
      </c>
      <c r="E163">
        <v>1</v>
      </c>
      <c r="F163">
        <v>1</v>
      </c>
      <c r="G163">
        <v>0</v>
      </c>
      <c r="H163">
        <v>1</v>
      </c>
      <c r="I163">
        <v>0</v>
      </c>
      <c r="J163" s="1">
        <v>44223.580370370371</v>
      </c>
      <c r="K163" s="1">
        <v>44223.581446759257</v>
      </c>
      <c r="L163">
        <f>VLOOKUP(C163,users!A:K,10,FALSE)</f>
        <v>1</v>
      </c>
    </row>
    <row r="164" spans="1:12" x14ac:dyDescent="0.2">
      <c r="A164" t="s">
        <v>523</v>
      </c>
      <c r="B164" t="s">
        <v>522</v>
      </c>
      <c r="C164" t="s">
        <v>160</v>
      </c>
      <c r="D164" t="s">
        <v>172</v>
      </c>
      <c r="E164">
        <v>0</v>
      </c>
      <c r="F164">
        <v>1</v>
      </c>
      <c r="G164">
        <v>1</v>
      </c>
      <c r="H164">
        <v>0</v>
      </c>
      <c r="I164">
        <v>1</v>
      </c>
      <c r="J164" s="1">
        <v>44223.657094907408</v>
      </c>
      <c r="K164" s="1">
        <v>44223.657581018517</v>
      </c>
      <c r="L164">
        <f>VLOOKUP(C164,users!A:K,10,FALSE)</f>
        <v>1</v>
      </c>
    </row>
    <row r="165" spans="1:12" x14ac:dyDescent="0.2">
      <c r="A165" t="s">
        <v>521</v>
      </c>
      <c r="B165" t="s">
        <v>520</v>
      </c>
      <c r="C165" t="s">
        <v>90</v>
      </c>
      <c r="D165" t="s">
        <v>172</v>
      </c>
      <c r="E165">
        <v>0</v>
      </c>
      <c r="F165">
        <v>1</v>
      </c>
      <c r="G165">
        <v>0</v>
      </c>
      <c r="H165">
        <v>1</v>
      </c>
      <c r="I165">
        <v>1</v>
      </c>
      <c r="J165" s="1">
        <v>44223.539039351854</v>
      </c>
      <c r="K165" s="1">
        <v>44223.539837962962</v>
      </c>
      <c r="L165">
        <f>VLOOKUP(C165,users!A:K,10,FALSE)</f>
        <v>0</v>
      </c>
    </row>
    <row r="166" spans="1:12" x14ac:dyDescent="0.2">
      <c r="A166" t="s">
        <v>519</v>
      </c>
      <c r="B166" t="s">
        <v>518</v>
      </c>
      <c r="C166" t="s">
        <v>18</v>
      </c>
      <c r="D166" t="s">
        <v>172</v>
      </c>
      <c r="E166">
        <v>1</v>
      </c>
      <c r="F166">
        <v>0</v>
      </c>
      <c r="G166">
        <v>0</v>
      </c>
      <c r="H166">
        <v>0</v>
      </c>
      <c r="I166">
        <v>0</v>
      </c>
      <c r="J166" s="1">
        <v>44224.494884259257</v>
      </c>
      <c r="K166" s="1">
        <v>44224.495486111111</v>
      </c>
      <c r="L166">
        <f>VLOOKUP(C166,users!A:K,10,FALSE)</f>
        <v>1</v>
      </c>
    </row>
    <row r="167" spans="1:12" x14ac:dyDescent="0.2">
      <c r="A167" t="s">
        <v>517</v>
      </c>
      <c r="B167" t="s">
        <v>516</v>
      </c>
      <c r="C167" t="s">
        <v>34</v>
      </c>
      <c r="D167" t="s">
        <v>172</v>
      </c>
      <c r="E167">
        <v>0</v>
      </c>
      <c r="F167">
        <v>0</v>
      </c>
      <c r="G167">
        <v>0</v>
      </c>
      <c r="H167">
        <v>0</v>
      </c>
      <c r="I167">
        <v>0</v>
      </c>
      <c r="J167" s="1">
        <v>44225.342662037037</v>
      </c>
      <c r="K167" s="1">
        <v>44225.343680555554</v>
      </c>
      <c r="L167">
        <f>VLOOKUP(C167,users!A:K,10,FALSE)</f>
        <v>0</v>
      </c>
    </row>
    <row r="168" spans="1:12" x14ac:dyDescent="0.2">
      <c r="A168" t="s">
        <v>515</v>
      </c>
      <c r="B168" t="s">
        <v>514</v>
      </c>
      <c r="C168" t="s">
        <v>16</v>
      </c>
      <c r="D168" t="s">
        <v>172</v>
      </c>
      <c r="E168">
        <v>1</v>
      </c>
      <c r="F168">
        <v>0</v>
      </c>
      <c r="G168">
        <v>0</v>
      </c>
      <c r="H168">
        <v>0</v>
      </c>
      <c r="I168">
        <v>0</v>
      </c>
      <c r="J168" s="1">
        <v>44223.491944444446</v>
      </c>
      <c r="K168" s="1">
        <v>44223.4921875</v>
      </c>
      <c r="L168">
        <f>VLOOKUP(C168,users!A:K,10,FALSE)</f>
        <v>1</v>
      </c>
    </row>
    <row r="169" spans="1:12" x14ac:dyDescent="0.2">
      <c r="A169" t="s">
        <v>513</v>
      </c>
      <c r="B169" t="s">
        <v>512</v>
      </c>
      <c r="C169" t="s">
        <v>100</v>
      </c>
      <c r="D169" t="s">
        <v>172</v>
      </c>
      <c r="E169">
        <v>1</v>
      </c>
      <c r="F169">
        <v>0</v>
      </c>
      <c r="G169">
        <v>0</v>
      </c>
      <c r="H169">
        <v>0</v>
      </c>
      <c r="I169">
        <v>0</v>
      </c>
      <c r="J169" s="1">
        <v>44223.435856481483</v>
      </c>
      <c r="K169" s="1">
        <v>44223.4375</v>
      </c>
      <c r="L169">
        <f>VLOOKUP(C169,users!A:K,10,FALSE)</f>
        <v>0</v>
      </c>
    </row>
    <row r="170" spans="1:12" x14ac:dyDescent="0.2">
      <c r="A170" t="s">
        <v>511</v>
      </c>
      <c r="B170" t="s">
        <v>510</v>
      </c>
      <c r="C170" t="s">
        <v>150</v>
      </c>
      <c r="D170" t="s">
        <v>172</v>
      </c>
      <c r="E170">
        <v>1</v>
      </c>
      <c r="F170">
        <v>0</v>
      </c>
      <c r="G170">
        <v>0</v>
      </c>
      <c r="H170">
        <v>0</v>
      </c>
      <c r="I170">
        <v>0</v>
      </c>
      <c r="J170" s="1">
        <v>44223.581446759257</v>
      </c>
      <c r="K170" s="1">
        <v>44223.619976851849</v>
      </c>
      <c r="L170">
        <f>VLOOKUP(C170,users!A:K,10,FALSE)</f>
        <v>1</v>
      </c>
    </row>
    <row r="171" spans="1:12" x14ac:dyDescent="0.2">
      <c r="A171" t="s">
        <v>509</v>
      </c>
      <c r="B171" t="s">
        <v>508</v>
      </c>
      <c r="C171" t="s">
        <v>170</v>
      </c>
      <c r="D171" t="s">
        <v>172</v>
      </c>
      <c r="E171">
        <v>1</v>
      </c>
      <c r="F171">
        <v>1</v>
      </c>
      <c r="G171">
        <v>1</v>
      </c>
      <c r="H171">
        <v>1</v>
      </c>
      <c r="I171">
        <v>1</v>
      </c>
      <c r="J171" s="1">
        <v>44223.7733912037</v>
      </c>
      <c r="K171" s="1">
        <v>44223.773518518516</v>
      </c>
      <c r="L171">
        <f>VLOOKUP(C171,users!A:K,10,FALSE)</f>
        <v>1</v>
      </c>
    </row>
    <row r="172" spans="1:12" x14ac:dyDescent="0.2">
      <c r="A172" t="s">
        <v>507</v>
      </c>
      <c r="B172" t="s">
        <v>506</v>
      </c>
      <c r="C172" t="s">
        <v>108</v>
      </c>
      <c r="D172" t="s">
        <v>172</v>
      </c>
      <c r="E172">
        <v>0</v>
      </c>
      <c r="F172">
        <v>0</v>
      </c>
      <c r="G172">
        <v>0</v>
      </c>
      <c r="H172">
        <v>0</v>
      </c>
      <c r="I172">
        <v>0</v>
      </c>
      <c r="J172" s="1">
        <v>44223.703055555554</v>
      </c>
      <c r="K172" s="1">
        <v>44223.703333333331</v>
      </c>
      <c r="L172">
        <f>VLOOKUP(C172,users!A:K,10,FALSE)</f>
        <v>0</v>
      </c>
    </row>
    <row r="173" spans="1:12" x14ac:dyDescent="0.2">
      <c r="A173" t="s">
        <v>505</v>
      </c>
      <c r="B173" t="s">
        <v>504</v>
      </c>
      <c r="C173" t="s">
        <v>162</v>
      </c>
      <c r="D173" t="s">
        <v>172</v>
      </c>
      <c r="E173">
        <v>0</v>
      </c>
      <c r="F173">
        <v>1</v>
      </c>
      <c r="G173">
        <v>1</v>
      </c>
      <c r="H173">
        <v>1</v>
      </c>
      <c r="I173">
        <v>1</v>
      </c>
      <c r="J173" s="1">
        <v>44223.538449074076</v>
      </c>
      <c r="K173" s="1">
        <v>44223.5390162037</v>
      </c>
      <c r="L173">
        <f>VLOOKUP(C173,users!A:K,10,FALSE)</f>
        <v>0</v>
      </c>
    </row>
    <row r="174" spans="1:12" x14ac:dyDescent="0.2">
      <c r="A174" t="s">
        <v>503</v>
      </c>
      <c r="B174" t="s">
        <v>502</v>
      </c>
      <c r="C174" t="s">
        <v>170</v>
      </c>
      <c r="D174" t="s">
        <v>172</v>
      </c>
      <c r="E174">
        <v>1</v>
      </c>
      <c r="F174">
        <v>1</v>
      </c>
      <c r="G174">
        <v>1</v>
      </c>
      <c r="H174">
        <v>0</v>
      </c>
      <c r="I174">
        <v>0</v>
      </c>
      <c r="J174" s="1">
        <v>44223.768634259257</v>
      </c>
      <c r="K174" s="1">
        <v>44223.769074074073</v>
      </c>
      <c r="L174">
        <f>VLOOKUP(C174,users!A:K,10,FALSE)</f>
        <v>1</v>
      </c>
    </row>
    <row r="175" spans="1:12" x14ac:dyDescent="0.2">
      <c r="A175" t="s">
        <v>501</v>
      </c>
      <c r="B175" t="s">
        <v>500</v>
      </c>
      <c r="C175" t="s">
        <v>34</v>
      </c>
      <c r="D175" t="s">
        <v>172</v>
      </c>
      <c r="E175">
        <v>0</v>
      </c>
      <c r="F175">
        <v>1</v>
      </c>
      <c r="G175">
        <v>1</v>
      </c>
      <c r="H175">
        <v>1</v>
      </c>
      <c r="I175">
        <v>1</v>
      </c>
      <c r="J175" s="1">
        <v>44225.347175925926</v>
      </c>
      <c r="K175" s="1">
        <v>44225.347638888888</v>
      </c>
      <c r="L175">
        <f>VLOOKUP(C175,users!A:K,10,FALSE)</f>
        <v>0</v>
      </c>
    </row>
    <row r="176" spans="1:12" x14ac:dyDescent="0.2">
      <c r="A176" t="s">
        <v>499</v>
      </c>
      <c r="B176" t="s">
        <v>498</v>
      </c>
      <c r="C176" t="s">
        <v>58</v>
      </c>
      <c r="D176" t="s">
        <v>172</v>
      </c>
      <c r="E176">
        <v>1</v>
      </c>
      <c r="F176">
        <v>0</v>
      </c>
      <c r="G176">
        <v>0</v>
      </c>
      <c r="H176">
        <v>0</v>
      </c>
      <c r="I176">
        <v>0</v>
      </c>
      <c r="J176" s="1">
        <v>44223.578275462962</v>
      </c>
      <c r="K176" s="1">
        <v>44223.57984953704</v>
      </c>
      <c r="L176">
        <f>VLOOKUP(C176,users!A:K,10,FALSE)</f>
        <v>0</v>
      </c>
    </row>
    <row r="177" spans="1:12" x14ac:dyDescent="0.2">
      <c r="A177" t="s">
        <v>497</v>
      </c>
      <c r="B177" t="s">
        <v>496</v>
      </c>
      <c r="C177" t="s">
        <v>24</v>
      </c>
      <c r="D177" t="s">
        <v>172</v>
      </c>
      <c r="E177">
        <v>1</v>
      </c>
      <c r="F177">
        <v>1</v>
      </c>
      <c r="G177">
        <v>1</v>
      </c>
      <c r="H177">
        <v>1</v>
      </c>
      <c r="I177">
        <v>1</v>
      </c>
      <c r="J177" s="1">
        <v>44223.915856481479</v>
      </c>
      <c r="K177" s="1">
        <v>44223.916921296295</v>
      </c>
      <c r="L177">
        <f>VLOOKUP(C177,users!A:K,10,FALSE)</f>
        <v>0</v>
      </c>
    </row>
    <row r="178" spans="1:12" x14ac:dyDescent="0.2">
      <c r="A178" t="s">
        <v>495</v>
      </c>
      <c r="B178" t="s">
        <v>494</v>
      </c>
      <c r="C178" t="s">
        <v>16</v>
      </c>
      <c r="D178" t="s">
        <v>172</v>
      </c>
      <c r="E178">
        <v>0</v>
      </c>
      <c r="F178">
        <v>1</v>
      </c>
      <c r="G178">
        <v>1</v>
      </c>
      <c r="H178">
        <v>0</v>
      </c>
      <c r="I178">
        <v>0</v>
      </c>
      <c r="J178" s="1">
        <v>44223.492534722223</v>
      </c>
      <c r="K178" s="1">
        <v>44223.493032407408</v>
      </c>
      <c r="L178">
        <f>VLOOKUP(C178,users!A:K,10,FALSE)</f>
        <v>1</v>
      </c>
    </row>
    <row r="179" spans="1:12" x14ac:dyDescent="0.2">
      <c r="A179" t="s">
        <v>493</v>
      </c>
      <c r="B179" t="s">
        <v>492</v>
      </c>
      <c r="C179" t="s">
        <v>170</v>
      </c>
      <c r="D179" t="s">
        <v>172</v>
      </c>
      <c r="E179">
        <v>0</v>
      </c>
      <c r="F179">
        <v>0</v>
      </c>
      <c r="G179">
        <v>0</v>
      </c>
      <c r="H179">
        <v>0</v>
      </c>
      <c r="I179">
        <v>0</v>
      </c>
      <c r="J179" s="1">
        <v>44223.774363425924</v>
      </c>
      <c r="K179" s="1">
        <v>44223.77443287037</v>
      </c>
      <c r="L179">
        <f>VLOOKUP(C179,users!A:K,10,FALSE)</f>
        <v>1</v>
      </c>
    </row>
    <row r="180" spans="1:12" x14ac:dyDescent="0.2">
      <c r="A180" t="s">
        <v>491</v>
      </c>
      <c r="B180" t="s">
        <v>490</v>
      </c>
      <c r="C180" t="s">
        <v>58</v>
      </c>
      <c r="D180" t="s">
        <v>172</v>
      </c>
      <c r="E180">
        <v>0</v>
      </c>
      <c r="F180">
        <v>1</v>
      </c>
      <c r="G180">
        <v>1</v>
      </c>
      <c r="H180">
        <v>1</v>
      </c>
      <c r="I180">
        <v>1</v>
      </c>
      <c r="J180" s="1">
        <v>44223.57984953704</v>
      </c>
      <c r="K180" s="1">
        <v>44223.582743055558</v>
      </c>
      <c r="L180">
        <f>VLOOKUP(C180,users!A:K,10,FALSE)</f>
        <v>0</v>
      </c>
    </row>
    <row r="181" spans="1:12" x14ac:dyDescent="0.2">
      <c r="A181" t="s">
        <v>489</v>
      </c>
      <c r="B181" t="s">
        <v>488</v>
      </c>
      <c r="C181" t="s">
        <v>24</v>
      </c>
      <c r="D181" t="s">
        <v>172</v>
      </c>
      <c r="E181">
        <v>0</v>
      </c>
      <c r="F181">
        <v>0</v>
      </c>
      <c r="G181">
        <v>1</v>
      </c>
      <c r="H181">
        <v>0</v>
      </c>
      <c r="I181">
        <v>1</v>
      </c>
      <c r="J181" s="1">
        <v>44223.903587962966</v>
      </c>
      <c r="K181" s="1">
        <v>44223.906157407408</v>
      </c>
      <c r="L181">
        <f>VLOOKUP(C181,users!A:K,10,FALSE)</f>
        <v>0</v>
      </c>
    </row>
    <row r="182" spans="1:12" x14ac:dyDescent="0.2">
      <c r="A182" t="s">
        <v>487</v>
      </c>
      <c r="B182" t="s">
        <v>486</v>
      </c>
      <c r="C182" t="s">
        <v>34</v>
      </c>
      <c r="D182" t="s">
        <v>172</v>
      </c>
      <c r="E182">
        <v>1</v>
      </c>
      <c r="F182">
        <v>1</v>
      </c>
      <c r="G182">
        <v>1</v>
      </c>
      <c r="H182">
        <v>0</v>
      </c>
      <c r="I182">
        <v>1</v>
      </c>
      <c r="J182" s="1">
        <v>44225.340717592589</v>
      </c>
      <c r="K182" s="1">
        <v>44225.342662037037</v>
      </c>
      <c r="L182">
        <f>VLOOKUP(C182,users!A:K,10,FALSE)</f>
        <v>0</v>
      </c>
    </row>
    <row r="183" spans="1:12" x14ac:dyDescent="0.2">
      <c r="A183" t="s">
        <v>485</v>
      </c>
      <c r="B183" s="2" t="s">
        <v>484</v>
      </c>
      <c r="C183" t="s">
        <v>84</v>
      </c>
      <c r="D183" t="s">
        <v>172</v>
      </c>
      <c r="E183">
        <v>1</v>
      </c>
      <c r="F183">
        <v>1</v>
      </c>
      <c r="G183">
        <v>1</v>
      </c>
      <c r="H183">
        <v>1</v>
      </c>
      <c r="I183">
        <v>1</v>
      </c>
      <c r="J183" s="1">
        <v>44223.439525462964</v>
      </c>
      <c r="K183" s="1">
        <v>44223.440995370373</v>
      </c>
      <c r="L183">
        <f>VLOOKUP(C183,users!A:K,10,FALSE)</f>
        <v>0</v>
      </c>
    </row>
    <row r="184" spans="1:12" x14ac:dyDescent="0.2">
      <c r="A184" t="s">
        <v>483</v>
      </c>
      <c r="B184" t="s">
        <v>482</v>
      </c>
      <c r="C184" t="s">
        <v>16</v>
      </c>
      <c r="D184" t="s">
        <v>172</v>
      </c>
      <c r="E184">
        <v>1</v>
      </c>
      <c r="F184">
        <v>0</v>
      </c>
      <c r="G184">
        <v>0</v>
      </c>
      <c r="H184">
        <v>0</v>
      </c>
      <c r="I184">
        <v>0</v>
      </c>
      <c r="J184" s="1">
        <v>44223.493472222224</v>
      </c>
      <c r="K184" s="1">
        <v>44223.49391203704</v>
      </c>
      <c r="L184">
        <f>VLOOKUP(C184,users!A:K,10,FALSE)</f>
        <v>1</v>
      </c>
    </row>
    <row r="185" spans="1:12" x14ac:dyDescent="0.2">
      <c r="A185" t="s">
        <v>481</v>
      </c>
      <c r="B185" t="s">
        <v>480</v>
      </c>
      <c r="C185" t="s">
        <v>14</v>
      </c>
      <c r="D185" t="s">
        <v>172</v>
      </c>
      <c r="E185">
        <v>1</v>
      </c>
      <c r="F185">
        <v>0</v>
      </c>
      <c r="G185">
        <v>1</v>
      </c>
      <c r="H185">
        <v>1</v>
      </c>
      <c r="I185">
        <v>1</v>
      </c>
      <c r="J185" s="1">
        <v>44223.420902777776</v>
      </c>
      <c r="K185" s="1">
        <v>44223.422280092593</v>
      </c>
      <c r="L185">
        <f>VLOOKUP(C185,users!A:K,10,FALSE)</f>
        <v>0</v>
      </c>
    </row>
    <row r="186" spans="1:12" x14ac:dyDescent="0.2">
      <c r="A186" t="s">
        <v>479</v>
      </c>
      <c r="B186" t="s">
        <v>478</v>
      </c>
      <c r="C186" t="s">
        <v>64</v>
      </c>
      <c r="D186" t="s">
        <v>172</v>
      </c>
      <c r="E186">
        <v>1</v>
      </c>
      <c r="F186">
        <v>1</v>
      </c>
      <c r="G186">
        <v>1</v>
      </c>
      <c r="H186">
        <v>1</v>
      </c>
      <c r="I186">
        <v>1</v>
      </c>
      <c r="J186" s="1">
        <v>44223.473946759259</v>
      </c>
      <c r="K186" s="1">
        <v>44223.474814814814</v>
      </c>
      <c r="L186">
        <f>VLOOKUP(C186,users!A:K,10,FALSE)</f>
        <v>0</v>
      </c>
    </row>
    <row r="187" spans="1:12" x14ac:dyDescent="0.2">
      <c r="A187" t="s">
        <v>477</v>
      </c>
      <c r="B187" t="s">
        <v>476</v>
      </c>
      <c r="C187" t="s">
        <v>36</v>
      </c>
      <c r="D187" t="s">
        <v>172</v>
      </c>
      <c r="E187">
        <v>0</v>
      </c>
      <c r="F187">
        <v>0</v>
      </c>
      <c r="G187">
        <v>0</v>
      </c>
      <c r="H187">
        <v>0</v>
      </c>
      <c r="I187">
        <v>0</v>
      </c>
      <c r="J187" s="1">
        <v>44225.920185185183</v>
      </c>
      <c r="K187" s="1">
        <v>44225.920740740738</v>
      </c>
      <c r="L187">
        <f>VLOOKUP(C187,users!A:K,10,FALSE)</f>
        <v>0</v>
      </c>
    </row>
    <row r="188" spans="1:12" x14ac:dyDescent="0.2">
      <c r="A188" t="s">
        <v>475</v>
      </c>
      <c r="B188" t="s">
        <v>474</v>
      </c>
      <c r="C188" t="s">
        <v>14</v>
      </c>
      <c r="D188" t="s">
        <v>172</v>
      </c>
      <c r="E188">
        <v>0</v>
      </c>
      <c r="F188">
        <v>1</v>
      </c>
      <c r="G188">
        <v>1</v>
      </c>
      <c r="H188">
        <v>1</v>
      </c>
      <c r="I188">
        <v>1</v>
      </c>
      <c r="J188" s="1">
        <v>44223.426423611112</v>
      </c>
      <c r="K188" s="1">
        <v>44223.427858796298</v>
      </c>
      <c r="L188">
        <f>VLOOKUP(C188,users!A:K,10,FALSE)</f>
        <v>0</v>
      </c>
    </row>
    <row r="189" spans="1:12" x14ac:dyDescent="0.2">
      <c r="A189" t="s">
        <v>473</v>
      </c>
      <c r="B189" t="s">
        <v>472</v>
      </c>
      <c r="C189" t="s">
        <v>100</v>
      </c>
      <c r="D189" t="s">
        <v>172</v>
      </c>
      <c r="E189">
        <v>0</v>
      </c>
      <c r="F189">
        <v>1</v>
      </c>
      <c r="G189">
        <v>0</v>
      </c>
      <c r="H189">
        <v>0</v>
      </c>
      <c r="I189">
        <v>0</v>
      </c>
      <c r="J189" s="1">
        <v>44223.45045138889</v>
      </c>
      <c r="K189" s="1">
        <v>44223.450891203705</v>
      </c>
      <c r="L189">
        <f>VLOOKUP(C189,users!A:K,10,FALSE)</f>
        <v>0</v>
      </c>
    </row>
    <row r="190" spans="1:12" x14ac:dyDescent="0.2">
      <c r="A190" t="s">
        <v>471</v>
      </c>
      <c r="B190" t="s">
        <v>470</v>
      </c>
      <c r="C190" t="s">
        <v>58</v>
      </c>
      <c r="D190" t="s">
        <v>172</v>
      </c>
      <c r="E190">
        <v>1</v>
      </c>
      <c r="F190">
        <v>0</v>
      </c>
      <c r="G190">
        <v>0</v>
      </c>
      <c r="H190">
        <v>0</v>
      </c>
      <c r="I190">
        <v>0</v>
      </c>
      <c r="J190" s="1">
        <v>44223.586261574077</v>
      </c>
      <c r="K190" s="1">
        <v>44223.587418981479</v>
      </c>
      <c r="L190">
        <f>VLOOKUP(C190,users!A:K,10,FALSE)</f>
        <v>0</v>
      </c>
    </row>
    <row r="191" spans="1:12" x14ac:dyDescent="0.2">
      <c r="A191" t="s">
        <v>469</v>
      </c>
      <c r="B191" t="s">
        <v>468</v>
      </c>
      <c r="C191" t="s">
        <v>88</v>
      </c>
      <c r="D191" t="s">
        <v>172</v>
      </c>
      <c r="E191">
        <v>1</v>
      </c>
      <c r="F191">
        <v>1</v>
      </c>
      <c r="G191">
        <v>0</v>
      </c>
      <c r="H191">
        <v>0</v>
      </c>
      <c r="I191">
        <v>0</v>
      </c>
      <c r="J191" s="1">
        <v>44223.477870370371</v>
      </c>
      <c r="K191" s="1">
        <v>44223.478101851855</v>
      </c>
      <c r="L191">
        <f>VLOOKUP(C191,users!A:K,10,FALSE)</f>
        <v>0</v>
      </c>
    </row>
    <row r="192" spans="1:12" x14ac:dyDescent="0.2">
      <c r="A192" t="s">
        <v>467</v>
      </c>
      <c r="B192" t="s">
        <v>466</v>
      </c>
      <c r="C192" t="s">
        <v>94</v>
      </c>
      <c r="D192" t="s">
        <v>172</v>
      </c>
      <c r="E192">
        <v>1</v>
      </c>
      <c r="F192">
        <v>1</v>
      </c>
      <c r="G192">
        <v>0</v>
      </c>
      <c r="H192">
        <v>0</v>
      </c>
      <c r="I192">
        <v>0</v>
      </c>
      <c r="J192" s="1">
        <v>44225.704039351855</v>
      </c>
      <c r="K192" s="1">
        <v>44225.704618055555</v>
      </c>
      <c r="L192">
        <f>VLOOKUP(C192,users!A:K,10,FALSE)</f>
        <v>1</v>
      </c>
    </row>
    <row r="193" spans="1:12" x14ac:dyDescent="0.2">
      <c r="A193" t="s">
        <v>465</v>
      </c>
      <c r="B193" t="s">
        <v>464</v>
      </c>
      <c r="C193" t="s">
        <v>24</v>
      </c>
      <c r="D193" t="s">
        <v>172</v>
      </c>
      <c r="E193">
        <v>1</v>
      </c>
      <c r="F193">
        <v>1</v>
      </c>
      <c r="G193">
        <v>1</v>
      </c>
      <c r="H193">
        <v>1</v>
      </c>
      <c r="I193">
        <v>1</v>
      </c>
      <c r="J193" s="1">
        <v>44223.898726851854</v>
      </c>
      <c r="K193" s="1">
        <v>44223.901678240742</v>
      </c>
      <c r="L193">
        <f>VLOOKUP(C193,users!A:K,10,FALSE)</f>
        <v>0</v>
      </c>
    </row>
    <row r="194" spans="1:12" x14ac:dyDescent="0.2">
      <c r="A194" t="s">
        <v>463</v>
      </c>
      <c r="B194" t="s">
        <v>462</v>
      </c>
      <c r="C194" t="s">
        <v>54</v>
      </c>
      <c r="D194" t="s">
        <v>172</v>
      </c>
      <c r="E194">
        <v>1</v>
      </c>
      <c r="F194">
        <v>1</v>
      </c>
      <c r="G194">
        <v>1</v>
      </c>
      <c r="H194">
        <v>1</v>
      </c>
      <c r="I194">
        <v>1</v>
      </c>
      <c r="J194" s="1">
        <v>44221.485405092593</v>
      </c>
      <c r="K194" s="1">
        <v>44221.485659722224</v>
      </c>
      <c r="L194">
        <f>VLOOKUP(C194,users!A:K,10,FALSE)</f>
        <v>1</v>
      </c>
    </row>
    <row r="195" spans="1:12" x14ac:dyDescent="0.2">
      <c r="A195" t="s">
        <v>461</v>
      </c>
      <c r="B195" t="s">
        <v>460</v>
      </c>
      <c r="C195" t="s">
        <v>96</v>
      </c>
      <c r="D195" t="s">
        <v>172</v>
      </c>
      <c r="E195">
        <v>0</v>
      </c>
      <c r="F195">
        <v>0</v>
      </c>
      <c r="G195">
        <v>0</v>
      </c>
      <c r="H195">
        <v>0</v>
      </c>
      <c r="I195">
        <v>0</v>
      </c>
      <c r="J195" s="1">
        <v>44223.491423611114</v>
      </c>
      <c r="K195" s="1">
        <v>44223.492326388892</v>
      </c>
      <c r="L195">
        <f>VLOOKUP(C195,users!A:K,10,FALSE)</f>
        <v>0</v>
      </c>
    </row>
    <row r="196" spans="1:12" x14ac:dyDescent="0.2">
      <c r="A196" t="s">
        <v>459</v>
      </c>
      <c r="B196" t="s">
        <v>458</v>
      </c>
      <c r="C196" t="s">
        <v>170</v>
      </c>
      <c r="D196" t="s">
        <v>172</v>
      </c>
      <c r="E196">
        <v>0</v>
      </c>
      <c r="F196">
        <v>0</v>
      </c>
      <c r="G196">
        <v>0</v>
      </c>
      <c r="H196">
        <v>0</v>
      </c>
      <c r="I196">
        <v>0</v>
      </c>
      <c r="J196" s="1">
        <v>44223.769074074073</v>
      </c>
      <c r="K196" s="1">
        <v>44223.769560185188</v>
      </c>
      <c r="L196">
        <f>VLOOKUP(C196,users!A:K,10,FALSE)</f>
        <v>1</v>
      </c>
    </row>
    <row r="197" spans="1:12" x14ac:dyDescent="0.2">
      <c r="A197" t="s">
        <v>457</v>
      </c>
      <c r="B197" t="s">
        <v>456</v>
      </c>
      <c r="C197" t="s">
        <v>108</v>
      </c>
      <c r="D197" t="s">
        <v>172</v>
      </c>
      <c r="E197">
        <v>1</v>
      </c>
      <c r="F197">
        <v>1</v>
      </c>
      <c r="G197">
        <v>1</v>
      </c>
      <c r="H197">
        <v>0</v>
      </c>
      <c r="I197">
        <v>0</v>
      </c>
      <c r="J197" s="1">
        <v>44223.705671296295</v>
      </c>
      <c r="K197" s="1">
        <v>44223.706238425926</v>
      </c>
      <c r="L197">
        <f>VLOOKUP(C197,users!A:K,10,FALSE)</f>
        <v>0</v>
      </c>
    </row>
    <row r="198" spans="1:12" x14ac:dyDescent="0.2">
      <c r="A198" t="s">
        <v>455</v>
      </c>
      <c r="B198" t="s">
        <v>454</v>
      </c>
      <c r="C198" t="s">
        <v>18</v>
      </c>
      <c r="D198" t="s">
        <v>172</v>
      </c>
      <c r="E198">
        <v>0</v>
      </c>
      <c r="F198">
        <v>0</v>
      </c>
      <c r="G198">
        <v>0</v>
      </c>
      <c r="H198">
        <v>0</v>
      </c>
      <c r="I198">
        <v>0</v>
      </c>
      <c r="J198" s="1">
        <v>44224.499374999999</v>
      </c>
      <c r="K198" s="1">
        <v>44224.500081018516</v>
      </c>
      <c r="L198">
        <f>VLOOKUP(C198,users!A:K,10,FALSE)</f>
        <v>1</v>
      </c>
    </row>
    <row r="199" spans="1:12" x14ac:dyDescent="0.2">
      <c r="A199" t="s">
        <v>453</v>
      </c>
      <c r="B199" t="s">
        <v>452</v>
      </c>
      <c r="C199" t="s">
        <v>42</v>
      </c>
      <c r="D199" t="s">
        <v>172</v>
      </c>
      <c r="E199">
        <v>0</v>
      </c>
      <c r="F199">
        <v>0</v>
      </c>
      <c r="G199">
        <v>0</v>
      </c>
      <c r="H199">
        <v>0</v>
      </c>
      <c r="I199">
        <v>0</v>
      </c>
      <c r="J199" s="1">
        <v>44223.453449074077</v>
      </c>
      <c r="K199" s="1">
        <v>44223.453750000001</v>
      </c>
      <c r="L199">
        <f>VLOOKUP(C199,users!A:K,10,FALSE)</f>
        <v>0</v>
      </c>
    </row>
    <row r="200" spans="1:12" x14ac:dyDescent="0.2">
      <c r="A200" t="s">
        <v>451</v>
      </c>
      <c r="B200" t="s">
        <v>450</v>
      </c>
      <c r="C200" t="s">
        <v>16</v>
      </c>
      <c r="D200" t="s">
        <v>172</v>
      </c>
      <c r="E200">
        <v>1</v>
      </c>
      <c r="F200">
        <v>1</v>
      </c>
      <c r="G200">
        <v>0</v>
      </c>
      <c r="H200">
        <v>1</v>
      </c>
      <c r="I200">
        <v>1</v>
      </c>
      <c r="J200" s="1">
        <v>44223.486979166664</v>
      </c>
      <c r="K200" s="1">
        <v>44223.489895833336</v>
      </c>
      <c r="L200">
        <f>VLOOKUP(C200,users!A:K,10,FALSE)</f>
        <v>1</v>
      </c>
    </row>
    <row r="201" spans="1:12" x14ac:dyDescent="0.2">
      <c r="A201" t="s">
        <v>449</v>
      </c>
      <c r="B201" t="s">
        <v>448</v>
      </c>
      <c r="C201" t="s">
        <v>86</v>
      </c>
      <c r="D201" t="s">
        <v>172</v>
      </c>
      <c r="E201">
        <v>0</v>
      </c>
      <c r="F201">
        <v>0</v>
      </c>
      <c r="G201">
        <v>0</v>
      </c>
      <c r="H201">
        <v>0</v>
      </c>
      <c r="I201">
        <v>0</v>
      </c>
      <c r="J201" s="1">
        <v>44223.59175925926</v>
      </c>
      <c r="K201" s="1">
        <v>44223.592314814814</v>
      </c>
      <c r="L201">
        <f>VLOOKUP(C201,users!A:K,10,FALSE)</f>
        <v>1</v>
      </c>
    </row>
    <row r="202" spans="1:12" x14ac:dyDescent="0.2">
      <c r="A202" t="s">
        <v>447</v>
      </c>
      <c r="B202" t="s">
        <v>446</v>
      </c>
      <c r="C202" t="s">
        <v>96</v>
      </c>
      <c r="D202" t="s">
        <v>172</v>
      </c>
      <c r="E202">
        <v>1</v>
      </c>
      <c r="F202">
        <v>0</v>
      </c>
      <c r="G202">
        <v>0</v>
      </c>
      <c r="H202">
        <v>0</v>
      </c>
      <c r="I202">
        <v>0</v>
      </c>
      <c r="J202" s="1">
        <v>44223.497210648151</v>
      </c>
      <c r="K202" s="1">
        <v>44223.497824074075</v>
      </c>
      <c r="L202">
        <f>VLOOKUP(C202,users!A:K,10,FALSE)</f>
        <v>0</v>
      </c>
    </row>
    <row r="203" spans="1:12" x14ac:dyDescent="0.2">
      <c r="A203" t="s">
        <v>445</v>
      </c>
      <c r="B203" t="s">
        <v>444</v>
      </c>
      <c r="C203" t="s">
        <v>56</v>
      </c>
      <c r="D203" t="s">
        <v>172</v>
      </c>
      <c r="E203">
        <v>1</v>
      </c>
      <c r="F203">
        <v>1</v>
      </c>
      <c r="G203">
        <v>0</v>
      </c>
      <c r="H203">
        <v>1</v>
      </c>
      <c r="I203">
        <v>1</v>
      </c>
      <c r="J203" s="1">
        <v>44225.461689814816</v>
      </c>
      <c r="K203" s="1">
        <v>44225.462430555555</v>
      </c>
      <c r="L203">
        <f>VLOOKUP(C203,users!A:K,10,FALSE)</f>
        <v>1</v>
      </c>
    </row>
    <row r="204" spans="1:12" x14ac:dyDescent="0.2">
      <c r="A204" t="s">
        <v>443</v>
      </c>
      <c r="B204" t="s">
        <v>442</v>
      </c>
      <c r="C204" t="s">
        <v>170</v>
      </c>
      <c r="D204" t="s">
        <v>172</v>
      </c>
      <c r="E204">
        <v>1</v>
      </c>
      <c r="F204">
        <v>1</v>
      </c>
      <c r="G204">
        <v>1</v>
      </c>
      <c r="H204">
        <v>1</v>
      </c>
      <c r="I204">
        <v>1</v>
      </c>
      <c r="J204" s="1">
        <v>44223.771319444444</v>
      </c>
      <c r="K204" s="1">
        <v>44223.771527777775</v>
      </c>
      <c r="L204">
        <f>VLOOKUP(C204,users!A:K,10,FALSE)</f>
        <v>1</v>
      </c>
    </row>
    <row r="205" spans="1:12" x14ac:dyDescent="0.2">
      <c r="A205" t="s">
        <v>441</v>
      </c>
      <c r="B205" t="s">
        <v>440</v>
      </c>
      <c r="C205" t="s">
        <v>120</v>
      </c>
      <c r="D205" t="s">
        <v>172</v>
      </c>
      <c r="E205">
        <v>0</v>
      </c>
      <c r="F205">
        <v>0</v>
      </c>
      <c r="G205">
        <v>0</v>
      </c>
      <c r="H205">
        <v>0</v>
      </c>
      <c r="I205">
        <v>0</v>
      </c>
      <c r="J205" s="1">
        <v>44223.391944444447</v>
      </c>
      <c r="K205" s="1">
        <v>44223.392256944448</v>
      </c>
      <c r="L205">
        <f>VLOOKUP(C205,users!A:K,10,FALSE)</f>
        <v>1</v>
      </c>
    </row>
    <row r="206" spans="1:12" x14ac:dyDescent="0.2">
      <c r="A206" t="s">
        <v>439</v>
      </c>
      <c r="B206" t="s">
        <v>438</v>
      </c>
      <c r="C206" t="s">
        <v>170</v>
      </c>
      <c r="D206" t="s">
        <v>172</v>
      </c>
      <c r="E206">
        <v>1</v>
      </c>
      <c r="F206">
        <v>1</v>
      </c>
      <c r="G206">
        <v>1</v>
      </c>
      <c r="H206">
        <v>1</v>
      </c>
      <c r="I206">
        <v>1</v>
      </c>
      <c r="J206" s="1">
        <v>44223.770590277774</v>
      </c>
      <c r="K206" s="1">
        <v>44223.770798611113</v>
      </c>
      <c r="L206">
        <f>VLOOKUP(C206,users!A:K,10,FALSE)</f>
        <v>1</v>
      </c>
    </row>
    <row r="207" spans="1:12" x14ac:dyDescent="0.2">
      <c r="A207" t="s">
        <v>437</v>
      </c>
      <c r="B207" t="s">
        <v>436</v>
      </c>
      <c r="C207" t="s">
        <v>128</v>
      </c>
      <c r="D207" t="s">
        <v>172</v>
      </c>
      <c r="E207">
        <v>1</v>
      </c>
      <c r="F207">
        <v>0</v>
      </c>
      <c r="G207">
        <v>1</v>
      </c>
      <c r="H207">
        <v>0</v>
      </c>
      <c r="I207">
        <v>0</v>
      </c>
      <c r="J207" s="1">
        <v>44223.520798611113</v>
      </c>
      <c r="K207" s="1">
        <v>44223.521666666667</v>
      </c>
      <c r="L207">
        <f>VLOOKUP(C207,users!A:K,10,FALSE)</f>
        <v>1</v>
      </c>
    </row>
    <row r="208" spans="1:12" x14ac:dyDescent="0.2">
      <c r="A208" t="s">
        <v>435</v>
      </c>
      <c r="B208" t="s">
        <v>434</v>
      </c>
      <c r="C208" t="s">
        <v>100</v>
      </c>
      <c r="D208" t="s">
        <v>172</v>
      </c>
      <c r="E208">
        <v>1</v>
      </c>
      <c r="F208">
        <v>0</v>
      </c>
      <c r="G208">
        <v>0</v>
      </c>
      <c r="H208">
        <v>0</v>
      </c>
      <c r="I208">
        <v>0</v>
      </c>
      <c r="J208" s="1">
        <v>44223.43236111111</v>
      </c>
      <c r="K208" s="1">
        <v>44223.433287037034</v>
      </c>
      <c r="L208">
        <f>VLOOKUP(C208,users!A:K,10,FALSE)</f>
        <v>0</v>
      </c>
    </row>
    <row r="209" spans="1:12" x14ac:dyDescent="0.2">
      <c r="A209" t="s">
        <v>433</v>
      </c>
      <c r="B209" t="s">
        <v>432</v>
      </c>
      <c r="C209" t="s">
        <v>94</v>
      </c>
      <c r="D209" t="s">
        <v>172</v>
      </c>
      <c r="E209">
        <v>1</v>
      </c>
      <c r="F209">
        <v>1</v>
      </c>
      <c r="G209">
        <v>1</v>
      </c>
      <c r="H209">
        <v>1</v>
      </c>
      <c r="I209">
        <v>1</v>
      </c>
      <c r="J209" s="1">
        <v>44225.6877662037</v>
      </c>
      <c r="K209" s="1">
        <v>44225.689386574071</v>
      </c>
      <c r="L209">
        <f>VLOOKUP(C209,users!A:K,10,FALSE)</f>
        <v>1</v>
      </c>
    </row>
    <row r="210" spans="1:12" x14ac:dyDescent="0.2">
      <c r="A210" t="s">
        <v>431</v>
      </c>
      <c r="B210" t="s">
        <v>430</v>
      </c>
      <c r="C210" t="s">
        <v>56</v>
      </c>
      <c r="D210" t="s">
        <v>172</v>
      </c>
      <c r="E210">
        <v>1</v>
      </c>
      <c r="F210">
        <v>1</v>
      </c>
      <c r="G210">
        <v>1</v>
      </c>
      <c r="H210">
        <v>0</v>
      </c>
      <c r="I210">
        <v>1</v>
      </c>
      <c r="J210" s="1">
        <v>44225.466562499998</v>
      </c>
      <c r="K210" s="1">
        <v>44225.466817129629</v>
      </c>
      <c r="L210">
        <f>VLOOKUP(C210,users!A:K,10,FALSE)</f>
        <v>1</v>
      </c>
    </row>
    <row r="211" spans="1:12" x14ac:dyDescent="0.2">
      <c r="A211" t="s">
        <v>429</v>
      </c>
      <c r="B211" t="s">
        <v>428</v>
      </c>
      <c r="C211" t="s">
        <v>84</v>
      </c>
      <c r="D211" t="s">
        <v>172</v>
      </c>
      <c r="E211">
        <v>1</v>
      </c>
      <c r="F211">
        <v>1</v>
      </c>
      <c r="G211">
        <v>1</v>
      </c>
      <c r="H211">
        <v>1</v>
      </c>
      <c r="I211">
        <v>1</v>
      </c>
      <c r="J211" s="1">
        <v>44223.441747685189</v>
      </c>
      <c r="K211" s="1">
        <v>44223.442245370374</v>
      </c>
      <c r="L211">
        <f>VLOOKUP(C211,users!A:K,10,FALSE)</f>
        <v>0</v>
      </c>
    </row>
    <row r="212" spans="1:12" x14ac:dyDescent="0.2">
      <c r="A212" t="s">
        <v>427</v>
      </c>
      <c r="B212" t="s">
        <v>426</v>
      </c>
      <c r="C212" t="s">
        <v>120</v>
      </c>
      <c r="D212" t="s">
        <v>172</v>
      </c>
      <c r="E212">
        <v>0</v>
      </c>
      <c r="F212">
        <v>0</v>
      </c>
      <c r="G212">
        <v>0</v>
      </c>
      <c r="H212">
        <v>0</v>
      </c>
      <c r="I212">
        <v>0</v>
      </c>
      <c r="J212" s="1">
        <v>44223.39334490741</v>
      </c>
      <c r="K212" s="1">
        <v>44223.394166666665</v>
      </c>
      <c r="L212">
        <f>VLOOKUP(C212,users!A:K,10,FALSE)</f>
        <v>1</v>
      </c>
    </row>
    <row r="213" spans="1:12" x14ac:dyDescent="0.2">
      <c r="A213" t="s">
        <v>425</v>
      </c>
      <c r="B213" t="s">
        <v>424</v>
      </c>
      <c r="C213" t="s">
        <v>56</v>
      </c>
      <c r="D213" t="s">
        <v>172</v>
      </c>
      <c r="E213">
        <v>1</v>
      </c>
      <c r="F213">
        <v>0</v>
      </c>
      <c r="G213">
        <v>0</v>
      </c>
      <c r="H213">
        <v>0</v>
      </c>
      <c r="I213">
        <v>0</v>
      </c>
      <c r="J213" s="1">
        <v>44225.46634259259</v>
      </c>
      <c r="K213" s="1">
        <v>44225.466562499998</v>
      </c>
      <c r="L213">
        <f>VLOOKUP(C213,users!A:K,10,FALSE)</f>
        <v>1</v>
      </c>
    </row>
    <row r="214" spans="1:12" x14ac:dyDescent="0.2">
      <c r="A214" s="2" t="s">
        <v>423</v>
      </c>
      <c r="B214" t="s">
        <v>422</v>
      </c>
      <c r="C214" t="s">
        <v>12</v>
      </c>
      <c r="D214" t="s">
        <v>172</v>
      </c>
      <c r="E214">
        <v>0</v>
      </c>
      <c r="F214">
        <v>0</v>
      </c>
      <c r="G214">
        <v>0</v>
      </c>
      <c r="H214">
        <v>0</v>
      </c>
      <c r="I214">
        <v>0</v>
      </c>
      <c r="J214" s="1">
        <v>44223.515173611115</v>
      </c>
      <c r="K214" s="1">
        <v>44223.516319444447</v>
      </c>
      <c r="L214">
        <f>VLOOKUP(C214,users!A:K,10,FALSE)</f>
        <v>0</v>
      </c>
    </row>
    <row r="215" spans="1:12" x14ac:dyDescent="0.2">
      <c r="A215" t="s">
        <v>421</v>
      </c>
      <c r="B215" t="s">
        <v>420</v>
      </c>
      <c r="C215" t="s">
        <v>122</v>
      </c>
      <c r="D215" t="s">
        <v>172</v>
      </c>
      <c r="E215">
        <v>0</v>
      </c>
      <c r="F215">
        <v>1</v>
      </c>
      <c r="G215">
        <v>0</v>
      </c>
      <c r="H215">
        <v>0</v>
      </c>
      <c r="I215">
        <v>1</v>
      </c>
      <c r="J215" s="1">
        <v>44223.426689814813</v>
      </c>
      <c r="K215" s="1">
        <v>44223.427071759259</v>
      </c>
      <c r="L215">
        <f>VLOOKUP(C215,users!A:K,10,FALSE)</f>
        <v>0</v>
      </c>
    </row>
    <row r="216" spans="1:12" x14ac:dyDescent="0.2">
      <c r="A216" t="s">
        <v>419</v>
      </c>
      <c r="B216" t="s">
        <v>418</v>
      </c>
      <c r="C216" t="s">
        <v>26</v>
      </c>
      <c r="D216" t="s">
        <v>172</v>
      </c>
      <c r="E216">
        <v>1</v>
      </c>
      <c r="F216">
        <v>1</v>
      </c>
      <c r="G216">
        <v>1</v>
      </c>
      <c r="H216">
        <v>1</v>
      </c>
      <c r="I216">
        <v>1</v>
      </c>
      <c r="J216" s="1">
        <v>44223.962245370371</v>
      </c>
      <c r="K216" s="1">
        <v>44223.963368055556</v>
      </c>
      <c r="L216">
        <f>VLOOKUP(C216,users!A:K,10,FALSE)</f>
        <v>0</v>
      </c>
    </row>
    <row r="217" spans="1:12" x14ac:dyDescent="0.2">
      <c r="A217" t="s">
        <v>417</v>
      </c>
      <c r="B217" t="s">
        <v>416</v>
      </c>
      <c r="C217" t="s">
        <v>42</v>
      </c>
      <c r="D217" t="s">
        <v>172</v>
      </c>
      <c r="E217">
        <v>0</v>
      </c>
      <c r="F217">
        <v>0</v>
      </c>
      <c r="G217">
        <v>0</v>
      </c>
      <c r="H217">
        <v>0</v>
      </c>
      <c r="I217">
        <v>0</v>
      </c>
      <c r="J217" s="1">
        <v>44223.453194444446</v>
      </c>
      <c r="K217" s="1">
        <v>44223.453449074077</v>
      </c>
      <c r="L217">
        <f>VLOOKUP(C217,users!A:K,10,FALSE)</f>
        <v>0</v>
      </c>
    </row>
    <row r="218" spans="1:12" x14ac:dyDescent="0.2">
      <c r="A218" t="s">
        <v>415</v>
      </c>
      <c r="B218" t="s">
        <v>414</v>
      </c>
      <c r="C218" t="s">
        <v>18</v>
      </c>
      <c r="D218" t="s">
        <v>172</v>
      </c>
      <c r="E218">
        <v>0</v>
      </c>
      <c r="F218">
        <v>1</v>
      </c>
      <c r="G218">
        <v>1</v>
      </c>
      <c r="H218">
        <v>0</v>
      </c>
      <c r="I218">
        <v>1</v>
      </c>
      <c r="J218" s="1">
        <v>44224.497928240744</v>
      </c>
      <c r="K218" s="1">
        <v>44224.498263888891</v>
      </c>
      <c r="L218">
        <f>VLOOKUP(C218,users!A:K,10,FALSE)</f>
        <v>1</v>
      </c>
    </row>
    <row r="219" spans="1:12" x14ac:dyDescent="0.2">
      <c r="A219" t="s">
        <v>413</v>
      </c>
      <c r="B219" t="s">
        <v>412</v>
      </c>
      <c r="C219" t="s">
        <v>120</v>
      </c>
      <c r="D219" t="s">
        <v>172</v>
      </c>
      <c r="E219">
        <v>1</v>
      </c>
      <c r="F219">
        <v>1</v>
      </c>
      <c r="G219">
        <v>1</v>
      </c>
      <c r="H219">
        <v>1</v>
      </c>
      <c r="I219">
        <v>1</v>
      </c>
      <c r="J219" s="1">
        <v>44223.387499999997</v>
      </c>
      <c r="K219" s="1">
        <v>44223.391388888886</v>
      </c>
      <c r="L219">
        <f>VLOOKUP(C219,users!A:K,10,FALSE)</f>
        <v>1</v>
      </c>
    </row>
    <row r="220" spans="1:12" x14ac:dyDescent="0.2">
      <c r="A220" t="s">
        <v>411</v>
      </c>
      <c r="B220" t="s">
        <v>410</v>
      </c>
      <c r="C220" t="s">
        <v>96</v>
      </c>
      <c r="D220" t="s">
        <v>172</v>
      </c>
      <c r="E220">
        <v>0</v>
      </c>
      <c r="F220">
        <v>0</v>
      </c>
      <c r="G220">
        <v>1</v>
      </c>
      <c r="H220">
        <v>0</v>
      </c>
      <c r="I220">
        <v>0</v>
      </c>
      <c r="J220" s="1">
        <v>44223.496342592596</v>
      </c>
      <c r="K220" s="1">
        <v>44223.497187499997</v>
      </c>
      <c r="L220">
        <f>VLOOKUP(C220,users!A:K,10,FALSE)</f>
        <v>0</v>
      </c>
    </row>
    <row r="221" spans="1:12" x14ac:dyDescent="0.2">
      <c r="A221" t="s">
        <v>409</v>
      </c>
      <c r="B221" t="s">
        <v>408</v>
      </c>
      <c r="C221" t="s">
        <v>42</v>
      </c>
      <c r="D221" t="s">
        <v>172</v>
      </c>
      <c r="E221">
        <v>1</v>
      </c>
      <c r="F221">
        <v>0</v>
      </c>
      <c r="G221">
        <v>0</v>
      </c>
      <c r="H221">
        <v>0</v>
      </c>
      <c r="I221">
        <v>0</v>
      </c>
      <c r="J221" s="1">
        <v>44223.453750000001</v>
      </c>
      <c r="K221" s="1">
        <v>44223.454131944447</v>
      </c>
      <c r="L221">
        <f>VLOOKUP(C221,users!A:K,10,FALSE)</f>
        <v>0</v>
      </c>
    </row>
    <row r="222" spans="1:12" x14ac:dyDescent="0.2">
      <c r="A222" t="s">
        <v>407</v>
      </c>
      <c r="B222" t="s">
        <v>406</v>
      </c>
      <c r="C222" t="s">
        <v>116</v>
      </c>
      <c r="D222" t="s">
        <v>172</v>
      </c>
      <c r="E222">
        <v>1</v>
      </c>
      <c r="F222">
        <v>0</v>
      </c>
      <c r="G222">
        <v>0</v>
      </c>
      <c r="H222">
        <v>0</v>
      </c>
      <c r="I222">
        <v>0</v>
      </c>
      <c r="J222" s="1">
        <v>44223.598298611112</v>
      </c>
      <c r="K222" s="1">
        <v>44223.598773148151</v>
      </c>
      <c r="L222">
        <f>VLOOKUP(C222,users!A:K,10,FALSE)</f>
        <v>0</v>
      </c>
    </row>
    <row r="223" spans="1:12" x14ac:dyDescent="0.2">
      <c r="A223" t="s">
        <v>405</v>
      </c>
      <c r="B223" t="s">
        <v>404</v>
      </c>
      <c r="C223" t="s">
        <v>114</v>
      </c>
      <c r="D223" t="s">
        <v>172</v>
      </c>
      <c r="E223">
        <v>0</v>
      </c>
      <c r="F223">
        <v>0</v>
      </c>
      <c r="G223">
        <v>0</v>
      </c>
      <c r="H223">
        <v>0</v>
      </c>
      <c r="I223">
        <v>0</v>
      </c>
      <c r="J223" s="1">
        <v>44220.774872685186</v>
      </c>
      <c r="K223" s="1">
        <v>44220.775590277779</v>
      </c>
      <c r="L223">
        <f>VLOOKUP(C223,users!A:K,10,FALSE)</f>
        <v>0</v>
      </c>
    </row>
    <row r="224" spans="1:12" x14ac:dyDescent="0.2">
      <c r="A224" t="s">
        <v>403</v>
      </c>
      <c r="B224" t="s">
        <v>402</v>
      </c>
      <c r="C224" t="s">
        <v>12</v>
      </c>
      <c r="D224" t="s">
        <v>172</v>
      </c>
      <c r="E224">
        <v>0</v>
      </c>
      <c r="F224">
        <v>1</v>
      </c>
      <c r="G224">
        <v>1</v>
      </c>
      <c r="H224">
        <v>1</v>
      </c>
      <c r="I224">
        <v>1</v>
      </c>
      <c r="J224" s="1">
        <v>44223.509143518517</v>
      </c>
      <c r="K224" s="1">
        <v>44223.51059027778</v>
      </c>
      <c r="L224">
        <f>VLOOKUP(C224,users!A:K,10,FALSE)</f>
        <v>0</v>
      </c>
    </row>
    <row r="225" spans="1:12" x14ac:dyDescent="0.2">
      <c r="A225" t="s">
        <v>401</v>
      </c>
      <c r="B225" t="s">
        <v>400</v>
      </c>
      <c r="C225" t="s">
        <v>34</v>
      </c>
      <c r="D225" t="s">
        <v>172</v>
      </c>
      <c r="E225">
        <v>0</v>
      </c>
      <c r="F225">
        <v>1</v>
      </c>
      <c r="G225">
        <v>1</v>
      </c>
      <c r="H225">
        <v>1</v>
      </c>
      <c r="I225">
        <v>0</v>
      </c>
      <c r="J225" s="1">
        <v>44225.348009259258</v>
      </c>
      <c r="K225" s="1">
        <v>44225.348599537036</v>
      </c>
      <c r="L225">
        <f>VLOOKUP(C225,users!A:K,10,FALSE)</f>
        <v>0</v>
      </c>
    </row>
    <row r="226" spans="1:12" x14ac:dyDescent="0.2">
      <c r="A226" t="s">
        <v>399</v>
      </c>
      <c r="B226" t="s">
        <v>398</v>
      </c>
      <c r="C226" t="s">
        <v>138</v>
      </c>
      <c r="D226" t="s">
        <v>172</v>
      </c>
      <c r="E226">
        <v>0</v>
      </c>
      <c r="F226">
        <v>0</v>
      </c>
      <c r="G226">
        <v>0</v>
      </c>
      <c r="H226">
        <v>0</v>
      </c>
      <c r="I226">
        <v>0</v>
      </c>
      <c r="J226" s="1">
        <v>44224.009039351855</v>
      </c>
      <c r="K226" s="1">
        <v>44224.05777777778</v>
      </c>
      <c r="L226">
        <f>VLOOKUP(C226,users!A:K,10,FALSE)</f>
        <v>0</v>
      </c>
    </row>
    <row r="227" spans="1:12" x14ac:dyDescent="0.2">
      <c r="A227" t="s">
        <v>397</v>
      </c>
      <c r="B227" t="s">
        <v>396</v>
      </c>
      <c r="C227" t="s">
        <v>88</v>
      </c>
      <c r="D227" t="s">
        <v>172</v>
      </c>
      <c r="E227">
        <v>1</v>
      </c>
      <c r="F227">
        <v>1</v>
      </c>
      <c r="G227">
        <v>0</v>
      </c>
      <c r="H227">
        <v>0</v>
      </c>
      <c r="I227">
        <v>0</v>
      </c>
      <c r="J227" s="1">
        <v>44223.474756944444</v>
      </c>
      <c r="K227" s="1">
        <v>44223.475046296298</v>
      </c>
      <c r="L227">
        <f>VLOOKUP(C227,users!A:K,10,FALSE)</f>
        <v>0</v>
      </c>
    </row>
    <row r="228" spans="1:12" x14ac:dyDescent="0.2">
      <c r="A228" t="s">
        <v>395</v>
      </c>
      <c r="B228" t="s">
        <v>394</v>
      </c>
      <c r="C228" t="s">
        <v>162</v>
      </c>
      <c r="D228" t="s">
        <v>172</v>
      </c>
      <c r="E228">
        <v>0</v>
      </c>
      <c r="F228">
        <v>0</v>
      </c>
      <c r="G228">
        <v>0</v>
      </c>
      <c r="H228">
        <v>0</v>
      </c>
      <c r="I228">
        <v>0</v>
      </c>
      <c r="J228" s="1">
        <v>44223.54115740741</v>
      </c>
      <c r="K228" s="1">
        <v>44223.541539351849</v>
      </c>
      <c r="L228">
        <f>VLOOKUP(C228,users!A:K,10,FALSE)</f>
        <v>0</v>
      </c>
    </row>
    <row r="229" spans="1:12" x14ac:dyDescent="0.2">
      <c r="A229" t="s">
        <v>393</v>
      </c>
      <c r="B229" t="s">
        <v>392</v>
      </c>
      <c r="C229" t="s">
        <v>170</v>
      </c>
      <c r="D229" t="s">
        <v>172</v>
      </c>
      <c r="E229">
        <v>0</v>
      </c>
      <c r="F229">
        <v>0</v>
      </c>
      <c r="G229">
        <v>0</v>
      </c>
      <c r="H229">
        <v>0</v>
      </c>
      <c r="I229">
        <v>0</v>
      </c>
      <c r="J229" s="1">
        <v>44223.77107638889</v>
      </c>
      <c r="K229" s="1">
        <v>44223.771319444444</v>
      </c>
      <c r="L229">
        <f>VLOOKUP(C229,users!A:K,10,FALSE)</f>
        <v>1</v>
      </c>
    </row>
    <row r="230" spans="1:12" x14ac:dyDescent="0.2">
      <c r="A230" t="s">
        <v>391</v>
      </c>
      <c r="B230" t="s">
        <v>390</v>
      </c>
      <c r="C230" t="s">
        <v>36</v>
      </c>
      <c r="D230" t="s">
        <v>172</v>
      </c>
      <c r="E230">
        <v>1</v>
      </c>
      <c r="F230">
        <v>0</v>
      </c>
      <c r="G230">
        <v>0</v>
      </c>
      <c r="H230">
        <v>0</v>
      </c>
      <c r="I230">
        <v>0</v>
      </c>
      <c r="J230" s="1">
        <v>44225.916828703703</v>
      </c>
      <c r="K230" s="1">
        <v>44225.919016203705</v>
      </c>
      <c r="L230">
        <f>VLOOKUP(C230,users!A:K,10,FALSE)</f>
        <v>0</v>
      </c>
    </row>
    <row r="231" spans="1:12" x14ac:dyDescent="0.2">
      <c r="A231" t="s">
        <v>389</v>
      </c>
      <c r="B231" t="s">
        <v>388</v>
      </c>
      <c r="C231" t="s">
        <v>122</v>
      </c>
      <c r="D231" t="s">
        <v>172</v>
      </c>
      <c r="E231">
        <v>0</v>
      </c>
      <c r="F231">
        <v>0</v>
      </c>
      <c r="G231">
        <v>0</v>
      </c>
      <c r="H231">
        <v>0</v>
      </c>
      <c r="I231">
        <v>0</v>
      </c>
      <c r="J231" s="1">
        <v>44223.428888888891</v>
      </c>
      <c r="K231" s="1">
        <v>44223.429201388892</v>
      </c>
      <c r="L231">
        <f>VLOOKUP(C231,users!A:K,10,FALSE)</f>
        <v>0</v>
      </c>
    </row>
    <row r="232" spans="1:12" x14ac:dyDescent="0.2">
      <c r="A232" t="s">
        <v>387</v>
      </c>
      <c r="B232" t="s">
        <v>386</v>
      </c>
      <c r="C232" t="s">
        <v>96</v>
      </c>
      <c r="D232" t="s">
        <v>172</v>
      </c>
      <c r="E232">
        <v>1</v>
      </c>
      <c r="F232">
        <v>1</v>
      </c>
      <c r="G232">
        <v>0</v>
      </c>
      <c r="H232">
        <v>0</v>
      </c>
      <c r="I232">
        <v>0</v>
      </c>
      <c r="J232" s="1">
        <v>44223.495011574072</v>
      </c>
      <c r="K232" s="1">
        <v>44223.49559027778</v>
      </c>
      <c r="L232">
        <f>VLOOKUP(C232,users!A:K,10,FALSE)</f>
        <v>0</v>
      </c>
    </row>
    <row r="233" spans="1:12" x14ac:dyDescent="0.2">
      <c r="A233" t="s">
        <v>385</v>
      </c>
      <c r="B233" t="s">
        <v>384</v>
      </c>
      <c r="C233" t="s">
        <v>170</v>
      </c>
      <c r="D233" t="s">
        <v>172</v>
      </c>
      <c r="E233">
        <v>1</v>
      </c>
      <c r="F233">
        <v>1</v>
      </c>
      <c r="G233">
        <v>1</v>
      </c>
      <c r="H233">
        <v>1</v>
      </c>
      <c r="I233">
        <v>1</v>
      </c>
      <c r="J233" s="1">
        <v>44223.771701388891</v>
      </c>
      <c r="K233" s="1">
        <v>44223.771898148145</v>
      </c>
      <c r="L233">
        <f>VLOOKUP(C233,users!A:K,10,FALSE)</f>
        <v>1</v>
      </c>
    </row>
    <row r="234" spans="1:12" x14ac:dyDescent="0.2">
      <c r="A234" t="s">
        <v>383</v>
      </c>
      <c r="B234" t="s">
        <v>382</v>
      </c>
      <c r="C234" t="s">
        <v>120</v>
      </c>
      <c r="D234" t="s">
        <v>172</v>
      </c>
      <c r="E234">
        <v>1</v>
      </c>
      <c r="F234">
        <v>1</v>
      </c>
      <c r="G234">
        <v>1</v>
      </c>
      <c r="H234">
        <v>1</v>
      </c>
      <c r="I234">
        <v>1</v>
      </c>
      <c r="J234" s="1">
        <v>44223.394166666665</v>
      </c>
      <c r="K234" s="1">
        <v>44223.39534722222</v>
      </c>
      <c r="L234">
        <f>VLOOKUP(C234,users!A:K,10,FALSE)</f>
        <v>1</v>
      </c>
    </row>
    <row r="235" spans="1:12" x14ac:dyDescent="0.2">
      <c r="A235" t="s">
        <v>381</v>
      </c>
      <c r="B235" t="s">
        <v>380</v>
      </c>
      <c r="C235" t="s">
        <v>10</v>
      </c>
      <c r="D235" t="s">
        <v>172</v>
      </c>
      <c r="E235">
        <v>1</v>
      </c>
      <c r="F235">
        <v>1</v>
      </c>
      <c r="G235">
        <v>1</v>
      </c>
      <c r="H235">
        <v>0</v>
      </c>
      <c r="I235">
        <v>1</v>
      </c>
      <c r="J235" s="1">
        <v>44223.671296296299</v>
      </c>
      <c r="K235" s="1">
        <v>44223.672314814816</v>
      </c>
      <c r="L235">
        <f>VLOOKUP(C235,users!A:K,10,FALSE)</f>
        <v>0</v>
      </c>
    </row>
    <row r="236" spans="1:12" x14ac:dyDescent="0.2">
      <c r="A236" t="s">
        <v>379</v>
      </c>
      <c r="B236" t="s">
        <v>378</v>
      </c>
      <c r="C236" t="s">
        <v>56</v>
      </c>
      <c r="D236" t="s">
        <v>172</v>
      </c>
      <c r="E236">
        <v>1</v>
      </c>
      <c r="F236">
        <v>1</v>
      </c>
      <c r="G236">
        <v>1</v>
      </c>
      <c r="H236">
        <v>0</v>
      </c>
      <c r="I236">
        <v>1</v>
      </c>
      <c r="J236" s="1">
        <v>44225.45453703704</v>
      </c>
      <c r="K236" s="1">
        <v>44225.460023148145</v>
      </c>
      <c r="L236">
        <f>VLOOKUP(C236,users!A:K,10,FALSE)</f>
        <v>1</v>
      </c>
    </row>
    <row r="237" spans="1:12" x14ac:dyDescent="0.2">
      <c r="A237" t="s">
        <v>377</v>
      </c>
      <c r="B237" t="s">
        <v>376</v>
      </c>
      <c r="C237" t="s">
        <v>88</v>
      </c>
      <c r="D237" t="s">
        <v>172</v>
      </c>
      <c r="E237">
        <v>1</v>
      </c>
      <c r="F237">
        <v>1</v>
      </c>
      <c r="G237">
        <v>0</v>
      </c>
      <c r="H237">
        <v>0</v>
      </c>
      <c r="I237">
        <v>0</v>
      </c>
      <c r="J237" s="1">
        <v>44223.475381944445</v>
      </c>
      <c r="K237" s="1">
        <v>44223.476145833331</v>
      </c>
      <c r="L237">
        <f>VLOOKUP(C237,users!A:K,10,FALSE)</f>
        <v>0</v>
      </c>
    </row>
    <row r="238" spans="1:12" x14ac:dyDescent="0.2">
      <c r="A238" t="s">
        <v>375</v>
      </c>
      <c r="B238" t="s">
        <v>374</v>
      </c>
      <c r="C238" t="s">
        <v>56</v>
      </c>
      <c r="D238" t="s">
        <v>172</v>
      </c>
      <c r="E238">
        <v>0</v>
      </c>
      <c r="F238">
        <v>0</v>
      </c>
      <c r="G238">
        <v>0</v>
      </c>
      <c r="H238">
        <v>0</v>
      </c>
      <c r="I238">
        <v>0</v>
      </c>
      <c r="J238" s="1">
        <v>44225.460023148145</v>
      </c>
      <c r="K238" s="1">
        <v>44225.460706018515</v>
      </c>
      <c r="L238">
        <f>VLOOKUP(C238,users!A:K,10,FALSE)</f>
        <v>1</v>
      </c>
    </row>
    <row r="239" spans="1:12" x14ac:dyDescent="0.2">
      <c r="A239" t="s">
        <v>373</v>
      </c>
      <c r="B239" t="s">
        <v>372</v>
      </c>
      <c r="C239" t="s">
        <v>150</v>
      </c>
      <c r="D239" t="s">
        <v>172</v>
      </c>
      <c r="E239">
        <v>1</v>
      </c>
      <c r="F239">
        <v>1</v>
      </c>
      <c r="G239">
        <v>0</v>
      </c>
      <c r="H239">
        <v>1</v>
      </c>
      <c r="I239">
        <v>1</v>
      </c>
      <c r="J239" s="1">
        <v>44224.689074074071</v>
      </c>
      <c r="K239" s="1">
        <v>44224.689560185187</v>
      </c>
      <c r="L239">
        <f>VLOOKUP(C239,users!A:K,10,FALSE)</f>
        <v>1</v>
      </c>
    </row>
    <row r="240" spans="1:12" x14ac:dyDescent="0.2">
      <c r="A240" t="s">
        <v>371</v>
      </c>
      <c r="B240" t="s">
        <v>370</v>
      </c>
      <c r="C240" t="s">
        <v>170</v>
      </c>
      <c r="D240" t="s">
        <v>172</v>
      </c>
      <c r="E240">
        <v>0</v>
      </c>
      <c r="F240">
        <v>0</v>
      </c>
      <c r="G240">
        <v>0</v>
      </c>
      <c r="H240">
        <v>0</v>
      </c>
      <c r="I240">
        <v>0</v>
      </c>
      <c r="J240" s="1">
        <v>44223.773831018516</v>
      </c>
      <c r="K240" s="1">
        <v>44223.773923611108</v>
      </c>
      <c r="L240">
        <f>VLOOKUP(C240,users!A:K,10,FALSE)</f>
        <v>1</v>
      </c>
    </row>
    <row r="241" spans="1:12" x14ac:dyDescent="0.2">
      <c r="A241" t="s">
        <v>369</v>
      </c>
      <c r="B241" t="s">
        <v>368</v>
      </c>
      <c r="C241" t="s">
        <v>112</v>
      </c>
      <c r="D241" t="s">
        <v>172</v>
      </c>
      <c r="E241">
        <v>0</v>
      </c>
      <c r="F241">
        <v>0</v>
      </c>
      <c r="G241">
        <v>1</v>
      </c>
      <c r="H241">
        <v>0</v>
      </c>
      <c r="I241">
        <v>0</v>
      </c>
      <c r="J241" s="1">
        <v>44225.956354166665</v>
      </c>
      <c r="K241" s="1">
        <v>44225.957175925927</v>
      </c>
      <c r="L241">
        <f>VLOOKUP(C241,users!A:K,10,FALSE)</f>
        <v>0</v>
      </c>
    </row>
    <row r="242" spans="1:12" x14ac:dyDescent="0.2">
      <c r="A242" t="s">
        <v>367</v>
      </c>
      <c r="B242" t="s">
        <v>366</v>
      </c>
      <c r="C242" t="s">
        <v>96</v>
      </c>
      <c r="D242" t="s">
        <v>172</v>
      </c>
      <c r="E242">
        <v>1</v>
      </c>
      <c r="F242">
        <v>1</v>
      </c>
      <c r="G242">
        <v>0</v>
      </c>
      <c r="H242">
        <v>0</v>
      </c>
      <c r="I242">
        <v>0</v>
      </c>
      <c r="J242" s="1">
        <v>44223.498171296298</v>
      </c>
      <c r="K242" s="1">
        <v>44223.498807870368</v>
      </c>
      <c r="L242">
        <f>VLOOKUP(C242,users!A:K,10,FALSE)</f>
        <v>0</v>
      </c>
    </row>
    <row r="243" spans="1:12" x14ac:dyDescent="0.2">
      <c r="A243" t="s">
        <v>365</v>
      </c>
      <c r="B243" t="s">
        <v>364</v>
      </c>
      <c r="C243" t="s">
        <v>54</v>
      </c>
      <c r="D243" t="s">
        <v>172</v>
      </c>
      <c r="E243">
        <v>1</v>
      </c>
      <c r="F243">
        <v>0</v>
      </c>
      <c r="G243">
        <v>0</v>
      </c>
      <c r="H243">
        <v>0</v>
      </c>
      <c r="I243">
        <v>0</v>
      </c>
      <c r="J243" s="1">
        <v>44221.486331018517</v>
      </c>
      <c r="K243" s="1">
        <v>44221.486585648148</v>
      </c>
      <c r="L243">
        <f>VLOOKUP(C243,users!A:K,10,FALSE)</f>
        <v>1</v>
      </c>
    </row>
    <row r="244" spans="1:12" x14ac:dyDescent="0.2">
      <c r="A244" t="s">
        <v>363</v>
      </c>
      <c r="B244" t="s">
        <v>362</v>
      </c>
      <c r="C244" t="s">
        <v>170</v>
      </c>
      <c r="D244" t="s">
        <v>172</v>
      </c>
      <c r="E244">
        <v>1</v>
      </c>
      <c r="F244">
        <v>0</v>
      </c>
      <c r="G244">
        <v>1</v>
      </c>
      <c r="H244">
        <v>0</v>
      </c>
      <c r="I244">
        <v>1</v>
      </c>
      <c r="J244" s="1">
        <v>44223.772349537037</v>
      </c>
      <c r="K244" s="1">
        <v>44223.772662037038</v>
      </c>
      <c r="L244">
        <f>VLOOKUP(C244,users!A:K,10,FALSE)</f>
        <v>1</v>
      </c>
    </row>
    <row r="245" spans="1:12" x14ac:dyDescent="0.2">
      <c r="A245" t="s">
        <v>361</v>
      </c>
      <c r="B245" t="s">
        <v>360</v>
      </c>
      <c r="C245" t="s">
        <v>170</v>
      </c>
      <c r="D245" t="s">
        <v>172</v>
      </c>
      <c r="E245">
        <v>1</v>
      </c>
      <c r="F245">
        <v>1</v>
      </c>
      <c r="G245">
        <v>1</v>
      </c>
      <c r="H245">
        <v>1</v>
      </c>
      <c r="I245">
        <v>1</v>
      </c>
      <c r="J245" s="1">
        <v>44223.775023148148</v>
      </c>
      <c r="K245" s="1">
        <v>44223.775231481479</v>
      </c>
      <c r="L245">
        <f>VLOOKUP(C245,users!A:K,10,FALSE)</f>
        <v>1</v>
      </c>
    </row>
    <row r="246" spans="1:12" x14ac:dyDescent="0.2">
      <c r="A246" t="s">
        <v>359</v>
      </c>
      <c r="B246" t="s">
        <v>358</v>
      </c>
      <c r="C246" t="s">
        <v>58</v>
      </c>
      <c r="D246" t="s">
        <v>172</v>
      </c>
      <c r="E246">
        <v>1</v>
      </c>
      <c r="F246">
        <v>1</v>
      </c>
      <c r="G246">
        <v>1</v>
      </c>
      <c r="H246">
        <v>1</v>
      </c>
      <c r="I246">
        <v>1</v>
      </c>
      <c r="J246" s="1">
        <v>44223.58320601852</v>
      </c>
      <c r="K246" s="1">
        <v>44223.584791666668</v>
      </c>
      <c r="L246">
        <f>VLOOKUP(C246,users!A:K,10,FALSE)</f>
        <v>0</v>
      </c>
    </row>
    <row r="247" spans="1:12" x14ac:dyDescent="0.2">
      <c r="A247" t="s">
        <v>357</v>
      </c>
      <c r="B247" t="s">
        <v>356</v>
      </c>
      <c r="C247" t="s">
        <v>150</v>
      </c>
      <c r="D247" t="s">
        <v>172</v>
      </c>
      <c r="E247">
        <v>1</v>
      </c>
      <c r="F247">
        <v>1</v>
      </c>
      <c r="G247">
        <v>1</v>
      </c>
      <c r="H247">
        <v>1</v>
      </c>
      <c r="I247">
        <v>1</v>
      </c>
      <c r="J247" s="1">
        <v>44224.688634259262</v>
      </c>
      <c r="K247" s="1">
        <v>44224.689074074071</v>
      </c>
      <c r="L247">
        <f>VLOOKUP(C247,users!A:K,10,FALSE)</f>
        <v>1</v>
      </c>
    </row>
    <row r="248" spans="1:12" x14ac:dyDescent="0.2">
      <c r="A248" t="s">
        <v>355</v>
      </c>
      <c r="B248" t="s">
        <v>354</v>
      </c>
      <c r="C248" t="s">
        <v>26</v>
      </c>
      <c r="D248" t="s">
        <v>172</v>
      </c>
      <c r="E248">
        <v>0</v>
      </c>
      <c r="F248">
        <v>0</v>
      </c>
      <c r="G248">
        <v>0</v>
      </c>
      <c r="H248">
        <v>0</v>
      </c>
      <c r="I248">
        <v>0</v>
      </c>
      <c r="J248" s="1">
        <v>44223.954953703702</v>
      </c>
      <c r="K248" s="1">
        <v>44223.955601851849</v>
      </c>
      <c r="L248">
        <f>VLOOKUP(C248,users!A:K,10,FALSE)</f>
        <v>0</v>
      </c>
    </row>
    <row r="249" spans="1:12" x14ac:dyDescent="0.2">
      <c r="A249" t="s">
        <v>353</v>
      </c>
      <c r="B249" t="s">
        <v>352</v>
      </c>
      <c r="C249" t="s">
        <v>170</v>
      </c>
      <c r="D249" t="s">
        <v>172</v>
      </c>
      <c r="E249">
        <v>1</v>
      </c>
      <c r="F249">
        <v>1</v>
      </c>
      <c r="G249">
        <v>1</v>
      </c>
      <c r="H249">
        <v>0</v>
      </c>
      <c r="I249">
        <v>1</v>
      </c>
      <c r="J249" s="1">
        <v>44223.772847222222</v>
      </c>
      <c r="K249" s="1">
        <v>44223.773009259261</v>
      </c>
      <c r="L249">
        <f>VLOOKUP(C249,users!A:K,10,FALSE)</f>
        <v>1</v>
      </c>
    </row>
    <row r="250" spans="1:12" x14ac:dyDescent="0.2">
      <c r="A250" t="s">
        <v>351</v>
      </c>
      <c r="B250" t="s">
        <v>350</v>
      </c>
      <c r="C250" t="s">
        <v>120</v>
      </c>
      <c r="D250" t="s">
        <v>172</v>
      </c>
      <c r="E250">
        <v>0</v>
      </c>
      <c r="F250">
        <v>1</v>
      </c>
      <c r="G250">
        <v>0</v>
      </c>
      <c r="H250">
        <v>0</v>
      </c>
      <c r="I250">
        <v>0</v>
      </c>
      <c r="J250" s="1">
        <v>44223.39534722222</v>
      </c>
      <c r="K250" s="1">
        <v>44223.397569444445</v>
      </c>
      <c r="L250">
        <f>VLOOKUP(C250,users!A:K,10,FALSE)</f>
        <v>1</v>
      </c>
    </row>
    <row r="251" spans="1:12" x14ac:dyDescent="0.2">
      <c r="A251" t="s">
        <v>349</v>
      </c>
      <c r="B251" t="s">
        <v>348</v>
      </c>
      <c r="C251" t="s">
        <v>56</v>
      </c>
      <c r="D251" t="s">
        <v>172</v>
      </c>
      <c r="E251">
        <v>1</v>
      </c>
      <c r="F251">
        <v>1</v>
      </c>
      <c r="G251">
        <v>0</v>
      </c>
      <c r="H251">
        <v>0</v>
      </c>
      <c r="I251">
        <v>0</v>
      </c>
      <c r="J251" s="1">
        <v>44225.464884259258</v>
      </c>
      <c r="K251" s="1">
        <v>44225.465567129628</v>
      </c>
      <c r="L251">
        <f>VLOOKUP(C251,users!A:K,10,FALSE)</f>
        <v>1</v>
      </c>
    </row>
    <row r="252" spans="1:12" x14ac:dyDescent="0.2">
      <c r="A252" t="s">
        <v>347</v>
      </c>
      <c r="B252" t="s">
        <v>346</v>
      </c>
      <c r="C252" t="s">
        <v>64</v>
      </c>
      <c r="D252" t="s">
        <v>172</v>
      </c>
      <c r="E252">
        <v>1</v>
      </c>
      <c r="F252">
        <v>1</v>
      </c>
      <c r="G252">
        <v>1</v>
      </c>
      <c r="H252">
        <v>1</v>
      </c>
      <c r="I252">
        <v>1</v>
      </c>
      <c r="J252" s="1">
        <v>44223.474826388891</v>
      </c>
      <c r="K252" s="1">
        <v>44223.475023148145</v>
      </c>
      <c r="L252">
        <f>VLOOKUP(C252,users!A:K,10,FALSE)</f>
        <v>0</v>
      </c>
    </row>
    <row r="253" spans="1:12" x14ac:dyDescent="0.2">
      <c r="A253" t="s">
        <v>345</v>
      </c>
      <c r="B253" t="s">
        <v>344</v>
      </c>
      <c r="C253" t="s">
        <v>54</v>
      </c>
      <c r="D253" t="s">
        <v>172</v>
      </c>
      <c r="E253">
        <v>1</v>
      </c>
      <c r="F253">
        <v>1</v>
      </c>
      <c r="G253">
        <v>1</v>
      </c>
      <c r="H253">
        <v>1</v>
      </c>
      <c r="I253">
        <v>1</v>
      </c>
      <c r="J253" s="1">
        <v>44221.48232638889</v>
      </c>
      <c r="K253" s="1">
        <v>44221.483391203707</v>
      </c>
      <c r="L253">
        <f>VLOOKUP(C253,users!A:K,10,FALSE)</f>
        <v>1</v>
      </c>
    </row>
    <row r="254" spans="1:12" x14ac:dyDescent="0.2">
      <c r="A254" t="s">
        <v>343</v>
      </c>
      <c r="B254" t="s">
        <v>342</v>
      </c>
      <c r="C254" t="s">
        <v>154</v>
      </c>
      <c r="D254" t="s">
        <v>172</v>
      </c>
      <c r="E254">
        <v>1</v>
      </c>
      <c r="F254">
        <v>1</v>
      </c>
      <c r="G254">
        <v>1</v>
      </c>
      <c r="H254">
        <v>0</v>
      </c>
      <c r="I254">
        <v>1</v>
      </c>
      <c r="J254" s="1">
        <v>44224.48574074074</v>
      </c>
      <c r="K254" s="1">
        <v>44224.487314814818</v>
      </c>
      <c r="L254">
        <f>VLOOKUP(C254,users!A:K,10,FALSE)</f>
        <v>0</v>
      </c>
    </row>
    <row r="255" spans="1:12" x14ac:dyDescent="0.2">
      <c r="A255" t="s">
        <v>341</v>
      </c>
      <c r="B255" t="s">
        <v>340</v>
      </c>
      <c r="C255" t="s">
        <v>14</v>
      </c>
      <c r="D255" t="s">
        <v>172</v>
      </c>
      <c r="E255">
        <v>1</v>
      </c>
      <c r="F255">
        <v>1</v>
      </c>
      <c r="G255">
        <v>1</v>
      </c>
      <c r="H255">
        <v>1</v>
      </c>
      <c r="I255">
        <v>0</v>
      </c>
      <c r="J255" s="1">
        <v>44223.423321759263</v>
      </c>
      <c r="K255" s="1">
        <v>44223.424328703702</v>
      </c>
      <c r="L255">
        <f>VLOOKUP(C255,users!A:K,10,FALSE)</f>
        <v>0</v>
      </c>
    </row>
    <row r="256" spans="1:12" x14ac:dyDescent="0.2">
      <c r="A256" t="s">
        <v>339</v>
      </c>
      <c r="B256" t="s">
        <v>338</v>
      </c>
      <c r="C256" t="s">
        <v>36</v>
      </c>
      <c r="D256" t="s">
        <v>172</v>
      </c>
      <c r="E256">
        <v>1</v>
      </c>
      <c r="F256">
        <v>0</v>
      </c>
      <c r="G256">
        <v>0</v>
      </c>
      <c r="H256">
        <v>0</v>
      </c>
      <c r="I256">
        <v>0</v>
      </c>
      <c r="J256" s="1">
        <v>44225.919016203705</v>
      </c>
      <c r="K256" s="1">
        <v>44225.920173611114</v>
      </c>
      <c r="L256">
        <f>VLOOKUP(C256,users!A:K,10,FALSE)</f>
        <v>0</v>
      </c>
    </row>
    <row r="257" spans="1:12" x14ac:dyDescent="0.2">
      <c r="A257" t="s">
        <v>337</v>
      </c>
      <c r="B257" t="s">
        <v>336</v>
      </c>
      <c r="C257" t="s">
        <v>12</v>
      </c>
      <c r="D257" t="s">
        <v>172</v>
      </c>
      <c r="E257">
        <v>1</v>
      </c>
      <c r="F257">
        <v>1</v>
      </c>
      <c r="G257">
        <v>1</v>
      </c>
      <c r="H257">
        <v>1</v>
      </c>
      <c r="I257">
        <v>1</v>
      </c>
      <c r="J257" s="1">
        <v>44223.51059027778</v>
      </c>
      <c r="K257" s="1">
        <v>44223.511770833335</v>
      </c>
      <c r="L257">
        <f>VLOOKUP(C257,users!A:K,10,FALSE)</f>
        <v>0</v>
      </c>
    </row>
    <row r="258" spans="1:12" x14ac:dyDescent="0.2">
      <c r="A258" t="s">
        <v>335</v>
      </c>
      <c r="B258" t="s">
        <v>334</v>
      </c>
      <c r="C258" t="s">
        <v>108</v>
      </c>
      <c r="D258" t="s">
        <v>172</v>
      </c>
      <c r="E258">
        <v>1</v>
      </c>
      <c r="F258">
        <v>1</v>
      </c>
      <c r="G258">
        <v>0</v>
      </c>
      <c r="H258">
        <v>1</v>
      </c>
      <c r="I258">
        <v>1</v>
      </c>
      <c r="J258" s="1">
        <v>44223.705127314817</v>
      </c>
      <c r="K258" s="1">
        <v>44223.705671296295</v>
      </c>
      <c r="L258">
        <f>VLOOKUP(C258,users!A:K,10,FALSE)</f>
        <v>0</v>
      </c>
    </row>
    <row r="259" spans="1:12" x14ac:dyDescent="0.2">
      <c r="A259" t="s">
        <v>333</v>
      </c>
      <c r="B259" t="s">
        <v>332</v>
      </c>
      <c r="C259" t="s">
        <v>26</v>
      </c>
      <c r="D259" t="s">
        <v>172</v>
      </c>
      <c r="E259">
        <v>1</v>
      </c>
      <c r="F259">
        <v>1</v>
      </c>
      <c r="G259">
        <v>1</v>
      </c>
      <c r="H259">
        <v>1</v>
      </c>
      <c r="I259">
        <v>1</v>
      </c>
      <c r="J259" s="1">
        <v>44223.964733796296</v>
      </c>
      <c r="K259" s="1">
        <v>44223.96502314815</v>
      </c>
      <c r="L259">
        <f>VLOOKUP(C259,users!A:K,10,FALSE)</f>
        <v>0</v>
      </c>
    </row>
    <row r="260" spans="1:12" x14ac:dyDescent="0.2">
      <c r="A260" t="s">
        <v>331</v>
      </c>
      <c r="B260" t="s">
        <v>330</v>
      </c>
      <c r="C260" t="s">
        <v>100</v>
      </c>
      <c r="D260" t="s">
        <v>172</v>
      </c>
      <c r="E260">
        <v>1</v>
      </c>
      <c r="F260">
        <v>1</v>
      </c>
      <c r="G260">
        <v>1</v>
      </c>
      <c r="H260">
        <v>1</v>
      </c>
      <c r="I260">
        <v>1</v>
      </c>
      <c r="J260" s="1">
        <v>44223.4375</v>
      </c>
      <c r="K260" s="1">
        <v>44223.438726851855</v>
      </c>
      <c r="L260">
        <f>VLOOKUP(C260,users!A:K,10,FALSE)</f>
        <v>0</v>
      </c>
    </row>
    <row r="261" spans="1:12" x14ac:dyDescent="0.2">
      <c r="A261" t="s">
        <v>329</v>
      </c>
      <c r="B261" t="s">
        <v>328</v>
      </c>
      <c r="C261" t="s">
        <v>170</v>
      </c>
      <c r="D261" t="s">
        <v>172</v>
      </c>
      <c r="E261">
        <v>1</v>
      </c>
      <c r="F261">
        <v>1</v>
      </c>
      <c r="G261">
        <v>1</v>
      </c>
      <c r="H261">
        <v>1</v>
      </c>
      <c r="I261">
        <v>1</v>
      </c>
      <c r="J261" s="1">
        <v>44223.773101851853</v>
      </c>
      <c r="K261" s="1">
        <v>44223.773229166669</v>
      </c>
      <c r="L261">
        <f>VLOOKUP(C261,users!A:K,10,FALSE)</f>
        <v>1</v>
      </c>
    </row>
    <row r="262" spans="1:12" x14ac:dyDescent="0.2">
      <c r="A262" t="s">
        <v>327</v>
      </c>
      <c r="B262" t="s">
        <v>326</v>
      </c>
      <c r="C262" t="s">
        <v>170</v>
      </c>
      <c r="D262" t="s">
        <v>172</v>
      </c>
      <c r="E262">
        <v>1</v>
      </c>
      <c r="F262">
        <v>1</v>
      </c>
      <c r="G262">
        <v>1</v>
      </c>
      <c r="H262">
        <v>1</v>
      </c>
      <c r="I262">
        <v>1</v>
      </c>
      <c r="J262" s="1">
        <v>44223.771909722222</v>
      </c>
      <c r="K262" s="1">
        <v>44223.772094907406</v>
      </c>
      <c r="L262">
        <f>VLOOKUP(C262,users!A:K,10,FALSE)</f>
        <v>1</v>
      </c>
    </row>
    <row r="263" spans="1:12" x14ac:dyDescent="0.2">
      <c r="A263" t="s">
        <v>325</v>
      </c>
      <c r="B263" t="s">
        <v>324</v>
      </c>
      <c r="C263" t="s">
        <v>18</v>
      </c>
      <c r="D263" t="s">
        <v>172</v>
      </c>
      <c r="E263">
        <v>1</v>
      </c>
      <c r="F263">
        <v>1</v>
      </c>
      <c r="G263">
        <v>1</v>
      </c>
      <c r="H263">
        <v>1</v>
      </c>
      <c r="I263">
        <v>1</v>
      </c>
      <c r="J263" s="1">
        <v>44224.493680555555</v>
      </c>
      <c r="K263" s="1">
        <v>44224.494884259257</v>
      </c>
      <c r="L263">
        <f>VLOOKUP(C263,users!A:K,10,FALSE)</f>
        <v>1</v>
      </c>
    </row>
    <row r="264" spans="1:12" x14ac:dyDescent="0.2">
      <c r="A264" t="s">
        <v>323</v>
      </c>
      <c r="B264" t="s">
        <v>322</v>
      </c>
      <c r="C264" t="s">
        <v>58</v>
      </c>
      <c r="D264" t="s">
        <v>172</v>
      </c>
      <c r="E264">
        <v>1</v>
      </c>
      <c r="F264">
        <v>0</v>
      </c>
      <c r="G264">
        <v>0</v>
      </c>
      <c r="H264">
        <v>0</v>
      </c>
      <c r="I264">
        <v>1</v>
      </c>
      <c r="J264" s="1">
        <v>44223.576296296298</v>
      </c>
      <c r="K264" s="1">
        <v>44223.578275462962</v>
      </c>
      <c r="L264">
        <f>VLOOKUP(C264,users!A:K,10,FALSE)</f>
        <v>0</v>
      </c>
    </row>
    <row r="265" spans="1:12" x14ac:dyDescent="0.2">
      <c r="A265" t="s">
        <v>321</v>
      </c>
      <c r="B265" t="s">
        <v>320</v>
      </c>
      <c r="C265" t="s">
        <v>170</v>
      </c>
      <c r="D265" t="s">
        <v>172</v>
      </c>
      <c r="E265">
        <v>1</v>
      </c>
      <c r="F265">
        <v>1</v>
      </c>
      <c r="G265">
        <v>1</v>
      </c>
      <c r="H265">
        <v>1</v>
      </c>
      <c r="I265">
        <v>1</v>
      </c>
      <c r="J265" s="1">
        <v>44223.770219907405</v>
      </c>
      <c r="K265" s="1">
        <v>44223.770590277774</v>
      </c>
      <c r="L265">
        <f>VLOOKUP(C265,users!A:K,10,FALSE)</f>
        <v>1</v>
      </c>
    </row>
    <row r="266" spans="1:12" x14ac:dyDescent="0.2">
      <c r="A266" t="s">
        <v>319</v>
      </c>
      <c r="B266" t="s">
        <v>318</v>
      </c>
      <c r="C266" t="s">
        <v>86</v>
      </c>
      <c r="D266" t="s">
        <v>172</v>
      </c>
      <c r="E266">
        <v>1</v>
      </c>
      <c r="F266">
        <v>1</v>
      </c>
      <c r="G266">
        <v>0</v>
      </c>
      <c r="H266">
        <v>1</v>
      </c>
      <c r="I266">
        <v>0</v>
      </c>
      <c r="J266" s="1">
        <v>44223.592326388891</v>
      </c>
      <c r="K266" s="1">
        <v>44223.592893518522</v>
      </c>
      <c r="L266">
        <f>VLOOKUP(C266,users!A:K,10,FALSE)</f>
        <v>1</v>
      </c>
    </row>
    <row r="267" spans="1:12" x14ac:dyDescent="0.2">
      <c r="A267" t="s">
        <v>317</v>
      </c>
      <c r="B267" t="s">
        <v>316</v>
      </c>
      <c r="C267" t="s">
        <v>128</v>
      </c>
      <c r="D267" t="s">
        <v>172</v>
      </c>
      <c r="E267">
        <v>1</v>
      </c>
      <c r="F267">
        <v>1</v>
      </c>
      <c r="G267">
        <v>0</v>
      </c>
      <c r="H267">
        <v>0</v>
      </c>
      <c r="I267">
        <v>0</v>
      </c>
      <c r="J267" s="1">
        <v>44223.524537037039</v>
      </c>
      <c r="K267" s="1">
        <v>44223.525381944448</v>
      </c>
      <c r="L267">
        <f>VLOOKUP(C267,users!A:K,10,FALSE)</f>
        <v>1</v>
      </c>
    </row>
    <row r="268" spans="1:12" x14ac:dyDescent="0.2">
      <c r="A268" t="s">
        <v>315</v>
      </c>
      <c r="B268" t="s">
        <v>314</v>
      </c>
      <c r="C268" t="s">
        <v>88</v>
      </c>
      <c r="D268" t="s">
        <v>172</v>
      </c>
      <c r="E268">
        <v>1</v>
      </c>
      <c r="F268">
        <v>1</v>
      </c>
      <c r="G268">
        <v>0</v>
      </c>
      <c r="H268">
        <v>0</v>
      </c>
      <c r="I268">
        <v>0</v>
      </c>
      <c r="J268" s="1">
        <v>44223.475057870368</v>
      </c>
      <c r="K268" s="1">
        <v>44223.475370370368</v>
      </c>
      <c r="L268">
        <f>VLOOKUP(C268,users!A:K,10,FALSE)</f>
        <v>0</v>
      </c>
    </row>
    <row r="269" spans="1:12" x14ac:dyDescent="0.2">
      <c r="A269" t="s">
        <v>313</v>
      </c>
      <c r="B269" t="s">
        <v>312</v>
      </c>
      <c r="C269" t="s">
        <v>154</v>
      </c>
      <c r="D269" t="s">
        <v>172</v>
      </c>
      <c r="E269">
        <v>1</v>
      </c>
      <c r="F269">
        <v>1</v>
      </c>
      <c r="G269">
        <v>1</v>
      </c>
      <c r="H269">
        <v>1</v>
      </c>
      <c r="I269">
        <v>1</v>
      </c>
      <c r="J269" s="1">
        <v>44224.489930555559</v>
      </c>
      <c r="K269" s="1">
        <v>44224.490347222221</v>
      </c>
      <c r="L269">
        <f>VLOOKUP(C269,users!A:K,10,FALSE)</f>
        <v>0</v>
      </c>
    </row>
    <row r="270" spans="1:12" x14ac:dyDescent="0.2">
      <c r="A270" t="s">
        <v>311</v>
      </c>
      <c r="B270" t="s">
        <v>310</v>
      </c>
      <c r="C270" t="s">
        <v>108</v>
      </c>
      <c r="D270" t="s">
        <v>172</v>
      </c>
      <c r="E270">
        <v>1</v>
      </c>
      <c r="F270">
        <v>0</v>
      </c>
      <c r="G270">
        <v>0</v>
      </c>
      <c r="H270">
        <v>0</v>
      </c>
      <c r="I270">
        <v>0</v>
      </c>
      <c r="J270" s="1">
        <v>44223.706250000003</v>
      </c>
      <c r="K270" s="1">
        <v>44223.706782407404</v>
      </c>
      <c r="L270">
        <f>VLOOKUP(C270,users!A:K,10,FALSE)</f>
        <v>0</v>
      </c>
    </row>
    <row r="271" spans="1:12" x14ac:dyDescent="0.2">
      <c r="A271" t="s">
        <v>309</v>
      </c>
      <c r="B271" s="2" t="s">
        <v>308</v>
      </c>
      <c r="C271" t="s">
        <v>128</v>
      </c>
      <c r="D271" t="s">
        <v>172</v>
      </c>
      <c r="E271">
        <v>1</v>
      </c>
      <c r="F271">
        <v>1</v>
      </c>
      <c r="G271">
        <v>1</v>
      </c>
      <c r="H271">
        <v>1</v>
      </c>
      <c r="I271">
        <v>1</v>
      </c>
      <c r="J271" s="1">
        <v>44223.526412037034</v>
      </c>
      <c r="K271" s="1">
        <v>44223.526759259257</v>
      </c>
      <c r="L271">
        <f>VLOOKUP(C271,users!A:K,10,FALSE)</f>
        <v>1</v>
      </c>
    </row>
    <row r="272" spans="1:12" x14ac:dyDescent="0.2">
      <c r="A272" t="s">
        <v>307</v>
      </c>
      <c r="B272" t="s">
        <v>306</v>
      </c>
      <c r="C272" t="s">
        <v>170</v>
      </c>
      <c r="D272" t="s">
        <v>172</v>
      </c>
      <c r="E272">
        <v>0</v>
      </c>
      <c r="F272">
        <v>0</v>
      </c>
      <c r="G272">
        <v>0</v>
      </c>
      <c r="H272">
        <v>0</v>
      </c>
      <c r="I272">
        <v>0</v>
      </c>
      <c r="J272" s="1">
        <v>44223.774131944447</v>
      </c>
      <c r="K272" s="1">
        <v>44223.774189814816</v>
      </c>
      <c r="L272">
        <f>VLOOKUP(C272,users!A:K,10,FALSE)</f>
        <v>1</v>
      </c>
    </row>
    <row r="273" spans="1:12" x14ac:dyDescent="0.2">
      <c r="A273" t="s">
        <v>305</v>
      </c>
      <c r="B273" t="s">
        <v>304</v>
      </c>
      <c r="C273" t="s">
        <v>128</v>
      </c>
      <c r="D273" t="s">
        <v>172</v>
      </c>
      <c r="E273">
        <v>1</v>
      </c>
      <c r="F273">
        <v>1</v>
      </c>
      <c r="G273">
        <v>1</v>
      </c>
      <c r="H273">
        <v>0</v>
      </c>
      <c r="I273">
        <v>1</v>
      </c>
      <c r="J273" s="1">
        <v>44223.521666666667</v>
      </c>
      <c r="K273" s="1">
        <v>44223.522349537037</v>
      </c>
      <c r="L273">
        <f>VLOOKUP(C273,users!A:K,10,FALSE)</f>
        <v>1</v>
      </c>
    </row>
    <row r="274" spans="1:12" x14ac:dyDescent="0.2">
      <c r="A274" t="s">
        <v>303</v>
      </c>
      <c r="B274" t="s">
        <v>302</v>
      </c>
      <c r="C274" t="s">
        <v>56</v>
      </c>
      <c r="D274" t="s">
        <v>172</v>
      </c>
      <c r="E274">
        <v>0</v>
      </c>
      <c r="F274">
        <v>1</v>
      </c>
      <c r="G274">
        <v>0</v>
      </c>
      <c r="H274">
        <v>1</v>
      </c>
      <c r="I274">
        <v>1</v>
      </c>
      <c r="J274" s="1">
        <v>44225.462430555555</v>
      </c>
      <c r="K274" s="1">
        <v>44225.462777777779</v>
      </c>
      <c r="L274">
        <f>VLOOKUP(C274,users!A:K,10,FALSE)</f>
        <v>1</v>
      </c>
    </row>
    <row r="275" spans="1:12" x14ac:dyDescent="0.2">
      <c r="A275" t="s">
        <v>301</v>
      </c>
      <c r="B275" t="s">
        <v>300</v>
      </c>
      <c r="C275" t="s">
        <v>170</v>
      </c>
      <c r="D275" t="s">
        <v>172</v>
      </c>
      <c r="E275">
        <v>1</v>
      </c>
      <c r="F275">
        <v>1</v>
      </c>
      <c r="G275">
        <v>1</v>
      </c>
      <c r="H275">
        <v>1</v>
      </c>
      <c r="I275">
        <v>1</v>
      </c>
      <c r="J275" s="1">
        <v>44223.770798611113</v>
      </c>
      <c r="K275" s="1">
        <v>44223.770949074074</v>
      </c>
      <c r="L275">
        <f>VLOOKUP(C275,users!A:K,10,FALSE)</f>
        <v>1</v>
      </c>
    </row>
    <row r="276" spans="1:12" x14ac:dyDescent="0.2">
      <c r="A276" t="s">
        <v>299</v>
      </c>
      <c r="B276" t="s">
        <v>298</v>
      </c>
      <c r="C276" t="s">
        <v>154</v>
      </c>
      <c r="D276" t="s">
        <v>172</v>
      </c>
      <c r="E276">
        <v>0</v>
      </c>
      <c r="F276">
        <v>1</v>
      </c>
      <c r="G276">
        <v>1</v>
      </c>
      <c r="H276">
        <v>1</v>
      </c>
      <c r="I276">
        <v>1</v>
      </c>
      <c r="J276" s="1">
        <v>44224.487326388888</v>
      </c>
      <c r="K276" s="1">
        <v>44224.48814814815</v>
      </c>
      <c r="L276">
        <f>VLOOKUP(C276,users!A:K,10,FALSE)</f>
        <v>0</v>
      </c>
    </row>
    <row r="277" spans="1:12" x14ac:dyDescent="0.2">
      <c r="A277" t="s">
        <v>297</v>
      </c>
      <c r="B277" t="s">
        <v>296</v>
      </c>
      <c r="C277" t="s">
        <v>66</v>
      </c>
      <c r="D277" t="s">
        <v>172</v>
      </c>
      <c r="E277">
        <v>0</v>
      </c>
      <c r="F277">
        <v>0</v>
      </c>
      <c r="G277">
        <v>1</v>
      </c>
      <c r="H277">
        <v>0</v>
      </c>
      <c r="I277">
        <v>0</v>
      </c>
      <c r="J277" s="1">
        <v>44224.730196759258</v>
      </c>
      <c r="K277" s="1">
        <v>44224.732349537036</v>
      </c>
      <c r="L277">
        <f>VLOOKUP(C277,users!A:K,10,FALSE)</f>
        <v>0</v>
      </c>
    </row>
    <row r="278" spans="1:12" x14ac:dyDescent="0.2">
      <c r="A278" t="s">
        <v>295</v>
      </c>
      <c r="B278" t="s">
        <v>294</v>
      </c>
      <c r="C278" t="s">
        <v>128</v>
      </c>
      <c r="D278" t="s">
        <v>172</v>
      </c>
      <c r="E278">
        <v>1</v>
      </c>
      <c r="F278">
        <v>1</v>
      </c>
      <c r="G278">
        <v>0</v>
      </c>
      <c r="H278">
        <v>1</v>
      </c>
      <c r="I278">
        <v>0</v>
      </c>
      <c r="J278" s="1">
        <v>44223.525868055556</v>
      </c>
      <c r="K278" s="1">
        <v>44223.526412037034</v>
      </c>
      <c r="L278">
        <f>VLOOKUP(C278,users!A:K,10,FALSE)</f>
        <v>1</v>
      </c>
    </row>
    <row r="279" spans="1:12" x14ac:dyDescent="0.2">
      <c r="A279" t="s">
        <v>293</v>
      </c>
      <c r="B279" t="s">
        <v>292</v>
      </c>
      <c r="C279" t="s">
        <v>88</v>
      </c>
      <c r="D279" t="s">
        <v>172</v>
      </c>
      <c r="E279">
        <v>1</v>
      </c>
      <c r="F279">
        <v>1</v>
      </c>
      <c r="G279">
        <v>0</v>
      </c>
      <c r="H279">
        <v>0</v>
      </c>
      <c r="I279">
        <v>0</v>
      </c>
      <c r="J279" s="1">
        <v>44223.476157407407</v>
      </c>
      <c r="K279" s="1">
        <v>44223.477858796294</v>
      </c>
      <c r="L279">
        <f>VLOOKUP(C279,users!A:K,10,FALSE)</f>
        <v>0</v>
      </c>
    </row>
    <row r="280" spans="1:12" x14ac:dyDescent="0.2">
      <c r="A280" t="s">
        <v>291</v>
      </c>
      <c r="B280" t="s">
        <v>290</v>
      </c>
      <c r="C280" t="s">
        <v>128</v>
      </c>
      <c r="D280" t="s">
        <v>172</v>
      </c>
      <c r="E280">
        <v>1</v>
      </c>
      <c r="F280">
        <v>1</v>
      </c>
      <c r="G280">
        <v>0</v>
      </c>
      <c r="H280">
        <v>1</v>
      </c>
      <c r="I280">
        <v>1</v>
      </c>
      <c r="J280" s="1">
        <v>44223.522361111114</v>
      </c>
      <c r="K280" s="1">
        <v>44223.523229166669</v>
      </c>
      <c r="L280">
        <f>VLOOKUP(C280,users!A:K,10,FALSE)</f>
        <v>1</v>
      </c>
    </row>
    <row r="281" spans="1:12" x14ac:dyDescent="0.2">
      <c r="A281" t="s">
        <v>289</v>
      </c>
      <c r="B281" t="s">
        <v>288</v>
      </c>
      <c r="C281" t="s">
        <v>170</v>
      </c>
      <c r="D281" t="s">
        <v>172</v>
      </c>
      <c r="E281">
        <v>1</v>
      </c>
      <c r="F281">
        <v>1</v>
      </c>
      <c r="G281">
        <v>1</v>
      </c>
      <c r="H281">
        <v>0</v>
      </c>
      <c r="I281">
        <v>1</v>
      </c>
      <c r="J281" s="1">
        <v>44223.77484953704</v>
      </c>
      <c r="K281" s="1">
        <v>44223.775023148148</v>
      </c>
      <c r="L281">
        <f>VLOOKUP(C281,users!A:K,10,FALSE)</f>
        <v>1</v>
      </c>
    </row>
    <row r="282" spans="1:12" x14ac:dyDescent="0.2">
      <c r="A282" t="s">
        <v>287</v>
      </c>
      <c r="B282" t="s">
        <v>286</v>
      </c>
      <c r="C282" t="s">
        <v>154</v>
      </c>
      <c r="D282" t="s">
        <v>172</v>
      </c>
      <c r="E282">
        <v>0</v>
      </c>
      <c r="F282">
        <v>1</v>
      </c>
      <c r="G282">
        <v>0</v>
      </c>
      <c r="H282">
        <v>0</v>
      </c>
      <c r="I282">
        <v>1</v>
      </c>
      <c r="J282" s="1">
        <v>44224.483148148145</v>
      </c>
      <c r="K282" s="1">
        <v>44224.484282407408</v>
      </c>
      <c r="L282">
        <f>VLOOKUP(C282,users!A:K,10,FALSE)</f>
        <v>0</v>
      </c>
    </row>
    <row r="283" spans="1:12" x14ac:dyDescent="0.2">
      <c r="A283" t="s">
        <v>285</v>
      </c>
      <c r="B283" t="s">
        <v>284</v>
      </c>
      <c r="C283" t="s">
        <v>34</v>
      </c>
      <c r="D283" t="s">
        <v>172</v>
      </c>
      <c r="E283">
        <v>1</v>
      </c>
      <c r="F283">
        <v>1</v>
      </c>
      <c r="G283">
        <v>1</v>
      </c>
      <c r="H283">
        <v>0</v>
      </c>
      <c r="I283">
        <v>0</v>
      </c>
      <c r="J283" s="1">
        <v>44225.345243055555</v>
      </c>
      <c r="K283" s="1">
        <v>44225.346076388887</v>
      </c>
      <c r="L283">
        <f>VLOOKUP(C283,users!A:K,10,FALSE)</f>
        <v>0</v>
      </c>
    </row>
    <row r="284" spans="1:12" x14ac:dyDescent="0.2">
      <c r="A284" t="s">
        <v>283</v>
      </c>
      <c r="B284" t="s">
        <v>282</v>
      </c>
      <c r="C284" t="s">
        <v>162</v>
      </c>
      <c r="D284" t="s">
        <v>172</v>
      </c>
      <c r="E284">
        <v>1</v>
      </c>
      <c r="F284">
        <v>1</v>
      </c>
      <c r="G284">
        <v>1</v>
      </c>
      <c r="H284">
        <v>1</v>
      </c>
      <c r="I284">
        <v>1</v>
      </c>
      <c r="J284" s="1">
        <v>44223.5390162037</v>
      </c>
      <c r="K284" s="1">
        <v>44223.539629629631</v>
      </c>
      <c r="L284">
        <f>VLOOKUP(C284,users!A:K,10,FALSE)</f>
        <v>0</v>
      </c>
    </row>
    <row r="285" spans="1:12" x14ac:dyDescent="0.2">
      <c r="A285" t="s">
        <v>281</v>
      </c>
      <c r="B285" t="s">
        <v>280</v>
      </c>
      <c r="C285" t="s">
        <v>120</v>
      </c>
      <c r="D285" t="s">
        <v>172</v>
      </c>
      <c r="E285">
        <v>0</v>
      </c>
      <c r="F285">
        <v>0</v>
      </c>
      <c r="G285">
        <v>0</v>
      </c>
      <c r="H285">
        <v>0</v>
      </c>
      <c r="I285">
        <v>0</v>
      </c>
      <c r="J285" s="1">
        <v>44223.398784722223</v>
      </c>
      <c r="K285" s="1">
        <v>44223.399641203701</v>
      </c>
      <c r="L285">
        <f>VLOOKUP(C285,users!A:K,10,FALSE)</f>
        <v>1</v>
      </c>
    </row>
    <row r="286" spans="1:12" x14ac:dyDescent="0.2">
      <c r="A286" t="s">
        <v>279</v>
      </c>
      <c r="B286" t="s">
        <v>278</v>
      </c>
      <c r="C286" t="s">
        <v>128</v>
      </c>
      <c r="D286" t="s">
        <v>172</v>
      </c>
      <c r="E286">
        <v>1</v>
      </c>
      <c r="F286">
        <v>1</v>
      </c>
      <c r="G286">
        <v>0</v>
      </c>
      <c r="H286">
        <v>0</v>
      </c>
      <c r="I286">
        <v>1</v>
      </c>
      <c r="J286" s="1">
        <v>44223.523761574077</v>
      </c>
      <c r="K286" s="1">
        <v>44223.524537037039</v>
      </c>
      <c r="L286">
        <f>VLOOKUP(C286,users!A:K,10,FALSE)</f>
        <v>1</v>
      </c>
    </row>
    <row r="287" spans="1:12" x14ac:dyDescent="0.2">
      <c r="A287" t="s">
        <v>277</v>
      </c>
      <c r="B287" t="s">
        <v>276</v>
      </c>
      <c r="C287" t="s">
        <v>120</v>
      </c>
      <c r="D287" t="s">
        <v>172</v>
      </c>
      <c r="E287">
        <v>0</v>
      </c>
      <c r="F287">
        <v>0</v>
      </c>
      <c r="G287">
        <v>0</v>
      </c>
      <c r="H287">
        <v>0</v>
      </c>
      <c r="I287">
        <v>0</v>
      </c>
      <c r="J287" s="1">
        <v>44223.398425925923</v>
      </c>
      <c r="K287" s="1">
        <v>44223.398784722223</v>
      </c>
      <c r="L287">
        <f>VLOOKUP(C287,users!A:K,10,FALSE)</f>
        <v>1</v>
      </c>
    </row>
    <row r="288" spans="1:12" x14ac:dyDescent="0.2">
      <c r="A288" t="s">
        <v>275</v>
      </c>
      <c r="B288" t="s">
        <v>274</v>
      </c>
      <c r="C288" t="s">
        <v>90</v>
      </c>
      <c r="D288" t="s">
        <v>172</v>
      </c>
      <c r="E288">
        <v>0</v>
      </c>
      <c r="F288">
        <v>0</v>
      </c>
      <c r="G288">
        <v>0</v>
      </c>
      <c r="H288">
        <v>0</v>
      </c>
      <c r="I288">
        <v>0</v>
      </c>
      <c r="J288" s="1">
        <v>44223.540324074071</v>
      </c>
      <c r="K288" s="1">
        <v>44223.54078703704</v>
      </c>
      <c r="L288">
        <f>VLOOKUP(C288,users!A:K,10,FALSE)</f>
        <v>0</v>
      </c>
    </row>
    <row r="289" spans="1:12" x14ac:dyDescent="0.2">
      <c r="A289" t="s">
        <v>272</v>
      </c>
      <c r="B289" t="s">
        <v>271</v>
      </c>
      <c r="C289" t="s">
        <v>104</v>
      </c>
      <c r="D289" t="s">
        <v>172</v>
      </c>
      <c r="E289">
        <v>1</v>
      </c>
      <c r="F289">
        <v>1</v>
      </c>
      <c r="G289">
        <v>1</v>
      </c>
      <c r="H289">
        <v>1</v>
      </c>
      <c r="I289">
        <v>1</v>
      </c>
      <c r="J289" s="1">
        <v>44223.701018518521</v>
      </c>
      <c r="K289" s="1">
        <v>44223.702256944445</v>
      </c>
      <c r="L289">
        <f>VLOOKUP(C289,users!A:K,10,FALSE)</f>
        <v>1</v>
      </c>
    </row>
    <row r="290" spans="1:12" x14ac:dyDescent="0.2">
      <c r="A290" t="s">
        <v>270</v>
      </c>
      <c r="B290" t="s">
        <v>269</v>
      </c>
      <c r="C290" t="s">
        <v>42</v>
      </c>
      <c r="D290" t="s">
        <v>172</v>
      </c>
      <c r="E290">
        <v>1</v>
      </c>
      <c r="F290">
        <v>1</v>
      </c>
      <c r="G290">
        <v>0</v>
      </c>
      <c r="H290">
        <v>1</v>
      </c>
      <c r="I290">
        <v>0</v>
      </c>
      <c r="J290" s="1">
        <v>44223.450185185182</v>
      </c>
      <c r="K290" s="1">
        <v>44223.450590277775</v>
      </c>
      <c r="L290">
        <f>VLOOKUP(C290,users!A:K,10,FALSE)</f>
        <v>0</v>
      </c>
    </row>
    <row r="291" spans="1:12" x14ac:dyDescent="0.2">
      <c r="A291" t="s">
        <v>268</v>
      </c>
      <c r="B291" t="s">
        <v>267</v>
      </c>
      <c r="C291" t="s">
        <v>96</v>
      </c>
      <c r="D291" t="s">
        <v>172</v>
      </c>
      <c r="E291">
        <v>1</v>
      </c>
      <c r="F291">
        <v>0</v>
      </c>
      <c r="G291">
        <v>0</v>
      </c>
      <c r="H291">
        <v>0</v>
      </c>
      <c r="I291">
        <v>0</v>
      </c>
      <c r="J291" s="1">
        <v>44223.498819444445</v>
      </c>
      <c r="K291" s="1">
        <v>44223.49931712963</v>
      </c>
      <c r="L291">
        <f>VLOOKUP(C291,users!A:K,10,FALSE)</f>
        <v>0</v>
      </c>
    </row>
    <row r="292" spans="1:12" x14ac:dyDescent="0.2">
      <c r="A292" t="s">
        <v>266</v>
      </c>
      <c r="B292" t="s">
        <v>265</v>
      </c>
      <c r="C292" t="s">
        <v>92</v>
      </c>
      <c r="D292" t="s">
        <v>172</v>
      </c>
      <c r="E292">
        <v>1</v>
      </c>
      <c r="F292">
        <v>0</v>
      </c>
      <c r="G292">
        <v>0</v>
      </c>
      <c r="H292">
        <v>0</v>
      </c>
      <c r="I292">
        <v>1</v>
      </c>
      <c r="J292" s="1">
        <v>44224.321643518517</v>
      </c>
      <c r="K292" s="1">
        <v>44224.323391203703</v>
      </c>
      <c r="L292">
        <f>VLOOKUP(C292,users!A:K,10,FALSE)</f>
        <v>0</v>
      </c>
    </row>
    <row r="293" spans="1:12" x14ac:dyDescent="0.2">
      <c r="A293" t="s">
        <v>264</v>
      </c>
      <c r="B293" t="s">
        <v>263</v>
      </c>
      <c r="C293" t="s">
        <v>26</v>
      </c>
      <c r="D293" t="s">
        <v>172</v>
      </c>
      <c r="E293">
        <v>1</v>
      </c>
      <c r="F293">
        <v>1</v>
      </c>
      <c r="G293">
        <v>0</v>
      </c>
      <c r="H293">
        <v>1</v>
      </c>
      <c r="I293">
        <v>1</v>
      </c>
      <c r="J293" s="1">
        <v>44223.96193287037</v>
      </c>
      <c r="K293" s="1">
        <v>44223.962245370371</v>
      </c>
      <c r="L293">
        <f>VLOOKUP(C293,users!A:K,10,FALSE)</f>
        <v>0</v>
      </c>
    </row>
    <row r="294" spans="1:12" x14ac:dyDescent="0.2">
      <c r="A294" t="s">
        <v>262</v>
      </c>
      <c r="B294" t="s">
        <v>261</v>
      </c>
      <c r="C294" t="s">
        <v>104</v>
      </c>
      <c r="D294" t="s">
        <v>172</v>
      </c>
      <c r="E294">
        <v>1</v>
      </c>
      <c r="F294">
        <v>1</v>
      </c>
      <c r="G294">
        <v>1</v>
      </c>
      <c r="H294">
        <v>1</v>
      </c>
      <c r="I294">
        <v>1</v>
      </c>
      <c r="J294" s="1">
        <v>44223.703275462962</v>
      </c>
      <c r="K294" s="1">
        <v>44223.703981481478</v>
      </c>
      <c r="L294">
        <f>VLOOKUP(C294,users!A:K,10,FALSE)</f>
        <v>1</v>
      </c>
    </row>
    <row r="295" spans="1:12" x14ac:dyDescent="0.2">
      <c r="A295" t="s">
        <v>260</v>
      </c>
      <c r="B295" t="s">
        <v>259</v>
      </c>
      <c r="C295" t="s">
        <v>104</v>
      </c>
      <c r="D295" t="s">
        <v>172</v>
      </c>
      <c r="E295">
        <v>1</v>
      </c>
      <c r="F295">
        <v>1</v>
      </c>
      <c r="G295">
        <v>1</v>
      </c>
      <c r="H295">
        <v>1</v>
      </c>
      <c r="I295">
        <v>1</v>
      </c>
      <c r="J295" s="1">
        <v>44223.702256944445</v>
      </c>
      <c r="K295" s="1">
        <v>44223.703275462962</v>
      </c>
      <c r="L295">
        <f>VLOOKUP(C295,users!A:K,10,FALSE)</f>
        <v>1</v>
      </c>
    </row>
    <row r="296" spans="1:12" x14ac:dyDescent="0.2">
      <c r="A296" t="s">
        <v>258</v>
      </c>
      <c r="B296" t="s">
        <v>257</v>
      </c>
      <c r="C296" t="s">
        <v>68</v>
      </c>
      <c r="D296" t="s">
        <v>172</v>
      </c>
      <c r="E296">
        <v>1</v>
      </c>
      <c r="F296">
        <v>0</v>
      </c>
      <c r="G296">
        <v>0</v>
      </c>
      <c r="H296">
        <v>0</v>
      </c>
      <c r="I296">
        <v>0</v>
      </c>
      <c r="J296" s="1">
        <v>44223.516377314816</v>
      </c>
      <c r="K296" s="1">
        <v>44223.519293981481</v>
      </c>
      <c r="L296">
        <f>VLOOKUP(C296,users!A:K,10,FALSE)</f>
        <v>0</v>
      </c>
    </row>
    <row r="297" spans="1:12" x14ac:dyDescent="0.2">
      <c r="A297" t="s">
        <v>256</v>
      </c>
      <c r="B297" t="s">
        <v>255</v>
      </c>
      <c r="C297" t="s">
        <v>34</v>
      </c>
      <c r="D297" t="s">
        <v>172</v>
      </c>
      <c r="E297">
        <v>1</v>
      </c>
      <c r="F297">
        <v>0</v>
      </c>
      <c r="G297">
        <v>0</v>
      </c>
      <c r="H297">
        <v>0</v>
      </c>
      <c r="I297">
        <v>0</v>
      </c>
      <c r="J297" s="1">
        <v>44225.347650462965</v>
      </c>
      <c r="K297" s="1">
        <v>44225.348009259258</v>
      </c>
      <c r="L297">
        <f>VLOOKUP(C297,users!A:K,10,FALSE)</f>
        <v>0</v>
      </c>
    </row>
    <row r="298" spans="1:12" x14ac:dyDescent="0.2">
      <c r="A298" t="s">
        <v>254</v>
      </c>
      <c r="B298" t="s">
        <v>253</v>
      </c>
      <c r="C298" t="s">
        <v>90</v>
      </c>
      <c r="D298" t="s">
        <v>172</v>
      </c>
      <c r="E298">
        <v>1</v>
      </c>
      <c r="F298">
        <v>0</v>
      </c>
      <c r="G298">
        <v>0</v>
      </c>
      <c r="H298">
        <v>0</v>
      </c>
      <c r="I298">
        <v>0</v>
      </c>
      <c r="J298" s="1">
        <v>44223.531064814815</v>
      </c>
      <c r="K298" s="1">
        <v>44223.532847222225</v>
      </c>
      <c r="L298">
        <f>VLOOKUP(C298,users!A:K,10,FALSE)</f>
        <v>0</v>
      </c>
    </row>
    <row r="299" spans="1:12" x14ac:dyDescent="0.2">
      <c r="A299" t="s">
        <v>252</v>
      </c>
      <c r="B299" t="s">
        <v>251</v>
      </c>
      <c r="C299" t="s">
        <v>170</v>
      </c>
      <c r="D299" t="s">
        <v>172</v>
      </c>
      <c r="E299">
        <v>0</v>
      </c>
      <c r="F299">
        <v>0</v>
      </c>
      <c r="G299">
        <v>0</v>
      </c>
      <c r="H299">
        <v>0</v>
      </c>
      <c r="I299">
        <v>0</v>
      </c>
      <c r="J299" s="1">
        <v>44223.773321759261</v>
      </c>
      <c r="K299" s="1">
        <v>44223.7733912037</v>
      </c>
      <c r="L299">
        <f>VLOOKUP(C299,users!A:K,10,FALSE)</f>
        <v>1</v>
      </c>
    </row>
    <row r="300" spans="1:12" x14ac:dyDescent="0.2">
      <c r="A300" t="s">
        <v>250</v>
      </c>
      <c r="B300" t="s">
        <v>249</v>
      </c>
      <c r="C300" t="s">
        <v>104</v>
      </c>
      <c r="D300" t="s">
        <v>172</v>
      </c>
      <c r="E300">
        <v>0</v>
      </c>
      <c r="F300">
        <v>1</v>
      </c>
      <c r="G300">
        <v>0</v>
      </c>
      <c r="H300">
        <v>0</v>
      </c>
      <c r="I300">
        <v>0</v>
      </c>
      <c r="J300" s="1">
        <v>44223.709768518522</v>
      </c>
      <c r="K300" s="1">
        <v>44223.710196759261</v>
      </c>
      <c r="L300">
        <f>VLOOKUP(C300,users!A:K,10,FALSE)</f>
        <v>1</v>
      </c>
    </row>
    <row r="301" spans="1:12" x14ac:dyDescent="0.2">
      <c r="A301" t="s">
        <v>248</v>
      </c>
      <c r="B301" t="s">
        <v>247</v>
      </c>
      <c r="C301" t="s">
        <v>54</v>
      </c>
      <c r="D301" t="s">
        <v>172</v>
      </c>
      <c r="E301">
        <v>1</v>
      </c>
      <c r="F301">
        <v>1</v>
      </c>
      <c r="G301">
        <v>1</v>
      </c>
      <c r="H301">
        <v>1</v>
      </c>
      <c r="I301">
        <v>1</v>
      </c>
      <c r="J301" s="1">
        <v>44221.483391203707</v>
      </c>
      <c r="K301" s="1">
        <v>44221.484120370369</v>
      </c>
      <c r="L301">
        <f>VLOOKUP(C301,users!A:K,10,FALSE)</f>
        <v>1</v>
      </c>
    </row>
    <row r="302" spans="1:12" x14ac:dyDescent="0.2">
      <c r="A302" t="s">
        <v>246</v>
      </c>
      <c r="B302" t="s">
        <v>245</v>
      </c>
      <c r="C302" t="s">
        <v>90</v>
      </c>
      <c r="D302" t="s">
        <v>172</v>
      </c>
      <c r="E302">
        <v>1</v>
      </c>
      <c r="F302">
        <v>1</v>
      </c>
      <c r="G302">
        <v>1</v>
      </c>
      <c r="H302">
        <v>0</v>
      </c>
      <c r="I302">
        <v>0</v>
      </c>
      <c r="J302" s="1">
        <v>44223.536030092589</v>
      </c>
      <c r="K302" s="1">
        <v>44223.537800925929</v>
      </c>
      <c r="L302">
        <f>VLOOKUP(C302,users!A:K,10,FALSE)</f>
        <v>0</v>
      </c>
    </row>
    <row r="303" spans="1:12" x14ac:dyDescent="0.2">
      <c r="A303" t="s">
        <v>244</v>
      </c>
      <c r="B303" t="s">
        <v>243</v>
      </c>
      <c r="C303" t="s">
        <v>50</v>
      </c>
      <c r="D303" t="s">
        <v>172</v>
      </c>
      <c r="E303">
        <v>1</v>
      </c>
      <c r="F303">
        <v>1</v>
      </c>
      <c r="G303">
        <v>1</v>
      </c>
      <c r="H303">
        <v>1</v>
      </c>
      <c r="I303">
        <v>1</v>
      </c>
      <c r="J303" s="1">
        <v>44223.582094907404</v>
      </c>
      <c r="K303" s="1">
        <v>44223.58353009259</v>
      </c>
      <c r="L303">
        <f>VLOOKUP(C303,users!A:K,10,FALSE)</f>
        <v>0</v>
      </c>
    </row>
    <row r="304" spans="1:12" x14ac:dyDescent="0.2">
      <c r="A304" t="s">
        <v>242</v>
      </c>
      <c r="B304" t="s">
        <v>241</v>
      </c>
      <c r="C304" t="s">
        <v>100</v>
      </c>
      <c r="D304" t="s">
        <v>172</v>
      </c>
      <c r="E304">
        <v>1</v>
      </c>
      <c r="F304">
        <v>1</v>
      </c>
      <c r="G304">
        <v>1</v>
      </c>
      <c r="H304">
        <v>1</v>
      </c>
      <c r="I304">
        <v>1</v>
      </c>
      <c r="J304" s="1">
        <v>44223.450891203705</v>
      </c>
      <c r="K304" s="1">
        <v>44223.451701388891</v>
      </c>
      <c r="L304">
        <f>VLOOKUP(C304,users!A:K,10,FALSE)</f>
        <v>0</v>
      </c>
    </row>
    <row r="305" spans="1:12" x14ac:dyDescent="0.2">
      <c r="A305" t="s">
        <v>240</v>
      </c>
      <c r="B305" t="s">
        <v>239</v>
      </c>
      <c r="C305" t="s">
        <v>18</v>
      </c>
      <c r="D305" t="s">
        <v>172</v>
      </c>
      <c r="E305">
        <v>1</v>
      </c>
      <c r="F305">
        <v>1</v>
      </c>
      <c r="G305">
        <v>1</v>
      </c>
      <c r="H305">
        <v>1</v>
      </c>
      <c r="I305">
        <v>1</v>
      </c>
      <c r="J305" s="1">
        <v>44224.497118055559</v>
      </c>
      <c r="K305" s="1">
        <v>44224.497916666667</v>
      </c>
      <c r="L305">
        <f>VLOOKUP(C305,users!A:K,10,FALSE)</f>
        <v>1</v>
      </c>
    </row>
    <row r="306" spans="1:12" x14ac:dyDescent="0.2">
      <c r="A306" t="s">
        <v>238</v>
      </c>
      <c r="B306" t="s">
        <v>237</v>
      </c>
      <c r="C306" t="s">
        <v>24</v>
      </c>
      <c r="D306" t="s">
        <v>172</v>
      </c>
      <c r="E306">
        <v>1</v>
      </c>
      <c r="F306">
        <v>0</v>
      </c>
      <c r="G306">
        <v>0</v>
      </c>
      <c r="H306">
        <v>0</v>
      </c>
      <c r="I306">
        <v>0</v>
      </c>
      <c r="J306" s="1">
        <v>44223.895833333336</v>
      </c>
      <c r="K306" s="1">
        <v>44223.898726851854</v>
      </c>
      <c r="L306">
        <f>VLOOKUP(C306,users!A:K,10,FALSE)</f>
        <v>0</v>
      </c>
    </row>
    <row r="307" spans="1:12" x14ac:dyDescent="0.2">
      <c r="A307" t="s">
        <v>236</v>
      </c>
      <c r="B307" t="s">
        <v>235</v>
      </c>
      <c r="C307" t="s">
        <v>122</v>
      </c>
      <c r="D307" t="s">
        <v>172</v>
      </c>
      <c r="E307">
        <v>0</v>
      </c>
      <c r="F307">
        <v>0</v>
      </c>
      <c r="G307">
        <v>0</v>
      </c>
      <c r="H307">
        <v>0</v>
      </c>
      <c r="I307">
        <v>0</v>
      </c>
      <c r="J307" s="1">
        <v>44223.427870370368</v>
      </c>
      <c r="K307" s="1">
        <v>44223.428229166668</v>
      </c>
      <c r="L307">
        <f>VLOOKUP(C307,users!A:K,10,FALSE)</f>
        <v>0</v>
      </c>
    </row>
    <row r="308" spans="1:12" x14ac:dyDescent="0.2">
      <c r="A308" t="s">
        <v>234</v>
      </c>
      <c r="B308" t="s">
        <v>233</v>
      </c>
      <c r="C308" t="s">
        <v>26</v>
      </c>
      <c r="D308" t="s">
        <v>172</v>
      </c>
      <c r="E308">
        <v>1</v>
      </c>
      <c r="F308">
        <v>1</v>
      </c>
      <c r="G308">
        <v>1</v>
      </c>
      <c r="H308">
        <v>1</v>
      </c>
      <c r="I308">
        <v>1</v>
      </c>
      <c r="J308" s="1">
        <v>44223.963831018518</v>
      </c>
      <c r="K308" s="1">
        <v>44223.964733796296</v>
      </c>
      <c r="L308">
        <f>VLOOKUP(C308,users!A:K,10,FALSE)</f>
        <v>0</v>
      </c>
    </row>
    <row r="309" spans="1:12" x14ac:dyDescent="0.2">
      <c r="A309" t="s">
        <v>232</v>
      </c>
      <c r="B309" t="s">
        <v>231</v>
      </c>
      <c r="C309" t="s">
        <v>26</v>
      </c>
      <c r="D309" t="s">
        <v>172</v>
      </c>
      <c r="E309">
        <v>1</v>
      </c>
      <c r="F309">
        <v>1</v>
      </c>
      <c r="G309">
        <v>0</v>
      </c>
      <c r="H309">
        <v>1</v>
      </c>
      <c r="I309">
        <v>1</v>
      </c>
      <c r="J309" s="1">
        <v>44223.960324074076</v>
      </c>
      <c r="K309" s="1">
        <v>44223.96193287037</v>
      </c>
      <c r="L309">
        <f>VLOOKUP(C309,users!A:K,10,FALSE)</f>
        <v>0</v>
      </c>
    </row>
    <row r="310" spans="1:12" x14ac:dyDescent="0.2">
      <c r="A310" t="s">
        <v>230</v>
      </c>
      <c r="B310" t="s">
        <v>229</v>
      </c>
      <c r="C310" t="s">
        <v>170</v>
      </c>
      <c r="D310" t="s">
        <v>172</v>
      </c>
      <c r="E310">
        <v>1</v>
      </c>
      <c r="F310">
        <v>1</v>
      </c>
      <c r="G310">
        <v>1</v>
      </c>
      <c r="H310">
        <v>1</v>
      </c>
      <c r="I310">
        <v>1</v>
      </c>
      <c r="J310" s="1">
        <v>44223.775231481479</v>
      </c>
      <c r="K310" s="1">
        <v>44223.775347222225</v>
      </c>
      <c r="L310">
        <f>VLOOKUP(C310,users!A:K,10,FALSE)</f>
        <v>1</v>
      </c>
    </row>
    <row r="311" spans="1:12" x14ac:dyDescent="0.2">
      <c r="A311" t="s">
        <v>228</v>
      </c>
      <c r="B311" t="s">
        <v>227</v>
      </c>
      <c r="C311" t="s">
        <v>34</v>
      </c>
      <c r="D311" t="s">
        <v>172</v>
      </c>
      <c r="E311">
        <v>1</v>
      </c>
      <c r="F311">
        <v>0</v>
      </c>
      <c r="G311">
        <v>0</v>
      </c>
      <c r="H311">
        <v>0</v>
      </c>
      <c r="I311">
        <v>0</v>
      </c>
      <c r="J311" s="1">
        <v>44225.346782407411</v>
      </c>
      <c r="K311" s="1">
        <v>44225.347175925926</v>
      </c>
      <c r="L311">
        <f>VLOOKUP(C311,users!A:K,10,FALSE)</f>
        <v>0</v>
      </c>
    </row>
    <row r="312" spans="1:12" x14ac:dyDescent="0.2">
      <c r="A312" t="s">
        <v>226</v>
      </c>
      <c r="B312" t="s">
        <v>225</v>
      </c>
      <c r="C312" t="s">
        <v>12</v>
      </c>
      <c r="D312" t="s">
        <v>172</v>
      </c>
      <c r="E312">
        <v>0</v>
      </c>
      <c r="F312">
        <v>0</v>
      </c>
      <c r="G312">
        <v>1</v>
      </c>
      <c r="H312">
        <v>0</v>
      </c>
      <c r="I312">
        <v>0</v>
      </c>
      <c r="J312" s="1">
        <v>44223.51734953704</v>
      </c>
      <c r="K312" s="1">
        <v>44223.518819444442</v>
      </c>
      <c r="L312">
        <f>VLOOKUP(C312,users!A:K,10,FALSE)</f>
        <v>0</v>
      </c>
    </row>
    <row r="313" spans="1:12" x14ac:dyDescent="0.2">
      <c r="A313" t="s">
        <v>224</v>
      </c>
      <c r="B313" t="s">
        <v>223</v>
      </c>
      <c r="C313" t="s">
        <v>108</v>
      </c>
      <c r="D313" t="s">
        <v>172</v>
      </c>
      <c r="E313">
        <v>0</v>
      </c>
      <c r="F313">
        <v>0</v>
      </c>
      <c r="G313">
        <v>1</v>
      </c>
      <c r="H313">
        <v>1</v>
      </c>
      <c r="I313">
        <v>0</v>
      </c>
      <c r="J313" s="1">
        <v>44223.700995370367</v>
      </c>
      <c r="K313" s="1">
        <v>44223.702118055553</v>
      </c>
      <c r="L313">
        <f>VLOOKUP(C313,users!A:K,10,FALSE)</f>
        <v>0</v>
      </c>
    </row>
    <row r="314" spans="1:12" x14ac:dyDescent="0.2">
      <c r="A314" t="s">
        <v>222</v>
      </c>
      <c r="B314" t="s">
        <v>221</v>
      </c>
      <c r="C314" t="s">
        <v>12</v>
      </c>
      <c r="D314" t="s">
        <v>172</v>
      </c>
      <c r="E314">
        <v>0</v>
      </c>
      <c r="F314">
        <v>0</v>
      </c>
      <c r="G314">
        <v>0</v>
      </c>
      <c r="H314">
        <v>0</v>
      </c>
      <c r="I314">
        <v>0</v>
      </c>
      <c r="J314" s="1">
        <v>44223.512418981481</v>
      </c>
      <c r="K314" s="1">
        <v>44223.51321759259</v>
      </c>
      <c r="L314">
        <f>VLOOKUP(C314,users!A:K,10,FALSE)</f>
        <v>0</v>
      </c>
    </row>
    <row r="315" spans="1:12" x14ac:dyDescent="0.2">
      <c r="A315" t="s">
        <v>220</v>
      </c>
      <c r="B315" t="s">
        <v>219</v>
      </c>
      <c r="C315" t="s">
        <v>58</v>
      </c>
      <c r="D315" t="s">
        <v>172</v>
      </c>
      <c r="E315">
        <v>1</v>
      </c>
      <c r="F315">
        <v>1</v>
      </c>
      <c r="G315">
        <v>1</v>
      </c>
      <c r="H315">
        <v>0</v>
      </c>
      <c r="I315">
        <v>0</v>
      </c>
      <c r="J315" s="1">
        <v>44223.587430555555</v>
      </c>
      <c r="K315" s="1">
        <v>44223.587939814817</v>
      </c>
      <c r="L315">
        <f>VLOOKUP(C315,users!A:K,10,FALSE)</f>
        <v>0</v>
      </c>
    </row>
    <row r="316" spans="1:12" x14ac:dyDescent="0.2">
      <c r="A316" t="s">
        <v>218</v>
      </c>
      <c r="B316" t="s">
        <v>217</v>
      </c>
      <c r="C316" t="s">
        <v>56</v>
      </c>
      <c r="D316" t="s">
        <v>172</v>
      </c>
      <c r="E316">
        <v>0</v>
      </c>
      <c r="F316">
        <v>0</v>
      </c>
      <c r="G316">
        <v>0</v>
      </c>
      <c r="H316">
        <v>0</v>
      </c>
      <c r="I316">
        <v>0</v>
      </c>
      <c r="J316" s="1">
        <v>44225.465567129628</v>
      </c>
      <c r="K316" s="1">
        <v>44225.465787037036</v>
      </c>
      <c r="L316">
        <f>VLOOKUP(C316,users!A:K,10,FALSE)</f>
        <v>1</v>
      </c>
    </row>
    <row r="317" spans="1:12" x14ac:dyDescent="0.2">
      <c r="A317" t="s">
        <v>216</v>
      </c>
      <c r="B317" t="s">
        <v>215</v>
      </c>
      <c r="C317" t="s">
        <v>56</v>
      </c>
      <c r="D317" t="s">
        <v>172</v>
      </c>
      <c r="E317">
        <v>1</v>
      </c>
      <c r="F317">
        <v>0</v>
      </c>
      <c r="G317">
        <v>0</v>
      </c>
      <c r="H317">
        <v>0</v>
      </c>
      <c r="I317">
        <v>0</v>
      </c>
      <c r="J317" s="1">
        <v>44225.462777777779</v>
      </c>
      <c r="K317" s="1">
        <v>44225.463784722226</v>
      </c>
      <c r="L317">
        <f>VLOOKUP(C317,users!A:K,10,FALSE)</f>
        <v>1</v>
      </c>
    </row>
    <row r="318" spans="1:12" x14ac:dyDescent="0.2">
      <c r="A318" t="s">
        <v>214</v>
      </c>
      <c r="B318" t="s">
        <v>213</v>
      </c>
      <c r="C318" t="s">
        <v>12</v>
      </c>
      <c r="D318" t="s">
        <v>172</v>
      </c>
      <c r="E318">
        <v>0</v>
      </c>
      <c r="F318">
        <v>0</v>
      </c>
      <c r="G318">
        <v>0</v>
      </c>
      <c r="H318">
        <v>0</v>
      </c>
      <c r="I318">
        <v>1</v>
      </c>
      <c r="J318" s="1">
        <v>44223.516319444447</v>
      </c>
      <c r="K318" s="1">
        <v>44223.51734953704</v>
      </c>
      <c r="L318">
        <f>VLOOKUP(C318,users!A:K,10,FALSE)</f>
        <v>0</v>
      </c>
    </row>
    <row r="319" spans="1:12" x14ac:dyDescent="0.2">
      <c r="A319" t="s">
        <v>212</v>
      </c>
      <c r="B319" t="s">
        <v>211</v>
      </c>
      <c r="C319" t="s">
        <v>120</v>
      </c>
      <c r="D319" t="s">
        <v>172</v>
      </c>
      <c r="E319">
        <v>0</v>
      </c>
      <c r="F319">
        <v>0</v>
      </c>
      <c r="G319">
        <v>0</v>
      </c>
      <c r="H319">
        <v>0</v>
      </c>
      <c r="I319">
        <v>0</v>
      </c>
      <c r="J319" s="1">
        <v>44223.391388888886</v>
      </c>
      <c r="K319" s="1">
        <v>44223.391944444447</v>
      </c>
      <c r="L319">
        <f>VLOOKUP(C319,users!A:K,10,FALSE)</f>
        <v>1</v>
      </c>
    </row>
    <row r="320" spans="1:12" x14ac:dyDescent="0.2">
      <c r="A320" t="s">
        <v>210</v>
      </c>
      <c r="B320" t="s">
        <v>209</v>
      </c>
      <c r="C320" t="s">
        <v>104</v>
      </c>
      <c r="D320" t="s">
        <v>172</v>
      </c>
      <c r="E320">
        <v>1</v>
      </c>
      <c r="F320">
        <v>1</v>
      </c>
      <c r="G320">
        <v>1</v>
      </c>
      <c r="H320">
        <v>1</v>
      </c>
      <c r="I320">
        <v>1</v>
      </c>
      <c r="J320" s="1">
        <v>44223.705150462964</v>
      </c>
      <c r="K320" s="1">
        <v>44223.706597222219</v>
      </c>
      <c r="L320">
        <f>VLOOKUP(C320,users!A:K,10,FALSE)</f>
        <v>1</v>
      </c>
    </row>
    <row r="321" spans="1:12" x14ac:dyDescent="0.2">
      <c r="A321" t="s">
        <v>208</v>
      </c>
      <c r="B321" t="s">
        <v>207</v>
      </c>
      <c r="C321" t="s">
        <v>108</v>
      </c>
      <c r="D321" t="s">
        <v>172</v>
      </c>
      <c r="E321">
        <v>1</v>
      </c>
      <c r="F321">
        <v>0</v>
      </c>
      <c r="G321">
        <v>0</v>
      </c>
      <c r="H321">
        <v>0</v>
      </c>
      <c r="I321">
        <v>0</v>
      </c>
      <c r="J321" s="1">
        <v>44223.704629629632</v>
      </c>
      <c r="K321" s="1">
        <v>44223.705127314817</v>
      </c>
      <c r="L321">
        <f>VLOOKUP(C321,users!A:K,10,FALSE)</f>
        <v>0</v>
      </c>
    </row>
    <row r="322" spans="1:12" x14ac:dyDescent="0.2">
      <c r="A322" t="s">
        <v>206</v>
      </c>
      <c r="B322" t="s">
        <v>205</v>
      </c>
      <c r="C322" t="s">
        <v>108</v>
      </c>
      <c r="D322" t="s">
        <v>172</v>
      </c>
      <c r="E322">
        <v>1</v>
      </c>
      <c r="F322">
        <v>1</v>
      </c>
      <c r="G322">
        <v>1</v>
      </c>
      <c r="H322">
        <v>1</v>
      </c>
      <c r="I322">
        <v>1</v>
      </c>
      <c r="J322" s="1">
        <v>44223.702118055553</v>
      </c>
      <c r="K322" s="1">
        <v>44223.702638888892</v>
      </c>
      <c r="L322">
        <f>VLOOKUP(C322,users!A:K,10,FALSE)</f>
        <v>0</v>
      </c>
    </row>
    <row r="323" spans="1:12" x14ac:dyDescent="0.2">
      <c r="A323" t="s">
        <v>204</v>
      </c>
      <c r="B323" t="s">
        <v>203</v>
      </c>
      <c r="C323" t="s">
        <v>94</v>
      </c>
      <c r="D323" t="s">
        <v>172</v>
      </c>
      <c r="E323">
        <v>0</v>
      </c>
      <c r="F323">
        <v>1</v>
      </c>
      <c r="G323">
        <v>0</v>
      </c>
      <c r="H323">
        <v>0</v>
      </c>
      <c r="I323">
        <v>1</v>
      </c>
      <c r="J323" s="1">
        <v>44225.702974537038</v>
      </c>
      <c r="K323" s="1">
        <v>44225.703321759262</v>
      </c>
      <c r="L323">
        <f>VLOOKUP(C323,users!A:K,10,FALSE)</f>
        <v>1</v>
      </c>
    </row>
    <row r="324" spans="1:12" x14ac:dyDescent="0.2">
      <c r="A324" t="s">
        <v>202</v>
      </c>
      <c r="B324" t="s">
        <v>201</v>
      </c>
      <c r="C324" t="s">
        <v>14</v>
      </c>
      <c r="D324" t="s">
        <v>172</v>
      </c>
      <c r="E324">
        <v>1</v>
      </c>
      <c r="F324">
        <v>1</v>
      </c>
      <c r="G324">
        <v>1</v>
      </c>
      <c r="H324">
        <v>0</v>
      </c>
      <c r="I324">
        <v>1</v>
      </c>
      <c r="J324" s="1">
        <v>44223.431064814817</v>
      </c>
      <c r="K324" s="1">
        <v>44223.432245370372</v>
      </c>
      <c r="L324">
        <f>VLOOKUP(C324,users!A:K,10,FALSE)</f>
        <v>0</v>
      </c>
    </row>
    <row r="325" spans="1:12" x14ac:dyDescent="0.2">
      <c r="A325" t="s">
        <v>200</v>
      </c>
      <c r="B325" t="s">
        <v>199</v>
      </c>
      <c r="C325" t="s">
        <v>154</v>
      </c>
      <c r="D325" t="s">
        <v>172</v>
      </c>
      <c r="E325">
        <v>1</v>
      </c>
      <c r="F325">
        <v>1</v>
      </c>
      <c r="G325">
        <v>1</v>
      </c>
      <c r="H325">
        <v>1</v>
      </c>
      <c r="I325">
        <v>1</v>
      </c>
      <c r="J325" s="1">
        <v>44224.484293981484</v>
      </c>
      <c r="K325" s="1">
        <v>44224.485266203701</v>
      </c>
      <c r="L325">
        <f>VLOOKUP(C325,users!A:K,10,FALSE)</f>
        <v>0</v>
      </c>
    </row>
    <row r="326" spans="1:12" x14ac:dyDescent="0.2">
      <c r="A326" t="s">
        <v>198</v>
      </c>
      <c r="B326" t="s">
        <v>197</v>
      </c>
      <c r="C326" t="s">
        <v>26</v>
      </c>
      <c r="D326" t="s">
        <v>172</v>
      </c>
      <c r="E326">
        <v>0</v>
      </c>
      <c r="F326">
        <v>0</v>
      </c>
      <c r="G326">
        <v>0</v>
      </c>
      <c r="H326">
        <v>0</v>
      </c>
      <c r="I326">
        <v>0</v>
      </c>
      <c r="J326" s="1">
        <v>44223.955613425926</v>
      </c>
      <c r="K326" s="1">
        <v>44223.956504629627</v>
      </c>
      <c r="L326">
        <f>VLOOKUP(C326,users!A:K,10,FALSE)</f>
        <v>0</v>
      </c>
    </row>
    <row r="327" spans="1:12" x14ac:dyDescent="0.2">
      <c r="A327" t="s">
        <v>196</v>
      </c>
      <c r="B327" t="s">
        <v>195</v>
      </c>
      <c r="C327" t="s">
        <v>156</v>
      </c>
      <c r="D327" t="s">
        <v>172</v>
      </c>
      <c r="E327">
        <v>0</v>
      </c>
      <c r="F327">
        <v>0</v>
      </c>
      <c r="G327">
        <v>0</v>
      </c>
      <c r="H327">
        <v>0</v>
      </c>
      <c r="I327">
        <v>0</v>
      </c>
      <c r="J327" s="1">
        <v>44223.652337962965</v>
      </c>
      <c r="K327" s="1">
        <v>44223.653460648151</v>
      </c>
      <c r="L327">
        <f>VLOOKUP(C327,users!A:K,10,FALSE)</f>
        <v>0</v>
      </c>
    </row>
    <row r="328" spans="1:12" x14ac:dyDescent="0.2">
      <c r="A328" t="s">
        <v>194</v>
      </c>
      <c r="B328" t="s">
        <v>193</v>
      </c>
      <c r="C328" t="s">
        <v>160</v>
      </c>
      <c r="D328" t="s">
        <v>172</v>
      </c>
      <c r="E328">
        <v>0</v>
      </c>
      <c r="F328">
        <v>0</v>
      </c>
      <c r="G328">
        <v>0</v>
      </c>
      <c r="H328">
        <v>0</v>
      </c>
      <c r="I328">
        <v>0</v>
      </c>
      <c r="J328" s="1">
        <v>44223.653460648151</v>
      </c>
      <c r="K328" s="1">
        <v>44223.654097222221</v>
      </c>
      <c r="L328">
        <f>VLOOKUP(C328,users!A:K,10,FALSE)</f>
        <v>1</v>
      </c>
    </row>
    <row r="329" spans="1:12" x14ac:dyDescent="0.2">
      <c r="A329" t="s">
        <v>192</v>
      </c>
      <c r="B329" t="s">
        <v>191</v>
      </c>
      <c r="C329" t="s">
        <v>24</v>
      </c>
      <c r="D329" t="s">
        <v>172</v>
      </c>
      <c r="E329">
        <v>0</v>
      </c>
      <c r="F329">
        <v>1</v>
      </c>
      <c r="G329">
        <v>1</v>
      </c>
      <c r="H329">
        <v>1</v>
      </c>
      <c r="I329">
        <v>1</v>
      </c>
      <c r="J329" s="1">
        <v>44223.916921296295</v>
      </c>
      <c r="K329" s="1">
        <v>44223.918680555558</v>
      </c>
      <c r="L329">
        <f>VLOOKUP(C329,users!A:K,10,FALSE)</f>
        <v>0</v>
      </c>
    </row>
    <row r="330" spans="1:12" x14ac:dyDescent="0.2">
      <c r="A330" t="s">
        <v>190</v>
      </c>
      <c r="B330" t="s">
        <v>189</v>
      </c>
      <c r="C330" t="s">
        <v>150</v>
      </c>
      <c r="D330" t="s">
        <v>172</v>
      </c>
      <c r="E330">
        <v>1</v>
      </c>
      <c r="F330">
        <v>1</v>
      </c>
      <c r="G330">
        <v>0</v>
      </c>
      <c r="H330">
        <v>1</v>
      </c>
      <c r="I330">
        <v>1</v>
      </c>
      <c r="J330" s="1">
        <v>44224.684814814813</v>
      </c>
      <c r="K330" s="1">
        <v>44224.685902777775</v>
      </c>
      <c r="L330">
        <f>VLOOKUP(C330,users!A:K,10,FALSE)</f>
        <v>1</v>
      </c>
    </row>
    <row r="331" spans="1:12" x14ac:dyDescent="0.2">
      <c r="A331" t="s">
        <v>188</v>
      </c>
      <c r="B331" t="s">
        <v>187</v>
      </c>
      <c r="C331" t="s">
        <v>170</v>
      </c>
      <c r="D331" t="s">
        <v>172</v>
      </c>
      <c r="E331">
        <v>0</v>
      </c>
      <c r="F331">
        <v>0</v>
      </c>
      <c r="G331">
        <v>0</v>
      </c>
      <c r="H331">
        <v>0</v>
      </c>
      <c r="I331">
        <v>0</v>
      </c>
      <c r="J331" s="1">
        <v>44223.774537037039</v>
      </c>
      <c r="K331" s="1">
        <v>44223.77484953704</v>
      </c>
      <c r="L331">
        <f>VLOOKUP(C331,users!A:K,10,FALSE)</f>
        <v>1</v>
      </c>
    </row>
    <row r="332" spans="1:12" x14ac:dyDescent="0.2">
      <c r="A332" t="s">
        <v>186</v>
      </c>
      <c r="B332" t="s">
        <v>185</v>
      </c>
      <c r="C332" t="s">
        <v>160</v>
      </c>
      <c r="D332" t="s">
        <v>172</v>
      </c>
      <c r="E332">
        <v>0</v>
      </c>
      <c r="F332">
        <v>1</v>
      </c>
      <c r="G332">
        <v>1</v>
      </c>
      <c r="H332">
        <v>1</v>
      </c>
      <c r="I332">
        <v>0</v>
      </c>
      <c r="J332" s="1">
        <v>44223.654097222221</v>
      </c>
      <c r="K332" s="1">
        <v>44223.654756944445</v>
      </c>
      <c r="L332">
        <f>VLOOKUP(C332,users!A:K,10,FALSE)</f>
        <v>1</v>
      </c>
    </row>
    <row r="333" spans="1:12" x14ac:dyDescent="0.2">
      <c r="A333" t="s">
        <v>184</v>
      </c>
      <c r="B333" s="2" t="s">
        <v>183</v>
      </c>
      <c r="C333" t="s">
        <v>154</v>
      </c>
      <c r="D333" t="s">
        <v>172</v>
      </c>
      <c r="E333">
        <v>1</v>
      </c>
      <c r="F333">
        <v>1</v>
      </c>
      <c r="G333">
        <v>1</v>
      </c>
      <c r="H333">
        <v>0</v>
      </c>
      <c r="I333">
        <v>1</v>
      </c>
      <c r="J333" s="1">
        <v>44224.488842592589</v>
      </c>
      <c r="K333" s="1">
        <v>44224.489386574074</v>
      </c>
      <c r="L333">
        <f>VLOOKUP(C333,users!A:K,10,FALSE)</f>
        <v>0</v>
      </c>
    </row>
    <row r="334" spans="1:12" x14ac:dyDescent="0.2">
      <c r="A334" t="s">
        <v>182</v>
      </c>
      <c r="B334" t="s">
        <v>181</v>
      </c>
      <c r="C334" t="s">
        <v>138</v>
      </c>
      <c r="D334" t="s">
        <v>172</v>
      </c>
      <c r="E334">
        <v>0</v>
      </c>
      <c r="F334">
        <v>0</v>
      </c>
      <c r="G334">
        <v>0</v>
      </c>
      <c r="H334">
        <v>0</v>
      </c>
      <c r="I334">
        <v>0</v>
      </c>
      <c r="J334" s="1">
        <v>44224.057789351849</v>
      </c>
      <c r="K334" s="1">
        <v>44224.059074074074</v>
      </c>
      <c r="L334">
        <f>VLOOKUP(C334,users!A:K,10,FALSE)</f>
        <v>0</v>
      </c>
    </row>
    <row r="335" spans="1:12" x14ac:dyDescent="0.2">
      <c r="A335" t="s">
        <v>180</v>
      </c>
      <c r="B335" t="s">
        <v>179</v>
      </c>
      <c r="C335" t="s">
        <v>56</v>
      </c>
      <c r="D335" t="s">
        <v>172</v>
      </c>
      <c r="E335">
        <v>0</v>
      </c>
      <c r="F335">
        <v>0</v>
      </c>
      <c r="G335">
        <v>0</v>
      </c>
      <c r="H335">
        <v>0</v>
      </c>
      <c r="I335">
        <v>0</v>
      </c>
      <c r="J335" s="1">
        <v>44225.463796296295</v>
      </c>
      <c r="K335" s="1">
        <v>44225.463958333334</v>
      </c>
      <c r="L335">
        <f>VLOOKUP(C335,users!A:K,10,FALSE)</f>
        <v>1</v>
      </c>
    </row>
    <row r="336" spans="1:12" x14ac:dyDescent="0.2">
      <c r="A336" t="s">
        <v>178</v>
      </c>
      <c r="B336" t="s">
        <v>177</v>
      </c>
      <c r="C336" t="s">
        <v>94</v>
      </c>
      <c r="D336" t="s">
        <v>172</v>
      </c>
      <c r="E336">
        <v>0</v>
      </c>
      <c r="F336">
        <v>1</v>
      </c>
      <c r="G336">
        <v>1</v>
      </c>
      <c r="H336">
        <v>1</v>
      </c>
      <c r="I336">
        <v>1</v>
      </c>
      <c r="J336" s="1">
        <v>44225.704618055555</v>
      </c>
      <c r="K336" s="1">
        <v>44225.704895833333</v>
      </c>
      <c r="L336">
        <f>VLOOKUP(C336,users!A:K,10,FALSE)</f>
        <v>1</v>
      </c>
    </row>
    <row r="337" spans="1:12" x14ac:dyDescent="0.2">
      <c r="A337" t="s">
        <v>176</v>
      </c>
      <c r="B337" t="s">
        <v>175</v>
      </c>
      <c r="C337" t="s">
        <v>122</v>
      </c>
      <c r="D337" t="s">
        <v>172</v>
      </c>
      <c r="E337">
        <v>0</v>
      </c>
      <c r="F337">
        <v>0</v>
      </c>
      <c r="G337">
        <v>0</v>
      </c>
      <c r="H337">
        <v>0</v>
      </c>
      <c r="I337">
        <v>0</v>
      </c>
      <c r="J337" s="1">
        <v>44223.428229166668</v>
      </c>
      <c r="K337" s="1">
        <v>44223.428877314815</v>
      </c>
      <c r="L337">
        <f>VLOOKUP(C337,users!A:K,10,FALSE)</f>
        <v>0</v>
      </c>
    </row>
    <row r="338" spans="1:12" x14ac:dyDescent="0.2">
      <c r="A338" t="s">
        <v>174</v>
      </c>
      <c r="B338" t="s">
        <v>173</v>
      </c>
      <c r="C338" t="s">
        <v>160</v>
      </c>
      <c r="D338" t="s">
        <v>172</v>
      </c>
      <c r="E338">
        <v>0</v>
      </c>
      <c r="F338">
        <v>0</v>
      </c>
      <c r="G338">
        <v>0</v>
      </c>
      <c r="H338">
        <v>0</v>
      </c>
      <c r="I338">
        <v>0</v>
      </c>
      <c r="J338" s="1">
        <v>44223.656481481485</v>
      </c>
      <c r="K338" s="1">
        <v>44223.656724537039</v>
      </c>
      <c r="L338">
        <f>VLOOKUP(C338,users!A:K,10,FALSE)</f>
        <v>1</v>
      </c>
    </row>
    <row r="339" spans="1:12" x14ac:dyDescent="0.2">
      <c r="L339">
        <f>SUM(L2:L338)</f>
        <v>151</v>
      </c>
    </row>
  </sheetData>
  <autoFilter ref="A1:L339" xr:uid="{44739E5A-7F6E-A54B-89EC-4C88D3BC1BEC}">
    <sortState xmlns:xlrd2="http://schemas.microsoft.com/office/spreadsheetml/2017/richdata2" ref="A2:L339">
      <sortCondition ref="A1:A339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4"/>
  <sheetViews>
    <sheetView workbookViewId="0">
      <selection activeCell="B104" sqref="B104"/>
    </sheetView>
  </sheetViews>
  <sheetFormatPr baseColWidth="10" defaultRowHeight="16" x14ac:dyDescent="0.2"/>
  <cols>
    <col min="1" max="1" width="36.5" bestFit="1" customWidth="1"/>
    <col min="2" max="2" width="46.83203125" bestFit="1" customWidth="1"/>
    <col min="3" max="6" width="12.5" customWidth="1"/>
    <col min="7" max="7" width="22.33203125" customWidth="1"/>
    <col min="8" max="8" width="12.5" customWidth="1"/>
  </cols>
  <sheetData>
    <row r="1" spans="1:9" x14ac:dyDescent="0.2">
      <c r="A1" t="s">
        <v>0</v>
      </c>
      <c r="B1" t="s">
        <v>1282</v>
      </c>
      <c r="C1" t="s">
        <v>1283</v>
      </c>
      <c r="D1" t="s">
        <v>1284</v>
      </c>
      <c r="E1" t="s">
        <v>1285</v>
      </c>
      <c r="F1" t="s">
        <v>1286</v>
      </c>
      <c r="G1" t="s">
        <v>1287</v>
      </c>
      <c r="H1" t="s">
        <v>1288</v>
      </c>
      <c r="I1" t="s">
        <v>848</v>
      </c>
    </row>
    <row r="2" spans="1:9" x14ac:dyDescent="0.2">
      <c r="A2" t="s">
        <v>432</v>
      </c>
      <c r="B2" t="s">
        <v>867</v>
      </c>
      <c r="C2" t="s">
        <v>868</v>
      </c>
      <c r="D2">
        <v>6423</v>
      </c>
      <c r="E2">
        <v>86</v>
      </c>
      <c r="F2">
        <v>67</v>
      </c>
      <c r="G2" s="1">
        <v>44215.431805555556</v>
      </c>
      <c r="H2" t="s">
        <v>869</v>
      </c>
      <c r="I2">
        <f>COUNTIF(external_classifications!B:B,projects!A2)</f>
        <v>1</v>
      </c>
    </row>
    <row r="3" spans="1:9" x14ac:dyDescent="0.2">
      <c r="A3" t="s">
        <v>344</v>
      </c>
      <c r="B3" t="s">
        <v>870</v>
      </c>
      <c r="C3" t="s">
        <v>871</v>
      </c>
      <c r="D3">
        <v>745</v>
      </c>
      <c r="E3">
        <v>3</v>
      </c>
      <c r="F3">
        <v>8</v>
      </c>
      <c r="G3" s="1">
        <v>44176.604930555557</v>
      </c>
      <c r="H3" t="s">
        <v>872</v>
      </c>
      <c r="I3">
        <f>COUNTIF(external_classifications!B:B,projects!A3)</f>
        <v>1</v>
      </c>
    </row>
    <row r="4" spans="1:9" x14ac:dyDescent="0.2">
      <c r="A4" t="s">
        <v>247</v>
      </c>
      <c r="B4" t="s">
        <v>873</v>
      </c>
      <c r="C4" t="s">
        <v>874</v>
      </c>
      <c r="D4">
        <v>19427</v>
      </c>
      <c r="E4">
        <v>504</v>
      </c>
      <c r="F4">
        <v>169</v>
      </c>
      <c r="G4" s="1">
        <v>44216.841435185182</v>
      </c>
      <c r="H4" t="s">
        <v>869</v>
      </c>
      <c r="I4">
        <f>COUNTIF(external_classifications!B:B,projects!A4)</f>
        <v>1</v>
      </c>
    </row>
    <row r="5" spans="1:9" x14ac:dyDescent="0.2">
      <c r="A5" t="s">
        <v>784</v>
      </c>
      <c r="B5" t="s">
        <v>875</v>
      </c>
      <c r="C5" t="s">
        <v>876</v>
      </c>
      <c r="D5">
        <v>3144</v>
      </c>
      <c r="E5">
        <v>247</v>
      </c>
      <c r="F5">
        <v>275</v>
      </c>
      <c r="G5" s="1">
        <v>44139.605833333335</v>
      </c>
      <c r="H5" t="s">
        <v>869</v>
      </c>
      <c r="I5">
        <f>COUNTIF(external_classifications!B:B,projects!A5)</f>
        <v>1</v>
      </c>
    </row>
    <row r="6" spans="1:9" x14ac:dyDescent="0.2">
      <c r="A6" t="s">
        <v>736</v>
      </c>
      <c r="B6" t="s">
        <v>877</v>
      </c>
      <c r="C6" t="s">
        <v>878</v>
      </c>
      <c r="D6">
        <v>5379</v>
      </c>
      <c r="E6">
        <v>401</v>
      </c>
      <c r="F6">
        <v>134</v>
      </c>
      <c r="G6" s="1">
        <v>44218.324791666666</v>
      </c>
      <c r="H6" t="s">
        <v>872</v>
      </c>
      <c r="I6">
        <f>COUNTIF(external_classifications!B:B,projects!A6)</f>
        <v>1</v>
      </c>
    </row>
    <row r="7" spans="1:9" x14ac:dyDescent="0.2">
      <c r="A7" t="s">
        <v>546</v>
      </c>
      <c r="B7" t="s">
        <v>879</v>
      </c>
      <c r="C7" t="s">
        <v>876</v>
      </c>
      <c r="D7">
        <v>1663</v>
      </c>
      <c r="E7">
        <v>411</v>
      </c>
      <c r="F7">
        <v>107</v>
      </c>
      <c r="G7" s="1">
        <v>44140.474363425928</v>
      </c>
      <c r="H7" t="s">
        <v>880</v>
      </c>
      <c r="I7">
        <f>COUNTIF(external_classifications!B:B,projects!A7)</f>
        <v>0</v>
      </c>
    </row>
    <row r="8" spans="1:9" x14ac:dyDescent="0.2">
      <c r="A8" t="s">
        <v>404</v>
      </c>
      <c r="B8" t="s">
        <v>881</v>
      </c>
      <c r="C8" t="s">
        <v>882</v>
      </c>
      <c r="D8">
        <v>732</v>
      </c>
      <c r="E8">
        <v>1597</v>
      </c>
      <c r="F8">
        <v>340</v>
      </c>
      <c r="G8" s="1">
        <v>44025.428761574076</v>
      </c>
      <c r="H8" t="s">
        <v>880</v>
      </c>
      <c r="I8">
        <f>COUNTIF(external_classifications!B:B,projects!A8)</f>
        <v>0</v>
      </c>
    </row>
    <row r="9" spans="1:9" x14ac:dyDescent="0.2">
      <c r="A9" t="s">
        <v>768</v>
      </c>
      <c r="B9" t="s">
        <v>883</v>
      </c>
      <c r="C9" t="s">
        <v>871</v>
      </c>
      <c r="D9">
        <v>2569</v>
      </c>
      <c r="E9">
        <v>13570</v>
      </c>
      <c r="F9">
        <v>1580</v>
      </c>
      <c r="G9" s="1">
        <v>44217.767465277779</v>
      </c>
      <c r="H9" t="s">
        <v>880</v>
      </c>
      <c r="I9">
        <f>COUNTIF(external_classifications!B:B,projects!A9)</f>
        <v>1</v>
      </c>
    </row>
    <row r="10" spans="1:9" x14ac:dyDescent="0.2">
      <c r="A10" t="s">
        <v>237</v>
      </c>
      <c r="B10" t="s">
        <v>884</v>
      </c>
      <c r="C10" t="s">
        <v>876</v>
      </c>
      <c r="D10">
        <v>2193</v>
      </c>
      <c r="E10">
        <v>464</v>
      </c>
      <c r="F10">
        <v>84</v>
      </c>
      <c r="G10" s="1">
        <v>44133.354733796295</v>
      </c>
      <c r="H10" t="s">
        <v>872</v>
      </c>
      <c r="I10">
        <f>COUNTIF(external_classifications!B:B,projects!A10)</f>
        <v>0</v>
      </c>
    </row>
    <row r="11" spans="1:9" x14ac:dyDescent="0.2">
      <c r="A11" t="s">
        <v>462</v>
      </c>
      <c r="B11" t="s">
        <v>885</v>
      </c>
      <c r="C11" t="s">
        <v>874</v>
      </c>
      <c r="D11">
        <v>2144</v>
      </c>
      <c r="E11">
        <v>185</v>
      </c>
      <c r="F11">
        <v>217</v>
      </c>
      <c r="G11" s="1">
        <v>44125.963206018518</v>
      </c>
      <c r="H11" t="s">
        <v>872</v>
      </c>
      <c r="I11">
        <f>COUNTIF(external_classifications!B:B,projects!A11)</f>
        <v>1</v>
      </c>
    </row>
    <row r="12" spans="1:9" x14ac:dyDescent="0.2">
      <c r="A12" t="s">
        <v>756</v>
      </c>
      <c r="B12" t="s">
        <v>886</v>
      </c>
      <c r="C12" t="s">
        <v>878</v>
      </c>
      <c r="D12">
        <v>6920</v>
      </c>
      <c r="E12">
        <v>6871</v>
      </c>
      <c r="F12">
        <v>1329</v>
      </c>
      <c r="G12" s="1">
        <v>44140.41914351852</v>
      </c>
      <c r="H12" t="s">
        <v>880</v>
      </c>
      <c r="I12">
        <f>COUNTIF(external_classifications!B:B,projects!A12)</f>
        <v>1</v>
      </c>
    </row>
    <row r="13" spans="1:9" x14ac:dyDescent="0.2">
      <c r="A13" t="s">
        <v>364</v>
      </c>
      <c r="B13" t="s">
        <v>887</v>
      </c>
      <c r="C13" t="s">
        <v>874</v>
      </c>
      <c r="D13">
        <v>14510</v>
      </c>
      <c r="E13">
        <v>1972</v>
      </c>
      <c r="F13">
        <v>2312</v>
      </c>
      <c r="G13" s="1">
        <v>44218.80914351852</v>
      </c>
      <c r="H13" t="s">
        <v>869</v>
      </c>
      <c r="I13">
        <f>COUNTIF(external_classifications!B:B,projects!A13)</f>
        <v>1</v>
      </c>
    </row>
    <row r="14" spans="1:9" x14ac:dyDescent="0.2">
      <c r="A14" t="s">
        <v>742</v>
      </c>
      <c r="B14" t="s">
        <v>888</v>
      </c>
      <c r="C14" t="s">
        <v>878</v>
      </c>
      <c r="D14">
        <v>785</v>
      </c>
      <c r="E14">
        <v>8057</v>
      </c>
      <c r="F14">
        <v>884</v>
      </c>
      <c r="G14" s="1">
        <v>44216.662372685183</v>
      </c>
      <c r="H14" t="s">
        <v>872</v>
      </c>
      <c r="I14">
        <f>COUNTIF(external_classifications!B:B,projects!A14)</f>
        <v>1</v>
      </c>
    </row>
    <row r="15" spans="1:9" x14ac:dyDescent="0.2">
      <c r="A15" t="s">
        <v>412</v>
      </c>
      <c r="B15" t="s">
        <v>889</v>
      </c>
      <c r="C15" t="s">
        <v>882</v>
      </c>
      <c r="D15">
        <v>91380</v>
      </c>
      <c r="E15">
        <v>2132</v>
      </c>
      <c r="F15">
        <v>1523</v>
      </c>
      <c r="G15" s="1">
        <v>44140.571516203701</v>
      </c>
      <c r="H15" t="s">
        <v>869</v>
      </c>
      <c r="I15">
        <f>COUNTIF(external_classifications!B:B,projects!A15)</f>
        <v>1</v>
      </c>
    </row>
    <row r="16" spans="1:9" x14ac:dyDescent="0.2">
      <c r="A16" t="s">
        <v>640</v>
      </c>
      <c r="B16" t="s">
        <v>890</v>
      </c>
      <c r="C16" t="s">
        <v>874</v>
      </c>
      <c r="D16">
        <v>3943</v>
      </c>
      <c r="E16">
        <v>14142</v>
      </c>
      <c r="F16">
        <v>2214</v>
      </c>
      <c r="G16" s="1">
        <v>44213.774791666663</v>
      </c>
      <c r="H16" t="s">
        <v>880</v>
      </c>
      <c r="I16">
        <f>COUNTIF(external_classifications!B:B,projects!A16)</f>
        <v>0</v>
      </c>
    </row>
    <row r="17" spans="1:9" x14ac:dyDescent="0.2">
      <c r="A17" t="s">
        <v>211</v>
      </c>
      <c r="B17" t="s">
        <v>891</v>
      </c>
      <c r="C17" t="s">
        <v>871</v>
      </c>
      <c r="D17">
        <v>3566</v>
      </c>
      <c r="E17">
        <v>342</v>
      </c>
      <c r="F17">
        <v>91</v>
      </c>
      <c r="G17" s="1">
        <v>44077.992083333331</v>
      </c>
      <c r="H17" t="s">
        <v>880</v>
      </c>
      <c r="I17">
        <f>COUNTIF(external_classifications!B:B,projects!A17)</f>
        <v>1</v>
      </c>
    </row>
    <row r="18" spans="1:9" x14ac:dyDescent="0.2">
      <c r="A18" t="s">
        <v>480</v>
      </c>
      <c r="B18" t="s">
        <v>892</v>
      </c>
      <c r="C18" t="s">
        <v>868</v>
      </c>
      <c r="D18">
        <v>5406</v>
      </c>
      <c r="E18">
        <v>3262</v>
      </c>
      <c r="F18">
        <v>1256</v>
      </c>
      <c r="G18" s="1">
        <v>44105.704722222225</v>
      </c>
      <c r="H18" t="s">
        <v>872</v>
      </c>
      <c r="I18">
        <f>COUNTIF(external_classifications!B:B,projects!A18)</f>
        <v>0</v>
      </c>
    </row>
    <row r="19" spans="1:9" x14ac:dyDescent="0.2">
      <c r="A19" t="s">
        <v>708</v>
      </c>
      <c r="B19" t="s">
        <v>893</v>
      </c>
      <c r="C19" t="s">
        <v>876</v>
      </c>
      <c r="D19">
        <v>18151</v>
      </c>
      <c r="E19">
        <v>4003</v>
      </c>
      <c r="F19">
        <v>1530</v>
      </c>
      <c r="G19" s="1">
        <v>44219.422708333332</v>
      </c>
      <c r="H19" t="s">
        <v>869</v>
      </c>
      <c r="I19">
        <f>COUNTIF(external_classifications!B:B,projects!A19)</f>
        <v>1</v>
      </c>
    </row>
    <row r="20" spans="1:9" x14ac:dyDescent="0.2">
      <c r="A20" t="s">
        <v>464</v>
      </c>
      <c r="B20" t="s">
        <v>894</v>
      </c>
      <c r="C20" t="s">
        <v>876</v>
      </c>
      <c r="D20">
        <v>1485</v>
      </c>
      <c r="E20">
        <v>125</v>
      </c>
      <c r="F20">
        <v>100</v>
      </c>
      <c r="G20" s="1">
        <v>44211.290902777779</v>
      </c>
      <c r="H20" t="s">
        <v>872</v>
      </c>
      <c r="I20">
        <f>COUNTIF(external_classifications!B:B,projects!A20)</f>
        <v>0</v>
      </c>
    </row>
    <row r="21" spans="1:9" x14ac:dyDescent="0.2">
      <c r="A21" t="s">
        <v>764</v>
      </c>
      <c r="B21" t="s">
        <v>895</v>
      </c>
      <c r="C21" t="s">
        <v>878</v>
      </c>
      <c r="D21">
        <v>10082</v>
      </c>
      <c r="E21">
        <v>179</v>
      </c>
      <c r="F21">
        <v>95</v>
      </c>
      <c r="G21" s="1">
        <v>43783.536840277775</v>
      </c>
      <c r="H21" t="s">
        <v>872</v>
      </c>
      <c r="I21">
        <f>COUNTIF(external_classifications!B:B,projects!A21)</f>
        <v>0</v>
      </c>
    </row>
    <row r="22" spans="1:9" x14ac:dyDescent="0.2">
      <c r="A22" t="s">
        <v>340</v>
      </c>
      <c r="B22" t="s">
        <v>896</v>
      </c>
      <c r="C22" t="s">
        <v>878</v>
      </c>
      <c r="D22">
        <v>1207</v>
      </c>
      <c r="E22">
        <v>27</v>
      </c>
      <c r="F22">
        <v>23</v>
      </c>
      <c r="G22" s="1">
        <v>44195.878946759258</v>
      </c>
      <c r="H22" t="s">
        <v>872</v>
      </c>
      <c r="I22">
        <f>COUNTIF(external_classifications!B:B,projects!A22)</f>
        <v>0</v>
      </c>
    </row>
    <row r="23" spans="1:9" x14ac:dyDescent="0.2">
      <c r="A23" t="s">
        <v>440</v>
      </c>
      <c r="B23" t="s">
        <v>897</v>
      </c>
      <c r="C23" t="s">
        <v>871</v>
      </c>
      <c r="D23">
        <v>7115</v>
      </c>
      <c r="E23">
        <v>1138</v>
      </c>
      <c r="F23">
        <v>602</v>
      </c>
      <c r="G23" s="1">
        <v>44139.384004629632</v>
      </c>
      <c r="H23" t="s">
        <v>880</v>
      </c>
      <c r="I23">
        <f>COUNTIF(external_classifications!B:B,projects!A23)</f>
        <v>1</v>
      </c>
    </row>
    <row r="24" spans="1:9" x14ac:dyDescent="0.2">
      <c r="A24" t="s">
        <v>656</v>
      </c>
      <c r="B24" t="s">
        <v>898</v>
      </c>
      <c r="C24" t="s">
        <v>868</v>
      </c>
      <c r="D24">
        <v>1514</v>
      </c>
      <c r="E24">
        <v>1248</v>
      </c>
      <c r="F24">
        <v>491</v>
      </c>
      <c r="G24" s="1">
        <v>44139.965717592589</v>
      </c>
      <c r="H24" t="s">
        <v>880</v>
      </c>
      <c r="I24">
        <f>COUNTIF(external_classifications!B:B,projects!A24)</f>
        <v>1</v>
      </c>
    </row>
    <row r="25" spans="1:9" x14ac:dyDescent="0.2">
      <c r="A25" t="s">
        <v>684</v>
      </c>
      <c r="B25" t="s">
        <v>899</v>
      </c>
      <c r="C25" t="s">
        <v>876</v>
      </c>
      <c r="D25">
        <v>1425</v>
      </c>
      <c r="E25">
        <v>994</v>
      </c>
      <c r="F25">
        <v>277</v>
      </c>
      <c r="G25" s="1">
        <v>44211.740682870368</v>
      </c>
      <c r="H25" t="s">
        <v>880</v>
      </c>
      <c r="I25">
        <f>COUNTIF(external_classifications!B:B,projects!A25)</f>
        <v>0</v>
      </c>
    </row>
    <row r="26" spans="1:9" x14ac:dyDescent="0.2">
      <c r="A26" t="s">
        <v>644</v>
      </c>
      <c r="B26" t="s">
        <v>900</v>
      </c>
      <c r="C26" t="s">
        <v>874</v>
      </c>
      <c r="D26">
        <v>3</v>
      </c>
      <c r="E26">
        <v>78</v>
      </c>
      <c r="F26">
        <v>154</v>
      </c>
      <c r="G26" s="1">
        <v>44176.773842592593</v>
      </c>
      <c r="H26" t="s">
        <v>872</v>
      </c>
      <c r="I26">
        <f>COUNTIF(external_classifications!B:B,projects!A26)</f>
        <v>0</v>
      </c>
    </row>
    <row r="27" spans="1:9" x14ac:dyDescent="0.2">
      <c r="A27" t="s">
        <v>474</v>
      </c>
      <c r="B27" t="s">
        <v>901</v>
      </c>
      <c r="C27" t="s">
        <v>874</v>
      </c>
      <c r="D27">
        <v>445</v>
      </c>
      <c r="E27">
        <v>32</v>
      </c>
      <c r="F27">
        <v>128</v>
      </c>
      <c r="G27" s="1">
        <v>44214.368263888886</v>
      </c>
      <c r="H27" t="s">
        <v>872</v>
      </c>
      <c r="I27">
        <f>COUNTIF(external_classifications!B:B,projects!A27)</f>
        <v>0</v>
      </c>
    </row>
    <row r="28" spans="1:9" x14ac:dyDescent="0.2">
      <c r="A28" t="s">
        <v>426</v>
      </c>
      <c r="B28" t="s">
        <v>902</v>
      </c>
      <c r="C28" t="s">
        <v>876</v>
      </c>
      <c r="D28">
        <v>398</v>
      </c>
      <c r="E28">
        <v>15</v>
      </c>
      <c r="F28">
        <v>18</v>
      </c>
      <c r="G28" s="1">
        <v>44070.555543981478</v>
      </c>
      <c r="H28" t="s">
        <v>872</v>
      </c>
      <c r="I28">
        <f>COUNTIF(external_classifications!B:B,projects!A28)</f>
        <v>1</v>
      </c>
    </row>
    <row r="29" spans="1:9" x14ac:dyDescent="0.2">
      <c r="A29" t="s">
        <v>760</v>
      </c>
      <c r="B29" t="s">
        <v>903</v>
      </c>
      <c r="C29" t="s">
        <v>876</v>
      </c>
      <c r="D29">
        <v>2653</v>
      </c>
      <c r="E29">
        <v>167</v>
      </c>
      <c r="F29">
        <v>69</v>
      </c>
      <c r="G29" s="1">
        <v>44218.776400462964</v>
      </c>
      <c r="H29" t="s">
        <v>880</v>
      </c>
      <c r="I29">
        <f>COUNTIF(external_classifications!B:B,projects!A29)</f>
        <v>0</v>
      </c>
    </row>
    <row r="30" spans="1:9" x14ac:dyDescent="0.2">
      <c r="A30" t="s">
        <v>382</v>
      </c>
      <c r="B30" t="s">
        <v>904</v>
      </c>
      <c r="C30" t="s">
        <v>878</v>
      </c>
      <c r="D30">
        <v>9202</v>
      </c>
      <c r="E30">
        <v>3812</v>
      </c>
      <c r="F30">
        <v>856</v>
      </c>
      <c r="G30" s="1">
        <v>44216.648738425924</v>
      </c>
      <c r="H30" t="s">
        <v>869</v>
      </c>
      <c r="I30">
        <f>COUNTIF(external_classifications!B:B,projects!A30)</f>
        <v>1</v>
      </c>
    </row>
    <row r="31" spans="1:9" x14ac:dyDescent="0.2">
      <c r="A31" t="s">
        <v>814</v>
      </c>
      <c r="B31" t="s">
        <v>905</v>
      </c>
      <c r="C31" t="s">
        <v>874</v>
      </c>
      <c r="D31">
        <v>2319</v>
      </c>
      <c r="E31">
        <v>37</v>
      </c>
      <c r="F31">
        <v>21</v>
      </c>
      <c r="G31" s="1">
        <v>43873.04954861111</v>
      </c>
      <c r="H31" t="s">
        <v>872</v>
      </c>
      <c r="I31">
        <f>COUNTIF(external_classifications!B:B,projects!A31)</f>
        <v>0</v>
      </c>
    </row>
    <row r="32" spans="1:9" x14ac:dyDescent="0.2">
      <c r="A32" t="s">
        <v>686</v>
      </c>
      <c r="B32" t="s">
        <v>906</v>
      </c>
      <c r="C32" t="s">
        <v>871</v>
      </c>
      <c r="D32">
        <v>14057</v>
      </c>
      <c r="E32">
        <v>37722</v>
      </c>
      <c r="F32">
        <v>4553</v>
      </c>
      <c r="G32" s="1">
        <v>44140.05201388889</v>
      </c>
      <c r="H32" t="s">
        <v>869</v>
      </c>
      <c r="I32">
        <f>COUNTIF(external_classifications!B:B,projects!A32)</f>
        <v>0</v>
      </c>
    </row>
    <row r="33" spans="1:9" x14ac:dyDescent="0.2">
      <c r="A33" t="s">
        <v>350</v>
      </c>
      <c r="B33" t="s">
        <v>907</v>
      </c>
      <c r="C33" t="s">
        <v>868</v>
      </c>
      <c r="D33">
        <v>16820</v>
      </c>
      <c r="E33">
        <v>1551</v>
      </c>
      <c r="F33">
        <v>880</v>
      </c>
      <c r="G33" s="1">
        <v>44217.827523148146</v>
      </c>
      <c r="H33" t="s">
        <v>869</v>
      </c>
      <c r="I33">
        <f>COUNTIF(external_classifications!B:B,projects!A33)</f>
        <v>1</v>
      </c>
    </row>
    <row r="34" spans="1:9" x14ac:dyDescent="0.2">
      <c r="A34" t="s">
        <v>802</v>
      </c>
      <c r="B34" t="s">
        <v>908</v>
      </c>
      <c r="C34" t="s">
        <v>876</v>
      </c>
      <c r="D34">
        <v>7262</v>
      </c>
      <c r="E34">
        <v>143</v>
      </c>
      <c r="F34">
        <v>56</v>
      </c>
      <c r="G34" s="1">
        <v>44117.313437500001</v>
      </c>
      <c r="H34" t="s">
        <v>869</v>
      </c>
      <c r="I34">
        <f>COUNTIF(external_classifications!B:B,projects!A34)</f>
        <v>1</v>
      </c>
    </row>
    <row r="35" spans="1:9" x14ac:dyDescent="0.2">
      <c r="A35" t="s">
        <v>201</v>
      </c>
      <c r="B35" t="s">
        <v>909</v>
      </c>
      <c r="C35" t="s">
        <v>868</v>
      </c>
      <c r="D35">
        <v>45488</v>
      </c>
      <c r="E35">
        <v>1080</v>
      </c>
      <c r="F35">
        <v>781</v>
      </c>
      <c r="G35" s="1">
        <v>44219.046053240738</v>
      </c>
      <c r="H35" t="s">
        <v>869</v>
      </c>
      <c r="I35">
        <f>COUNTIF(external_classifications!B:B,projects!A35)</f>
        <v>0</v>
      </c>
    </row>
    <row r="36" spans="1:9" x14ac:dyDescent="0.2">
      <c r="A36" t="s">
        <v>798</v>
      </c>
      <c r="B36" t="s">
        <v>910</v>
      </c>
      <c r="C36" t="s">
        <v>868</v>
      </c>
      <c r="D36">
        <v>3713</v>
      </c>
      <c r="E36">
        <v>74</v>
      </c>
      <c r="F36">
        <v>53</v>
      </c>
      <c r="G36" s="1">
        <v>44134.801018518519</v>
      </c>
      <c r="H36" t="s">
        <v>869</v>
      </c>
      <c r="I36">
        <f>COUNTIF(external_classifications!B:B,projects!A36)</f>
        <v>0</v>
      </c>
    </row>
    <row r="37" spans="1:9" x14ac:dyDescent="0.2">
      <c r="A37" t="s">
        <v>434</v>
      </c>
      <c r="B37" t="s">
        <v>911</v>
      </c>
      <c r="C37" t="s">
        <v>868</v>
      </c>
      <c r="D37">
        <v>1055</v>
      </c>
      <c r="E37">
        <v>415</v>
      </c>
      <c r="F37">
        <v>659</v>
      </c>
      <c r="G37" s="1">
        <v>44184.290011574078</v>
      </c>
      <c r="H37" t="s">
        <v>880</v>
      </c>
      <c r="I37">
        <f>COUNTIF(external_classifications!B:B,projects!A37)</f>
        <v>0</v>
      </c>
    </row>
    <row r="38" spans="1:9" x14ac:dyDescent="0.2">
      <c r="A38" t="s">
        <v>560</v>
      </c>
      <c r="B38" t="s">
        <v>912</v>
      </c>
      <c r="C38" t="s">
        <v>878</v>
      </c>
      <c r="D38">
        <v>7625</v>
      </c>
      <c r="E38">
        <v>8849</v>
      </c>
      <c r="F38">
        <v>1372</v>
      </c>
      <c r="G38" s="1">
        <v>44218.648668981485</v>
      </c>
      <c r="H38" t="s">
        <v>869</v>
      </c>
      <c r="I38">
        <f>COUNTIF(external_classifications!B:B,projects!A38)</f>
        <v>0</v>
      </c>
    </row>
    <row r="39" spans="1:9" x14ac:dyDescent="0.2">
      <c r="A39" t="s">
        <v>276</v>
      </c>
      <c r="B39" t="s">
        <v>913</v>
      </c>
      <c r="C39" t="s">
        <v>878</v>
      </c>
      <c r="D39">
        <v>3652</v>
      </c>
      <c r="E39">
        <v>33</v>
      </c>
      <c r="F39">
        <v>5</v>
      </c>
      <c r="G39" s="1">
        <v>44124.169328703705</v>
      </c>
      <c r="H39" t="s">
        <v>872</v>
      </c>
      <c r="I39">
        <f>COUNTIF(external_classifications!B:B,projects!A39)</f>
        <v>1</v>
      </c>
    </row>
    <row r="40" spans="1:9" x14ac:dyDescent="0.2">
      <c r="A40" t="s">
        <v>598</v>
      </c>
      <c r="B40" t="s">
        <v>914</v>
      </c>
      <c r="C40" t="s">
        <v>871</v>
      </c>
      <c r="D40">
        <v>261</v>
      </c>
      <c r="E40">
        <v>181</v>
      </c>
      <c r="F40">
        <v>41</v>
      </c>
      <c r="G40" s="1">
        <v>43979.948518518519</v>
      </c>
      <c r="H40" t="s">
        <v>915</v>
      </c>
      <c r="I40">
        <f>COUNTIF(external_classifications!B:B,projects!A40)</f>
        <v>0</v>
      </c>
    </row>
    <row r="41" spans="1:9" x14ac:dyDescent="0.2">
      <c r="A41" t="s">
        <v>280</v>
      </c>
      <c r="B41" t="s">
        <v>916</v>
      </c>
      <c r="C41" t="s">
        <v>874</v>
      </c>
      <c r="D41">
        <v>2608</v>
      </c>
      <c r="E41">
        <v>5</v>
      </c>
      <c r="F41">
        <v>3</v>
      </c>
      <c r="G41" s="1">
        <v>43616.623344907406</v>
      </c>
      <c r="H41" t="s">
        <v>915</v>
      </c>
      <c r="I41">
        <f>COUNTIF(external_classifications!B:B,projects!A41)</f>
        <v>1</v>
      </c>
    </row>
    <row r="42" spans="1:9" x14ac:dyDescent="0.2">
      <c r="A42" t="s">
        <v>690</v>
      </c>
      <c r="B42" t="s">
        <v>917</v>
      </c>
      <c r="C42" t="s">
        <v>871</v>
      </c>
      <c r="D42">
        <v>195</v>
      </c>
      <c r="E42">
        <v>1508</v>
      </c>
      <c r="F42">
        <v>128</v>
      </c>
      <c r="G42" s="1">
        <v>44194.446701388886</v>
      </c>
      <c r="H42" t="s">
        <v>915</v>
      </c>
      <c r="I42">
        <f>COUNTIF(external_classifications!B:B,projects!A42)</f>
        <v>1</v>
      </c>
    </row>
    <row r="43" spans="1:9" x14ac:dyDescent="0.2">
      <c r="A43" t="s">
        <v>604</v>
      </c>
      <c r="B43" t="s">
        <v>918</v>
      </c>
      <c r="C43" t="s">
        <v>878</v>
      </c>
      <c r="D43">
        <v>8677</v>
      </c>
      <c r="E43">
        <v>314</v>
      </c>
      <c r="F43">
        <v>254</v>
      </c>
      <c r="G43" s="1">
        <v>44214.99150462963</v>
      </c>
      <c r="H43" t="s">
        <v>869</v>
      </c>
      <c r="I43">
        <f>COUNTIF(external_classifications!B:B,projects!A43)</f>
        <v>0</v>
      </c>
    </row>
    <row r="44" spans="1:9" x14ac:dyDescent="0.2">
      <c r="A44" t="s">
        <v>616</v>
      </c>
      <c r="B44" t="s">
        <v>919</v>
      </c>
      <c r="C44" t="s">
        <v>868</v>
      </c>
      <c r="D44">
        <v>1668</v>
      </c>
      <c r="E44">
        <v>262</v>
      </c>
      <c r="F44">
        <v>432</v>
      </c>
      <c r="G44" s="1">
        <v>44207.754687499997</v>
      </c>
      <c r="H44" t="s">
        <v>880</v>
      </c>
      <c r="I44">
        <f>COUNTIF(external_classifications!B:B,projects!A44)</f>
        <v>0</v>
      </c>
    </row>
    <row r="45" spans="1:9" x14ac:dyDescent="0.2">
      <c r="A45" t="s">
        <v>512</v>
      </c>
      <c r="B45" t="s">
        <v>920</v>
      </c>
      <c r="C45" t="s">
        <v>871</v>
      </c>
      <c r="D45">
        <v>5677</v>
      </c>
      <c r="E45">
        <v>5779</v>
      </c>
      <c r="F45">
        <v>442</v>
      </c>
      <c r="G45" s="1">
        <v>44134.089398148149</v>
      </c>
      <c r="H45" t="s">
        <v>869</v>
      </c>
      <c r="I45">
        <f>COUNTIF(external_classifications!B:B,projects!A45)</f>
        <v>0</v>
      </c>
    </row>
    <row r="46" spans="1:9" x14ac:dyDescent="0.2">
      <c r="A46" t="s">
        <v>330</v>
      </c>
      <c r="B46" t="s">
        <v>921</v>
      </c>
      <c r="C46" t="s">
        <v>871</v>
      </c>
      <c r="D46">
        <v>1425</v>
      </c>
      <c r="E46">
        <v>1049</v>
      </c>
      <c r="F46">
        <v>167</v>
      </c>
      <c r="G46" s="1">
        <v>44089.566400462965</v>
      </c>
      <c r="H46" t="s">
        <v>880</v>
      </c>
      <c r="I46">
        <f>COUNTIF(external_classifications!B:B,projects!A46)</f>
        <v>0</v>
      </c>
    </row>
    <row r="47" spans="1:9" x14ac:dyDescent="0.2">
      <c r="A47" t="s">
        <v>632</v>
      </c>
      <c r="B47" t="s">
        <v>922</v>
      </c>
      <c r="C47" t="s">
        <v>876</v>
      </c>
      <c r="D47">
        <v>11738</v>
      </c>
      <c r="E47">
        <v>788</v>
      </c>
      <c r="F47">
        <v>179</v>
      </c>
      <c r="G47" s="1">
        <v>44210.766458333332</v>
      </c>
      <c r="H47" t="s">
        <v>869</v>
      </c>
      <c r="I47">
        <f>COUNTIF(external_classifications!B:B,projects!A47)</f>
        <v>0</v>
      </c>
    </row>
    <row r="48" spans="1:9" x14ac:dyDescent="0.2">
      <c r="A48" t="s">
        <v>420</v>
      </c>
      <c r="B48" t="s">
        <v>923</v>
      </c>
      <c r="C48" t="s">
        <v>871</v>
      </c>
      <c r="D48">
        <v>2833</v>
      </c>
      <c r="E48">
        <v>1925</v>
      </c>
      <c r="F48">
        <v>274</v>
      </c>
      <c r="G48" s="1">
        <v>44096.605370370373</v>
      </c>
      <c r="H48" t="s">
        <v>872</v>
      </c>
      <c r="I48">
        <f>COUNTIF(external_classifications!B:B,projects!A48)</f>
        <v>0</v>
      </c>
    </row>
    <row r="49" spans="1:9" x14ac:dyDescent="0.2">
      <c r="A49" t="s">
        <v>578</v>
      </c>
      <c r="B49" t="s">
        <v>924</v>
      </c>
      <c r="C49" t="s">
        <v>874</v>
      </c>
      <c r="D49">
        <v>9382</v>
      </c>
      <c r="E49">
        <v>183</v>
      </c>
      <c r="F49">
        <v>144</v>
      </c>
      <c r="G49" s="1">
        <v>44140.556307870371</v>
      </c>
      <c r="H49" t="s">
        <v>869</v>
      </c>
      <c r="I49">
        <f>COUNTIF(external_classifications!B:B,projects!A49)</f>
        <v>0</v>
      </c>
    </row>
    <row r="50" spans="1:9" x14ac:dyDescent="0.2">
      <c r="A50" t="s">
        <v>710</v>
      </c>
      <c r="B50" t="s">
        <v>925</v>
      </c>
      <c r="C50" t="s">
        <v>878</v>
      </c>
      <c r="D50">
        <v>7166</v>
      </c>
      <c r="E50">
        <v>853</v>
      </c>
      <c r="F50">
        <v>321</v>
      </c>
      <c r="G50" s="1">
        <v>44089.989641203705</v>
      </c>
      <c r="H50" t="s">
        <v>880</v>
      </c>
      <c r="I50">
        <f>COUNTIF(external_classifications!B:B,projects!A50)</f>
        <v>0</v>
      </c>
    </row>
    <row r="51" spans="1:9" x14ac:dyDescent="0.2">
      <c r="A51" t="s">
        <v>794</v>
      </c>
      <c r="B51" t="s">
        <v>926</v>
      </c>
      <c r="C51" t="s">
        <v>868</v>
      </c>
      <c r="D51">
        <v>67680</v>
      </c>
      <c r="E51">
        <v>171</v>
      </c>
      <c r="F51">
        <v>45</v>
      </c>
      <c r="G51" s="1">
        <v>44039.998333333337</v>
      </c>
      <c r="H51" t="s">
        <v>869</v>
      </c>
      <c r="I51">
        <f>COUNTIF(external_classifications!B:B,projects!A51)</f>
        <v>0</v>
      </c>
    </row>
    <row r="52" spans="1:9" x14ac:dyDescent="0.2">
      <c r="A52" t="s">
        <v>530</v>
      </c>
      <c r="B52" t="s">
        <v>927</v>
      </c>
      <c r="C52" t="s">
        <v>874</v>
      </c>
      <c r="D52">
        <v>1876</v>
      </c>
      <c r="E52">
        <v>23</v>
      </c>
      <c r="F52">
        <v>34</v>
      </c>
      <c r="G52" s="1">
        <v>44204.493298611109</v>
      </c>
      <c r="H52" t="s">
        <v>872</v>
      </c>
      <c r="I52">
        <f>COUNTIF(external_classifications!B:B,projects!A52)</f>
        <v>0</v>
      </c>
    </row>
    <row r="53" spans="1:9" x14ac:dyDescent="0.2">
      <c r="A53" t="s">
        <v>235</v>
      </c>
      <c r="B53" t="s">
        <v>928</v>
      </c>
      <c r="C53" t="s">
        <v>871</v>
      </c>
      <c r="D53">
        <v>745</v>
      </c>
      <c r="E53">
        <v>3955</v>
      </c>
      <c r="F53">
        <v>518</v>
      </c>
      <c r="G53" s="1">
        <v>44216.959768518522</v>
      </c>
      <c r="H53" t="s">
        <v>915</v>
      </c>
      <c r="I53">
        <f>COUNTIF(external_classifications!B:B,projects!A53)</f>
        <v>0</v>
      </c>
    </row>
    <row r="54" spans="1:9" x14ac:dyDescent="0.2">
      <c r="A54" t="s">
        <v>175</v>
      </c>
      <c r="B54" t="s">
        <v>929</v>
      </c>
      <c r="C54" t="s">
        <v>871</v>
      </c>
      <c r="D54">
        <v>53</v>
      </c>
      <c r="E54">
        <v>6</v>
      </c>
      <c r="F54">
        <v>0</v>
      </c>
      <c r="G54" s="1">
        <v>43764.444826388892</v>
      </c>
      <c r="H54" t="s">
        <v>915</v>
      </c>
      <c r="I54">
        <f>COUNTIF(external_classifications!B:B,projects!A54)</f>
        <v>0</v>
      </c>
    </row>
    <row r="55" spans="1:9" x14ac:dyDescent="0.2">
      <c r="A55" t="s">
        <v>269</v>
      </c>
      <c r="B55" t="s">
        <v>930</v>
      </c>
      <c r="C55" t="s">
        <v>874</v>
      </c>
      <c r="D55">
        <v>194</v>
      </c>
      <c r="E55">
        <v>3</v>
      </c>
      <c r="F55">
        <v>1</v>
      </c>
      <c r="G55" s="1">
        <v>44043.684016203704</v>
      </c>
      <c r="H55" t="s">
        <v>915</v>
      </c>
      <c r="I55">
        <f>COUNTIF(external_classifications!B:B,projects!A55)</f>
        <v>0</v>
      </c>
    </row>
    <row r="56" spans="1:9" x14ac:dyDescent="0.2">
      <c r="A56" t="s">
        <v>472</v>
      </c>
      <c r="B56" t="s">
        <v>931</v>
      </c>
      <c r="C56" t="s">
        <v>868</v>
      </c>
      <c r="D56">
        <v>13324</v>
      </c>
      <c r="E56">
        <v>8</v>
      </c>
      <c r="F56">
        <v>10</v>
      </c>
      <c r="G56" s="1">
        <v>44217.689074074071</v>
      </c>
      <c r="H56" t="s">
        <v>869</v>
      </c>
      <c r="I56">
        <f>COUNTIF(external_classifications!B:B,projects!A56)</f>
        <v>0</v>
      </c>
    </row>
    <row r="57" spans="1:9" x14ac:dyDescent="0.2">
      <c r="A57" t="s">
        <v>716</v>
      </c>
      <c r="B57" t="s">
        <v>932</v>
      </c>
      <c r="C57" t="s">
        <v>874</v>
      </c>
      <c r="D57">
        <v>717</v>
      </c>
      <c r="E57">
        <v>12</v>
      </c>
      <c r="F57">
        <v>5</v>
      </c>
      <c r="G57" s="1">
        <v>44117.612164351849</v>
      </c>
      <c r="H57" t="s">
        <v>915</v>
      </c>
      <c r="I57">
        <f>COUNTIF(external_classifications!B:B,projects!A57)</f>
        <v>0</v>
      </c>
    </row>
    <row r="58" spans="1:9" x14ac:dyDescent="0.2">
      <c r="A58" t="s">
        <v>241</v>
      </c>
      <c r="B58" t="s">
        <v>933</v>
      </c>
      <c r="C58" t="s">
        <v>874</v>
      </c>
      <c r="D58">
        <v>1373</v>
      </c>
      <c r="E58">
        <v>158</v>
      </c>
      <c r="F58">
        <v>427</v>
      </c>
      <c r="G58" s="1">
        <v>44154.365011574075</v>
      </c>
      <c r="H58" t="s">
        <v>880</v>
      </c>
      <c r="I58">
        <f>COUNTIF(external_classifications!B:B,projects!A58)</f>
        <v>0</v>
      </c>
    </row>
    <row r="59" spans="1:9" x14ac:dyDescent="0.2">
      <c r="A59" t="s">
        <v>388</v>
      </c>
      <c r="B59" t="s">
        <v>934</v>
      </c>
      <c r="C59" t="s">
        <v>876</v>
      </c>
      <c r="D59">
        <v>603</v>
      </c>
      <c r="E59">
        <v>0</v>
      </c>
      <c r="F59">
        <v>1</v>
      </c>
      <c r="G59" s="1">
        <v>44139.61037037037</v>
      </c>
      <c r="H59" t="s">
        <v>872</v>
      </c>
      <c r="I59">
        <f>COUNTIF(external_classifications!B:B,projects!A59)</f>
        <v>0</v>
      </c>
    </row>
    <row r="60" spans="1:9" x14ac:dyDescent="0.2">
      <c r="A60" t="s">
        <v>608</v>
      </c>
      <c r="B60" t="s">
        <v>935</v>
      </c>
      <c r="C60" t="s">
        <v>871</v>
      </c>
      <c r="D60">
        <v>3956</v>
      </c>
      <c r="E60">
        <v>14</v>
      </c>
      <c r="F60">
        <v>6</v>
      </c>
      <c r="G60" s="1">
        <v>44218.64434027778</v>
      </c>
      <c r="H60" t="s">
        <v>869</v>
      </c>
      <c r="I60">
        <f>COUNTIF(external_classifications!B:B,projects!A60)</f>
        <v>0</v>
      </c>
    </row>
    <row r="61" spans="1:9" x14ac:dyDescent="0.2">
      <c r="A61" t="s">
        <v>744</v>
      </c>
      <c r="B61" t="s">
        <v>936</v>
      </c>
      <c r="C61" t="s">
        <v>882</v>
      </c>
      <c r="D61">
        <v>248</v>
      </c>
      <c r="E61">
        <v>5</v>
      </c>
      <c r="F61">
        <v>2</v>
      </c>
      <c r="G61" s="1">
        <v>44116.893993055557</v>
      </c>
      <c r="H61" t="s">
        <v>915</v>
      </c>
      <c r="I61">
        <f>COUNTIF(external_classifications!B:B,projects!A61)</f>
        <v>0</v>
      </c>
    </row>
    <row r="62" spans="1:9" x14ac:dyDescent="0.2">
      <c r="A62" t="s">
        <v>730</v>
      </c>
      <c r="B62" t="s">
        <v>937</v>
      </c>
      <c r="C62" t="s">
        <v>882</v>
      </c>
      <c r="D62">
        <v>95</v>
      </c>
      <c r="E62">
        <v>41</v>
      </c>
      <c r="F62">
        <v>126</v>
      </c>
      <c r="G62" s="1">
        <v>44171.222719907404</v>
      </c>
      <c r="H62" t="s">
        <v>915</v>
      </c>
      <c r="I62">
        <f>COUNTIF(external_classifications!B:B,projects!A62)</f>
        <v>0</v>
      </c>
    </row>
    <row r="63" spans="1:9" x14ac:dyDescent="0.2">
      <c r="A63" t="s">
        <v>696</v>
      </c>
      <c r="B63" t="s">
        <v>938</v>
      </c>
      <c r="C63" t="s">
        <v>878</v>
      </c>
      <c r="D63">
        <v>2242</v>
      </c>
      <c r="E63">
        <v>59</v>
      </c>
      <c r="F63">
        <v>8</v>
      </c>
      <c r="G63" s="1">
        <v>43878.348900462966</v>
      </c>
      <c r="H63" t="s">
        <v>915</v>
      </c>
      <c r="I63">
        <f>COUNTIF(external_classifications!B:B,projects!A63)</f>
        <v>0</v>
      </c>
    </row>
    <row r="64" spans="1:9" x14ac:dyDescent="0.2">
      <c r="A64" t="s">
        <v>488</v>
      </c>
      <c r="B64" t="s">
        <v>939</v>
      </c>
      <c r="C64" t="s">
        <v>882</v>
      </c>
      <c r="D64">
        <v>82</v>
      </c>
      <c r="E64">
        <v>3</v>
      </c>
      <c r="F64">
        <v>3</v>
      </c>
      <c r="G64" s="1">
        <v>44047.660775462966</v>
      </c>
      <c r="H64" t="s">
        <v>915</v>
      </c>
      <c r="I64">
        <f>COUNTIF(external_classifications!B:B,projects!A64)</f>
        <v>0</v>
      </c>
    </row>
    <row r="65" spans="1:9" x14ac:dyDescent="0.2">
      <c r="A65" s="2" t="s">
        <v>484</v>
      </c>
      <c r="B65" t="s">
        <v>940</v>
      </c>
      <c r="C65" t="s">
        <v>878</v>
      </c>
      <c r="D65">
        <v>30</v>
      </c>
      <c r="E65">
        <v>18</v>
      </c>
      <c r="F65">
        <v>10</v>
      </c>
      <c r="G65" s="1">
        <v>44167.519837962966</v>
      </c>
      <c r="H65" t="s">
        <v>915</v>
      </c>
      <c r="I65">
        <f>COUNTIF(external_classifications!B:B,projects!A65)</f>
        <v>0</v>
      </c>
    </row>
    <row r="66" spans="1:9" x14ac:dyDescent="0.2">
      <c r="A66" t="s">
        <v>842</v>
      </c>
      <c r="B66" t="s">
        <v>941</v>
      </c>
      <c r="C66" t="s">
        <v>876</v>
      </c>
      <c r="D66">
        <v>631</v>
      </c>
      <c r="E66">
        <v>1</v>
      </c>
      <c r="F66">
        <v>0</v>
      </c>
      <c r="G66" s="1">
        <v>43525.575335648151</v>
      </c>
      <c r="H66" t="s">
        <v>915</v>
      </c>
      <c r="I66">
        <f>COUNTIF(external_classifications!B:B,projects!A66)</f>
        <v>0</v>
      </c>
    </row>
    <row r="67" spans="1:9" x14ac:dyDescent="0.2">
      <c r="A67" t="s">
        <v>428</v>
      </c>
      <c r="B67" t="s">
        <v>942</v>
      </c>
      <c r="C67" t="s">
        <v>871</v>
      </c>
      <c r="D67">
        <v>52</v>
      </c>
      <c r="E67">
        <v>3</v>
      </c>
      <c r="F67">
        <v>0</v>
      </c>
      <c r="G67" s="1">
        <v>44027.886886574073</v>
      </c>
      <c r="H67" t="s">
        <v>915</v>
      </c>
      <c r="I67">
        <f>COUNTIF(external_classifications!B:B,projects!A67)</f>
        <v>0</v>
      </c>
    </row>
    <row r="68" spans="1:9" x14ac:dyDescent="0.2">
      <c r="A68" t="s">
        <v>622</v>
      </c>
      <c r="B68" t="s">
        <v>943</v>
      </c>
      <c r="C68" t="s">
        <v>878</v>
      </c>
      <c r="D68">
        <v>839</v>
      </c>
      <c r="E68">
        <v>5</v>
      </c>
      <c r="F68">
        <v>2</v>
      </c>
      <c r="G68" s="1">
        <v>44184.024918981479</v>
      </c>
      <c r="H68" t="s">
        <v>915</v>
      </c>
      <c r="I68">
        <f>COUNTIF(external_classifications!B:B,projects!A68)</f>
        <v>0</v>
      </c>
    </row>
    <row r="69" spans="1:9" x14ac:dyDescent="0.2">
      <c r="A69" t="s">
        <v>526</v>
      </c>
      <c r="B69" t="s">
        <v>944</v>
      </c>
      <c r="C69" t="s">
        <v>876</v>
      </c>
      <c r="D69">
        <v>2340</v>
      </c>
      <c r="E69">
        <v>288</v>
      </c>
      <c r="F69">
        <v>36</v>
      </c>
      <c r="G69" s="1">
        <v>44213.77685185185</v>
      </c>
      <c r="H69" t="s">
        <v>915</v>
      </c>
      <c r="I69">
        <f>COUNTIF(external_classifications!B:B,projects!A69)</f>
        <v>0</v>
      </c>
    </row>
    <row r="70" spans="1:9" x14ac:dyDescent="0.2">
      <c r="A70" t="s">
        <v>191</v>
      </c>
      <c r="B70" t="s">
        <v>945</v>
      </c>
      <c r="C70" t="s">
        <v>878</v>
      </c>
      <c r="D70">
        <v>69</v>
      </c>
      <c r="E70">
        <v>0</v>
      </c>
      <c r="F70">
        <v>0</v>
      </c>
      <c r="G70" s="1">
        <v>44010.443391203706</v>
      </c>
      <c r="H70" t="s">
        <v>915</v>
      </c>
      <c r="I70">
        <f>COUNTIF(external_classifications!B:B,projects!A70)</f>
        <v>0</v>
      </c>
    </row>
    <row r="71" spans="1:9" x14ac:dyDescent="0.2">
      <c r="A71" t="s">
        <v>378</v>
      </c>
      <c r="B71" t="s">
        <v>946</v>
      </c>
      <c r="C71" t="s">
        <v>878</v>
      </c>
      <c r="D71">
        <v>79</v>
      </c>
      <c r="E71">
        <v>28</v>
      </c>
      <c r="F71">
        <v>54</v>
      </c>
      <c r="G71" s="1">
        <v>43646.897847222222</v>
      </c>
      <c r="H71" t="s">
        <v>915</v>
      </c>
      <c r="I71">
        <f>COUNTIF(external_classifications!B:B,projects!A71)</f>
        <v>1</v>
      </c>
    </row>
    <row r="72" spans="1:9" x14ac:dyDescent="0.2">
      <c r="A72" t="s">
        <v>826</v>
      </c>
      <c r="B72" t="s">
        <v>947</v>
      </c>
      <c r="C72" t="s">
        <v>878</v>
      </c>
      <c r="D72">
        <v>40</v>
      </c>
      <c r="E72">
        <v>24</v>
      </c>
      <c r="F72">
        <v>14</v>
      </c>
      <c r="G72" s="1">
        <v>44130.732604166667</v>
      </c>
      <c r="H72" t="s">
        <v>915</v>
      </c>
      <c r="I72">
        <f>COUNTIF(external_classifications!B:B,projects!A72)</f>
        <v>0</v>
      </c>
    </row>
    <row r="73" spans="1:9" x14ac:dyDescent="0.2">
      <c r="A73" t="s">
        <v>450</v>
      </c>
      <c r="B73" t="s">
        <v>948</v>
      </c>
      <c r="C73" t="s">
        <v>882</v>
      </c>
      <c r="D73">
        <v>2758</v>
      </c>
      <c r="E73">
        <v>54</v>
      </c>
      <c r="F73">
        <v>43</v>
      </c>
      <c r="G73" s="1">
        <v>44218.443680555552</v>
      </c>
      <c r="H73" t="s">
        <v>872</v>
      </c>
      <c r="I73">
        <f>COUNTIF(external_classifications!B:B,projects!A73)</f>
        <v>1</v>
      </c>
    </row>
    <row r="74" spans="1:9" x14ac:dyDescent="0.2">
      <c r="A74" t="s">
        <v>740</v>
      </c>
      <c r="B74" t="s">
        <v>949</v>
      </c>
      <c r="C74" t="s">
        <v>868</v>
      </c>
      <c r="D74">
        <v>2782</v>
      </c>
      <c r="E74">
        <v>4105</v>
      </c>
      <c r="F74">
        <v>979</v>
      </c>
      <c r="G74" s="1">
        <v>44117.520972222221</v>
      </c>
      <c r="H74" t="s">
        <v>872</v>
      </c>
      <c r="I74">
        <f>COUNTIF(external_classifications!B:B,projects!A74)</f>
        <v>0</v>
      </c>
    </row>
    <row r="75" spans="1:9" x14ac:dyDescent="0.2">
      <c r="A75" t="s">
        <v>722</v>
      </c>
      <c r="B75" t="s">
        <v>950</v>
      </c>
      <c r="C75" t="s">
        <v>876</v>
      </c>
      <c r="D75">
        <v>236</v>
      </c>
      <c r="E75">
        <v>11</v>
      </c>
      <c r="F75">
        <v>2</v>
      </c>
      <c r="G75" s="1">
        <v>44117.851527777777</v>
      </c>
      <c r="H75" t="s">
        <v>915</v>
      </c>
      <c r="I75">
        <f>COUNTIF(external_classifications!B:B,projects!A75)</f>
        <v>0</v>
      </c>
    </row>
    <row r="76" spans="1:9" x14ac:dyDescent="0.2">
      <c r="A76" t="s">
        <v>636</v>
      </c>
      <c r="B76" t="s">
        <v>951</v>
      </c>
      <c r="C76" t="s">
        <v>871</v>
      </c>
      <c r="D76">
        <v>60</v>
      </c>
      <c r="E76">
        <v>5</v>
      </c>
      <c r="F76">
        <v>2</v>
      </c>
      <c r="G76" s="1">
        <v>43935.90730324074</v>
      </c>
      <c r="H76" t="s">
        <v>915</v>
      </c>
      <c r="I76">
        <f>COUNTIF(external_classifications!B:B,projects!A76)</f>
        <v>0</v>
      </c>
    </row>
    <row r="77" spans="1:9" x14ac:dyDescent="0.2">
      <c r="A77" t="s">
        <v>688</v>
      </c>
      <c r="B77" t="s">
        <v>952</v>
      </c>
      <c r="C77" t="s">
        <v>874</v>
      </c>
      <c r="D77">
        <v>86</v>
      </c>
      <c r="E77">
        <v>1</v>
      </c>
      <c r="F77">
        <v>1</v>
      </c>
      <c r="G77" s="1">
        <v>43636.390787037039</v>
      </c>
      <c r="H77" t="s">
        <v>915</v>
      </c>
      <c r="I77">
        <f>COUNTIF(external_classifications!B:B,projects!A77)</f>
        <v>1</v>
      </c>
    </row>
    <row r="78" spans="1:9" x14ac:dyDescent="0.2">
      <c r="A78" t="s">
        <v>542</v>
      </c>
      <c r="B78" t="s">
        <v>953</v>
      </c>
      <c r="C78" t="s">
        <v>871</v>
      </c>
      <c r="D78">
        <v>4678</v>
      </c>
      <c r="E78">
        <v>2007</v>
      </c>
      <c r="F78">
        <v>146</v>
      </c>
      <c r="G78" s="1">
        <v>44138.639097222222</v>
      </c>
      <c r="H78" t="s">
        <v>880</v>
      </c>
      <c r="I78">
        <f>COUNTIF(external_classifications!B:B,projects!A78)</f>
        <v>0</v>
      </c>
    </row>
    <row r="79" spans="1:9" x14ac:dyDescent="0.2">
      <c r="A79" t="s">
        <v>754</v>
      </c>
      <c r="B79" t="s">
        <v>954</v>
      </c>
      <c r="C79" t="s">
        <v>874</v>
      </c>
      <c r="D79">
        <v>16392</v>
      </c>
      <c r="E79">
        <v>1141</v>
      </c>
      <c r="F79">
        <v>220</v>
      </c>
      <c r="G79" s="1">
        <v>44097.739594907405</v>
      </c>
      <c r="H79" t="s">
        <v>869</v>
      </c>
      <c r="I79">
        <f>COUNTIF(external_classifications!B:B,projects!A79)</f>
        <v>1</v>
      </c>
    </row>
    <row r="80" spans="1:9" x14ac:dyDescent="0.2">
      <c r="A80" t="s">
        <v>460</v>
      </c>
      <c r="B80" t="s">
        <v>955</v>
      </c>
      <c r="C80" t="s">
        <v>878</v>
      </c>
      <c r="D80">
        <v>62</v>
      </c>
      <c r="E80">
        <v>33</v>
      </c>
      <c r="F80">
        <v>30</v>
      </c>
      <c r="G80" s="1">
        <v>43979.412118055552</v>
      </c>
      <c r="H80" t="s">
        <v>915</v>
      </c>
      <c r="I80">
        <f>COUNTIF(external_classifications!B:B,projects!A80)</f>
        <v>0</v>
      </c>
    </row>
    <row r="81" spans="1:9" x14ac:dyDescent="0.2">
      <c r="A81" t="s">
        <v>564</v>
      </c>
      <c r="B81" t="s">
        <v>956</v>
      </c>
      <c r="C81" t="s">
        <v>882</v>
      </c>
      <c r="D81">
        <v>71</v>
      </c>
      <c r="E81">
        <v>279</v>
      </c>
      <c r="F81">
        <v>38</v>
      </c>
      <c r="G81" s="1">
        <v>44217.594895833332</v>
      </c>
      <c r="H81" t="s">
        <v>915</v>
      </c>
      <c r="I81">
        <f>COUNTIF(external_classifications!B:B,projects!A81)</f>
        <v>0</v>
      </c>
    </row>
    <row r="82" spans="1:9" x14ac:dyDescent="0.2">
      <c r="A82" t="s">
        <v>558</v>
      </c>
      <c r="B82" t="s">
        <v>957</v>
      </c>
      <c r="C82" t="s">
        <v>871</v>
      </c>
      <c r="D82">
        <v>24303</v>
      </c>
      <c r="E82">
        <v>9026</v>
      </c>
      <c r="F82">
        <v>1755</v>
      </c>
      <c r="G82" s="1">
        <v>44219.489351851851</v>
      </c>
      <c r="H82" t="s">
        <v>869</v>
      </c>
      <c r="I82">
        <f>COUNTIF(external_classifications!B:B,projects!A82)</f>
        <v>0</v>
      </c>
    </row>
    <row r="83" spans="1:9" x14ac:dyDescent="0.2">
      <c r="A83" t="s">
        <v>620</v>
      </c>
      <c r="B83" t="s">
        <v>958</v>
      </c>
      <c r="C83" t="s">
        <v>874</v>
      </c>
      <c r="D83">
        <v>549</v>
      </c>
      <c r="E83">
        <v>409</v>
      </c>
      <c r="F83">
        <v>146</v>
      </c>
      <c r="G83" s="1">
        <v>44133.017870370371</v>
      </c>
      <c r="H83" t="s">
        <v>915</v>
      </c>
      <c r="I83">
        <f>COUNTIF(external_classifications!B:B,projects!A83)</f>
        <v>0</v>
      </c>
    </row>
    <row r="84" spans="1:9" x14ac:dyDescent="0.2">
      <c r="A84" t="s">
        <v>746</v>
      </c>
      <c r="B84" t="s">
        <v>959</v>
      </c>
      <c r="C84" t="s">
        <v>876</v>
      </c>
      <c r="D84">
        <v>5081</v>
      </c>
      <c r="E84">
        <v>211</v>
      </c>
      <c r="F84">
        <v>214</v>
      </c>
      <c r="G84" s="1">
        <v>44210.831655092596</v>
      </c>
      <c r="H84" t="s">
        <v>872</v>
      </c>
      <c r="I84">
        <f>COUNTIF(external_classifications!B:B,projects!A84)</f>
        <v>0</v>
      </c>
    </row>
    <row r="85" spans="1:9" x14ac:dyDescent="0.2">
      <c r="A85" t="s">
        <v>386</v>
      </c>
      <c r="B85" t="s">
        <v>960</v>
      </c>
      <c r="C85" t="s">
        <v>882</v>
      </c>
      <c r="D85">
        <v>1319</v>
      </c>
      <c r="E85">
        <v>368</v>
      </c>
      <c r="F85">
        <v>148</v>
      </c>
      <c r="G85" s="1">
        <v>43873.848333333335</v>
      </c>
      <c r="H85" t="s">
        <v>880</v>
      </c>
      <c r="I85">
        <f>COUNTIF(external_classifications!B:B,projects!A85)</f>
        <v>0</v>
      </c>
    </row>
    <row r="86" spans="1:9" x14ac:dyDescent="0.2">
      <c r="A86" t="s">
        <v>416</v>
      </c>
      <c r="B86" t="s">
        <v>961</v>
      </c>
      <c r="C86" t="s">
        <v>871</v>
      </c>
      <c r="D86">
        <v>30</v>
      </c>
      <c r="E86">
        <v>60</v>
      </c>
      <c r="F86">
        <v>13</v>
      </c>
      <c r="G86" s="1">
        <v>44176.090995370374</v>
      </c>
      <c r="H86" t="s">
        <v>915</v>
      </c>
      <c r="I86">
        <f>COUNTIF(external_classifications!B:B,projects!A86)</f>
        <v>0</v>
      </c>
    </row>
    <row r="87" spans="1:9" x14ac:dyDescent="0.2">
      <c r="A87" t="s">
        <v>592</v>
      </c>
      <c r="B87" t="s">
        <v>962</v>
      </c>
      <c r="C87" t="s">
        <v>878</v>
      </c>
      <c r="D87">
        <v>5466</v>
      </c>
      <c r="E87">
        <v>136</v>
      </c>
      <c r="F87">
        <v>16</v>
      </c>
      <c r="G87" s="1">
        <v>43818.186921296299</v>
      </c>
      <c r="H87" t="s">
        <v>869</v>
      </c>
      <c r="I87">
        <f>COUNTIF(external_classifications!B:B,projects!A87)</f>
        <v>0</v>
      </c>
    </row>
    <row r="88" spans="1:9" x14ac:dyDescent="0.2">
      <c r="A88" t="s">
        <v>410</v>
      </c>
      <c r="B88" t="s">
        <v>963</v>
      </c>
      <c r="C88" t="s">
        <v>882</v>
      </c>
      <c r="D88">
        <v>160</v>
      </c>
      <c r="E88">
        <v>5</v>
      </c>
      <c r="F88">
        <v>3</v>
      </c>
      <c r="G88" s="1">
        <v>44179.65797453704</v>
      </c>
      <c r="H88" t="s">
        <v>915</v>
      </c>
      <c r="I88">
        <f>COUNTIF(external_classifications!B:B,projects!A88)</f>
        <v>0</v>
      </c>
    </row>
    <row r="89" spans="1:9" x14ac:dyDescent="0.2">
      <c r="A89" t="s">
        <v>452</v>
      </c>
      <c r="B89" t="s">
        <v>964</v>
      </c>
      <c r="C89" t="s">
        <v>876</v>
      </c>
      <c r="D89">
        <v>139</v>
      </c>
      <c r="E89">
        <v>0</v>
      </c>
      <c r="F89">
        <v>1</v>
      </c>
      <c r="G89" s="1">
        <v>43569.423206018517</v>
      </c>
      <c r="H89" t="s">
        <v>915</v>
      </c>
      <c r="I89">
        <f>COUNTIF(external_classifications!B:B,projects!A89)</f>
        <v>0</v>
      </c>
    </row>
    <row r="90" spans="1:9" x14ac:dyDescent="0.2">
      <c r="A90" t="s">
        <v>446</v>
      </c>
      <c r="B90" t="s">
        <v>965</v>
      </c>
      <c r="C90" t="s">
        <v>874</v>
      </c>
      <c r="D90">
        <v>3050</v>
      </c>
      <c r="E90">
        <v>786</v>
      </c>
      <c r="F90">
        <v>236</v>
      </c>
      <c r="G90" s="1">
        <v>44138.218599537038</v>
      </c>
      <c r="H90" t="s">
        <v>872</v>
      </c>
      <c r="I90">
        <f>COUNTIF(external_classifications!B:B,projects!A90)</f>
        <v>0</v>
      </c>
    </row>
    <row r="91" spans="1:9" x14ac:dyDescent="0.2">
      <c r="A91" t="s">
        <v>624</v>
      </c>
      <c r="B91" t="s">
        <v>966</v>
      </c>
      <c r="C91" t="s">
        <v>878</v>
      </c>
      <c r="D91">
        <v>190</v>
      </c>
      <c r="E91">
        <v>139</v>
      </c>
      <c r="F91">
        <v>22</v>
      </c>
      <c r="G91" s="1">
        <v>44216.588125000002</v>
      </c>
      <c r="H91" t="s">
        <v>915</v>
      </c>
      <c r="I91">
        <f>COUNTIF(external_classifications!B:B,projects!A91)</f>
        <v>0</v>
      </c>
    </row>
    <row r="92" spans="1:9" x14ac:dyDescent="0.2">
      <c r="A92" t="s">
        <v>408</v>
      </c>
      <c r="B92" t="s">
        <v>967</v>
      </c>
      <c r="C92" t="s">
        <v>876</v>
      </c>
      <c r="D92">
        <v>24</v>
      </c>
      <c r="E92">
        <v>0</v>
      </c>
      <c r="F92">
        <v>0</v>
      </c>
      <c r="G92" s="1">
        <v>44116.975717592592</v>
      </c>
      <c r="H92" t="s">
        <v>915</v>
      </c>
      <c r="I92">
        <f>COUNTIF(external_classifications!B:B,projects!A92)</f>
        <v>0</v>
      </c>
    </row>
    <row r="93" spans="1:9" x14ac:dyDescent="0.2">
      <c r="A93" t="s">
        <v>532</v>
      </c>
      <c r="B93" t="s">
        <v>968</v>
      </c>
      <c r="C93" t="s">
        <v>878</v>
      </c>
      <c r="D93">
        <v>5103</v>
      </c>
      <c r="E93">
        <v>4064</v>
      </c>
      <c r="F93">
        <v>1432</v>
      </c>
      <c r="G93" s="1">
        <v>44179.104502314818</v>
      </c>
      <c r="H93" t="s">
        <v>872</v>
      </c>
      <c r="I93">
        <f>COUNTIF(external_classifications!B:B,projects!A93)</f>
        <v>0</v>
      </c>
    </row>
    <row r="94" spans="1:9" x14ac:dyDescent="0.2">
      <c r="A94" t="s">
        <v>366</v>
      </c>
      <c r="B94" t="s">
        <v>969</v>
      </c>
      <c r="C94" t="s">
        <v>868</v>
      </c>
      <c r="D94">
        <v>3537</v>
      </c>
      <c r="E94">
        <v>11</v>
      </c>
      <c r="F94">
        <v>6</v>
      </c>
      <c r="G94" s="1">
        <v>43755.040081018517</v>
      </c>
      <c r="H94" t="s">
        <v>872</v>
      </c>
      <c r="I94">
        <f>COUNTIF(external_classifications!B:B,projects!A94)</f>
        <v>0</v>
      </c>
    </row>
    <row r="95" spans="1:9" x14ac:dyDescent="0.2">
      <c r="A95" t="s">
        <v>496</v>
      </c>
      <c r="B95" t="s">
        <v>970</v>
      </c>
      <c r="C95" t="s">
        <v>876</v>
      </c>
      <c r="D95">
        <v>6252</v>
      </c>
      <c r="E95">
        <v>84</v>
      </c>
      <c r="F95">
        <v>82</v>
      </c>
      <c r="G95" s="1">
        <v>44186.661550925928</v>
      </c>
      <c r="H95" t="s">
        <v>872</v>
      </c>
      <c r="I95">
        <f>COUNTIF(external_classifications!B:B,projects!A95)</f>
        <v>0</v>
      </c>
    </row>
    <row r="96" spans="1:9" x14ac:dyDescent="0.2">
      <c r="A96" t="s">
        <v>267</v>
      </c>
      <c r="B96" t="s">
        <v>971</v>
      </c>
      <c r="C96" t="s">
        <v>878</v>
      </c>
      <c r="D96">
        <v>293</v>
      </c>
      <c r="E96">
        <v>49</v>
      </c>
      <c r="F96">
        <v>18</v>
      </c>
      <c r="G96" s="1">
        <v>44132.785092592596</v>
      </c>
      <c r="H96" t="s">
        <v>915</v>
      </c>
      <c r="I96">
        <f>COUNTIF(external_classifications!B:B,projects!A96)</f>
        <v>0</v>
      </c>
    </row>
    <row r="97" spans="1:9" x14ac:dyDescent="0.2">
      <c r="A97" t="s">
        <v>584</v>
      </c>
      <c r="B97" t="s">
        <v>972</v>
      </c>
      <c r="C97" t="s">
        <v>876</v>
      </c>
      <c r="D97">
        <v>94</v>
      </c>
      <c r="E97">
        <v>2</v>
      </c>
      <c r="F97">
        <v>1</v>
      </c>
      <c r="G97" s="1">
        <v>44184.698125000003</v>
      </c>
      <c r="H97" t="s">
        <v>915</v>
      </c>
      <c r="I97">
        <f>COUNTIF(external_classifications!B:B,projects!A97)</f>
        <v>0</v>
      </c>
    </row>
    <row r="98" spans="1:9" x14ac:dyDescent="0.2">
      <c r="A98" t="s">
        <v>694</v>
      </c>
      <c r="B98" t="s">
        <v>973</v>
      </c>
      <c r="C98" t="s">
        <v>882</v>
      </c>
      <c r="D98">
        <v>39</v>
      </c>
      <c r="E98">
        <v>7</v>
      </c>
      <c r="F98">
        <v>0</v>
      </c>
      <c r="G98" s="1">
        <v>43925.472314814811</v>
      </c>
      <c r="H98" t="s">
        <v>915</v>
      </c>
      <c r="I98">
        <f>COUNTIF(external_classifications!B:B,projects!A98)</f>
        <v>0</v>
      </c>
    </row>
    <row r="99" spans="1:9" x14ac:dyDescent="0.2">
      <c r="A99" t="s">
        <v>257</v>
      </c>
      <c r="B99" t="s">
        <v>974</v>
      </c>
      <c r="C99" t="s">
        <v>868</v>
      </c>
      <c r="D99">
        <v>111</v>
      </c>
      <c r="E99">
        <v>7</v>
      </c>
      <c r="F99">
        <v>7</v>
      </c>
      <c r="G99" s="1">
        <v>44109.156689814816</v>
      </c>
      <c r="H99" t="s">
        <v>915</v>
      </c>
      <c r="I99">
        <f>COUNTIF(external_classifications!B:B,projects!A99)</f>
        <v>0</v>
      </c>
    </row>
    <row r="100" spans="1:9" x14ac:dyDescent="0.2">
      <c r="A100" t="s">
        <v>233</v>
      </c>
      <c r="B100" t="s">
        <v>975</v>
      </c>
      <c r="C100" t="s">
        <v>868</v>
      </c>
      <c r="D100">
        <v>941</v>
      </c>
      <c r="E100">
        <v>2102</v>
      </c>
      <c r="F100">
        <v>382</v>
      </c>
      <c r="G100" s="1">
        <v>44204.663460648146</v>
      </c>
      <c r="H100" t="s">
        <v>872</v>
      </c>
      <c r="I100">
        <f>COUNTIF(external_classifications!B:B,projects!A100)</f>
        <v>0</v>
      </c>
    </row>
    <row r="101" spans="1:9" x14ac:dyDescent="0.2">
      <c r="A101" t="s">
        <v>332</v>
      </c>
      <c r="B101" t="s">
        <v>976</v>
      </c>
      <c r="C101" t="s">
        <v>868</v>
      </c>
      <c r="D101">
        <v>404</v>
      </c>
      <c r="E101">
        <v>3</v>
      </c>
      <c r="F101">
        <v>0</v>
      </c>
      <c r="G101" s="1">
        <v>44209.700694444444</v>
      </c>
      <c r="H101" t="s">
        <v>915</v>
      </c>
      <c r="I101">
        <f>COUNTIF(external_classifications!B:B,projects!A101)</f>
        <v>0</v>
      </c>
    </row>
    <row r="102" spans="1:9" x14ac:dyDescent="0.2">
      <c r="A102" t="s">
        <v>828</v>
      </c>
      <c r="B102" t="s">
        <v>977</v>
      </c>
      <c r="C102" t="s">
        <v>868</v>
      </c>
      <c r="D102">
        <v>64</v>
      </c>
      <c r="E102">
        <v>3</v>
      </c>
      <c r="F102">
        <v>0</v>
      </c>
      <c r="G102" s="1">
        <v>44210.88175925926</v>
      </c>
      <c r="H102" t="s">
        <v>915</v>
      </c>
      <c r="I102">
        <f>COUNTIF(external_classifications!B:B,projects!A102)</f>
        <v>1</v>
      </c>
    </row>
    <row r="103" spans="1:9" x14ac:dyDescent="0.2">
      <c r="A103" t="s">
        <v>436</v>
      </c>
      <c r="B103" t="s">
        <v>1442</v>
      </c>
      <c r="C103" t="s">
        <v>876</v>
      </c>
      <c r="D103">
        <v>824</v>
      </c>
      <c r="E103">
        <v>61</v>
      </c>
      <c r="F103">
        <v>23</v>
      </c>
      <c r="G103" s="1">
        <v>44117.007534722223</v>
      </c>
      <c r="H103" t="s">
        <v>872</v>
      </c>
      <c r="I103">
        <f>COUNTIF(external_classifications!B:B,projects!A103)</f>
        <v>1</v>
      </c>
    </row>
    <row r="104" spans="1:9" x14ac:dyDescent="0.2">
      <c r="A104" t="s">
        <v>304</v>
      </c>
      <c r="B104" t="s">
        <v>978</v>
      </c>
      <c r="C104" t="s">
        <v>878</v>
      </c>
      <c r="D104">
        <v>8854</v>
      </c>
      <c r="E104">
        <v>930</v>
      </c>
      <c r="F104">
        <v>221</v>
      </c>
      <c r="G104" s="1">
        <v>44218.640787037039</v>
      </c>
      <c r="H104" t="s">
        <v>869</v>
      </c>
      <c r="I104">
        <f>COUNTIF(external_classifications!B:B,projects!A104)</f>
        <v>1</v>
      </c>
    </row>
    <row r="105" spans="1:9" x14ac:dyDescent="0.2">
      <c r="A105" t="s">
        <v>800</v>
      </c>
      <c r="B105" t="s">
        <v>979</v>
      </c>
      <c r="C105" t="s">
        <v>882</v>
      </c>
      <c r="D105">
        <v>2437</v>
      </c>
      <c r="E105">
        <v>23</v>
      </c>
      <c r="F105">
        <v>15</v>
      </c>
      <c r="G105" s="1">
        <v>43544.576886574076</v>
      </c>
      <c r="H105" t="s">
        <v>872</v>
      </c>
      <c r="I105">
        <f>COUNTIF(external_classifications!B:B,projects!A105)</f>
        <v>0</v>
      </c>
    </row>
    <row r="106" spans="1:9" x14ac:dyDescent="0.2">
      <c r="A106" t="s">
        <v>290</v>
      </c>
      <c r="B106" t="s">
        <v>980</v>
      </c>
      <c r="C106" t="s">
        <v>882</v>
      </c>
      <c r="D106">
        <v>380</v>
      </c>
      <c r="E106">
        <v>2</v>
      </c>
      <c r="F106">
        <v>1</v>
      </c>
      <c r="G106" s="1">
        <v>43920.694224537037</v>
      </c>
      <c r="H106" t="s">
        <v>915</v>
      </c>
      <c r="I106">
        <f>COUNTIF(external_classifications!B:B,projects!A106)</f>
        <v>1</v>
      </c>
    </row>
    <row r="107" spans="1:9" x14ac:dyDescent="0.2">
      <c r="A107" t="s">
        <v>830</v>
      </c>
      <c r="B107" t="s">
        <v>981</v>
      </c>
      <c r="C107" t="s">
        <v>882</v>
      </c>
      <c r="D107">
        <v>38</v>
      </c>
      <c r="E107">
        <v>11</v>
      </c>
      <c r="F107">
        <v>2</v>
      </c>
      <c r="G107" s="1">
        <v>43933.250833333332</v>
      </c>
      <c r="H107" t="s">
        <v>915</v>
      </c>
      <c r="I107">
        <f>COUNTIF(external_classifications!B:B,projects!A107)</f>
        <v>0</v>
      </c>
    </row>
    <row r="108" spans="1:9" x14ac:dyDescent="0.2">
      <c r="A108" t="s">
        <v>568</v>
      </c>
      <c r="B108" t="s">
        <v>982</v>
      </c>
      <c r="C108" t="s">
        <v>882</v>
      </c>
      <c r="D108">
        <v>1650</v>
      </c>
      <c r="E108">
        <v>1376</v>
      </c>
      <c r="F108">
        <v>368</v>
      </c>
      <c r="G108" s="1">
        <v>44139.898310185185</v>
      </c>
      <c r="H108" t="s">
        <v>880</v>
      </c>
      <c r="I108">
        <f>COUNTIF(external_classifications!B:B,projects!A108)</f>
        <v>1</v>
      </c>
    </row>
    <row r="109" spans="1:9" x14ac:dyDescent="0.2">
      <c r="A109" t="s">
        <v>478</v>
      </c>
      <c r="B109" t="s">
        <v>983</v>
      </c>
      <c r="C109" t="s">
        <v>882</v>
      </c>
      <c r="D109">
        <v>49</v>
      </c>
      <c r="E109">
        <v>134</v>
      </c>
      <c r="F109">
        <v>21</v>
      </c>
      <c r="G109" s="1">
        <v>43580.346273148149</v>
      </c>
      <c r="H109" t="s">
        <v>915</v>
      </c>
      <c r="I109">
        <f>COUNTIF(external_classifications!B:B,projects!A109)</f>
        <v>0</v>
      </c>
    </row>
    <row r="110" spans="1:9" x14ac:dyDescent="0.2">
      <c r="A110" t="s">
        <v>844</v>
      </c>
      <c r="B110" t="s">
        <v>984</v>
      </c>
      <c r="C110" t="s">
        <v>878</v>
      </c>
      <c r="D110">
        <v>40</v>
      </c>
      <c r="E110">
        <v>0</v>
      </c>
      <c r="F110">
        <v>0</v>
      </c>
      <c r="G110" s="1">
        <v>43494.329224537039</v>
      </c>
      <c r="H110" t="s">
        <v>915</v>
      </c>
      <c r="I110">
        <f>COUNTIF(external_classifications!B:B,projects!A110)</f>
        <v>0</v>
      </c>
    </row>
    <row r="111" spans="1:9" x14ac:dyDescent="0.2">
      <c r="A111" t="s">
        <v>396</v>
      </c>
      <c r="B111" t="s">
        <v>985</v>
      </c>
      <c r="C111" t="s">
        <v>871</v>
      </c>
      <c r="D111">
        <v>161</v>
      </c>
      <c r="E111">
        <v>82</v>
      </c>
      <c r="F111">
        <v>51</v>
      </c>
      <c r="G111" s="1">
        <v>44064.355567129627</v>
      </c>
      <c r="H111" t="s">
        <v>915</v>
      </c>
      <c r="I111">
        <f>COUNTIF(external_classifications!B:B,projects!A111)</f>
        <v>0</v>
      </c>
    </row>
    <row r="112" spans="1:9" x14ac:dyDescent="0.2">
      <c r="A112" t="s">
        <v>278</v>
      </c>
      <c r="B112" t="s">
        <v>986</v>
      </c>
      <c r="C112" t="s">
        <v>882</v>
      </c>
      <c r="D112">
        <v>76</v>
      </c>
      <c r="E112">
        <v>45</v>
      </c>
      <c r="F112">
        <v>8</v>
      </c>
      <c r="G112" s="1">
        <v>44083.92695601852</v>
      </c>
      <c r="H112" t="s">
        <v>915</v>
      </c>
      <c r="I112">
        <f>COUNTIF(external_classifications!B:B,projects!A112)</f>
        <v>1</v>
      </c>
    </row>
    <row r="113" spans="1:9" x14ac:dyDescent="0.2">
      <c r="A113" t="s">
        <v>316</v>
      </c>
      <c r="B113" t="s">
        <v>987</v>
      </c>
      <c r="C113" t="s">
        <v>878</v>
      </c>
      <c r="D113">
        <v>94</v>
      </c>
      <c r="E113">
        <v>11</v>
      </c>
      <c r="F113">
        <v>2</v>
      </c>
      <c r="G113" s="1">
        <v>43864.544108796297</v>
      </c>
      <c r="H113" t="s">
        <v>915</v>
      </c>
      <c r="I113">
        <f>COUNTIF(external_classifications!B:B,projects!A113)</f>
        <v>1</v>
      </c>
    </row>
    <row r="114" spans="1:9" x14ac:dyDescent="0.2">
      <c r="A114" t="s">
        <v>590</v>
      </c>
      <c r="B114" t="s">
        <v>988</v>
      </c>
      <c r="C114" t="s">
        <v>882</v>
      </c>
      <c r="D114">
        <v>901</v>
      </c>
      <c r="E114">
        <v>598</v>
      </c>
      <c r="F114">
        <v>173</v>
      </c>
      <c r="G114" s="1">
        <v>44216.680335648147</v>
      </c>
      <c r="H114" t="s">
        <v>880</v>
      </c>
      <c r="I114">
        <f>COUNTIF(external_classifications!B:B,projects!A114)</f>
        <v>1</v>
      </c>
    </row>
    <row r="115" spans="1:9" x14ac:dyDescent="0.2">
      <c r="A115" t="s">
        <v>346</v>
      </c>
      <c r="B115" t="s">
        <v>989</v>
      </c>
      <c r="C115" t="s">
        <v>876</v>
      </c>
      <c r="D115">
        <v>1243</v>
      </c>
      <c r="E115">
        <v>2</v>
      </c>
      <c r="F115">
        <v>0</v>
      </c>
      <c r="G115" s="1">
        <v>44207.244849537034</v>
      </c>
      <c r="H115" t="s">
        <v>915</v>
      </c>
      <c r="I115">
        <f>COUNTIF(external_classifications!B:B,projects!A115)</f>
        <v>0</v>
      </c>
    </row>
    <row r="116" spans="1:9" x14ac:dyDescent="0.2">
      <c r="A116" t="s">
        <v>294</v>
      </c>
      <c r="B116" t="s">
        <v>990</v>
      </c>
      <c r="C116" t="s">
        <v>871</v>
      </c>
      <c r="D116">
        <v>838</v>
      </c>
      <c r="E116">
        <v>1618</v>
      </c>
      <c r="F116">
        <v>320</v>
      </c>
      <c r="G116" s="1">
        <v>44179.203067129631</v>
      </c>
      <c r="H116" t="s">
        <v>872</v>
      </c>
      <c r="I116">
        <f>COUNTIF(external_classifications!B:B,projects!A116)</f>
        <v>1</v>
      </c>
    </row>
    <row r="117" spans="1:9" x14ac:dyDescent="0.2">
      <c r="A117" t="s">
        <v>538</v>
      </c>
      <c r="B117" t="s">
        <v>991</v>
      </c>
      <c r="C117" t="s">
        <v>868</v>
      </c>
      <c r="D117">
        <v>310</v>
      </c>
      <c r="E117">
        <v>0</v>
      </c>
      <c r="F117">
        <v>1</v>
      </c>
      <c r="G117" s="1">
        <v>44006.963541666664</v>
      </c>
      <c r="H117" t="s">
        <v>915</v>
      </c>
      <c r="I117">
        <f>COUNTIF(external_classifications!B:B,projects!A117)</f>
        <v>0</v>
      </c>
    </row>
    <row r="118" spans="1:9" x14ac:dyDescent="0.2">
      <c r="A118" s="2" t="s">
        <v>308</v>
      </c>
      <c r="B118" t="s">
        <v>992</v>
      </c>
      <c r="C118" t="s">
        <v>868</v>
      </c>
      <c r="D118">
        <v>1647</v>
      </c>
      <c r="E118">
        <v>49</v>
      </c>
      <c r="F118">
        <v>28</v>
      </c>
      <c r="G118" s="1">
        <v>44202.756168981483</v>
      </c>
      <c r="H118" t="s">
        <v>872</v>
      </c>
      <c r="I118">
        <f>COUNTIF(external_classifications!B:B,projects!A118)</f>
        <v>1</v>
      </c>
    </row>
    <row r="119" spans="1:9" x14ac:dyDescent="0.2">
      <c r="A119" t="s">
        <v>314</v>
      </c>
      <c r="B119" t="s">
        <v>993</v>
      </c>
      <c r="C119" t="s">
        <v>868</v>
      </c>
      <c r="D119">
        <v>100</v>
      </c>
      <c r="E119">
        <v>25</v>
      </c>
      <c r="F119">
        <v>1</v>
      </c>
      <c r="G119" s="1">
        <v>43894.281817129631</v>
      </c>
      <c r="H119" t="s">
        <v>915</v>
      </c>
      <c r="I119">
        <f>COUNTIF(external_classifications!B:B,projects!A119)</f>
        <v>0</v>
      </c>
    </row>
    <row r="120" spans="1:9" x14ac:dyDescent="0.2">
      <c r="A120" t="s">
        <v>576</v>
      </c>
      <c r="B120" t="s">
        <v>994</v>
      </c>
      <c r="C120" t="s">
        <v>876</v>
      </c>
      <c r="D120">
        <v>1304</v>
      </c>
      <c r="E120">
        <v>294</v>
      </c>
      <c r="F120">
        <v>185</v>
      </c>
      <c r="G120" s="1">
        <v>44216.974027777775</v>
      </c>
      <c r="H120" t="s">
        <v>880</v>
      </c>
      <c r="I120">
        <f>COUNTIF(external_classifications!B:B,projects!A120)</f>
        <v>1</v>
      </c>
    </row>
    <row r="121" spans="1:9" x14ac:dyDescent="0.2">
      <c r="A121" t="s">
        <v>398</v>
      </c>
      <c r="B121" t="s">
        <v>995</v>
      </c>
      <c r="C121" t="s">
        <v>868</v>
      </c>
      <c r="D121">
        <v>486</v>
      </c>
      <c r="E121">
        <v>0</v>
      </c>
      <c r="F121">
        <v>0</v>
      </c>
      <c r="G121" s="1">
        <v>44039.861886574072</v>
      </c>
      <c r="H121" t="s">
        <v>915</v>
      </c>
      <c r="I121">
        <f>COUNTIF(external_classifications!B:B,projects!A121)</f>
        <v>0</v>
      </c>
    </row>
    <row r="122" spans="1:9" x14ac:dyDescent="0.2">
      <c r="A122" t="s">
        <v>181</v>
      </c>
      <c r="B122" t="s">
        <v>996</v>
      </c>
      <c r="C122" t="s">
        <v>876</v>
      </c>
      <c r="D122">
        <v>174</v>
      </c>
      <c r="E122">
        <v>16</v>
      </c>
      <c r="F122">
        <v>10</v>
      </c>
      <c r="G122" s="1">
        <v>44216.971504629626</v>
      </c>
      <c r="H122" t="s">
        <v>915</v>
      </c>
      <c r="I122">
        <f>COUNTIF(external_classifications!B:B,projects!A122)</f>
        <v>0</v>
      </c>
    </row>
    <row r="123" spans="1:9" x14ac:dyDescent="0.2">
      <c r="A123" t="s">
        <v>444</v>
      </c>
      <c r="B123" t="s">
        <v>997</v>
      </c>
      <c r="C123" t="s">
        <v>871</v>
      </c>
      <c r="D123">
        <v>6618</v>
      </c>
      <c r="E123">
        <v>251</v>
      </c>
      <c r="F123">
        <v>62</v>
      </c>
      <c r="G123" s="1">
        <v>44134.889525462961</v>
      </c>
      <c r="H123" t="s">
        <v>872</v>
      </c>
      <c r="I123">
        <f>COUNTIF(external_classifications!B:B,projects!A123)</f>
        <v>1</v>
      </c>
    </row>
    <row r="124" spans="1:9" x14ac:dyDescent="0.2">
      <c r="A124" t="s">
        <v>322</v>
      </c>
      <c r="B124" t="s">
        <v>998</v>
      </c>
      <c r="C124" t="s">
        <v>868</v>
      </c>
      <c r="D124">
        <v>3234</v>
      </c>
      <c r="E124">
        <v>597</v>
      </c>
      <c r="F124">
        <v>124</v>
      </c>
      <c r="G124" s="1">
        <v>44034.540185185186</v>
      </c>
      <c r="H124" t="s">
        <v>872</v>
      </c>
      <c r="I124">
        <f>COUNTIF(external_classifications!B:B,projects!A124)</f>
        <v>0</v>
      </c>
    </row>
    <row r="125" spans="1:9" x14ac:dyDescent="0.2">
      <c r="A125" t="s">
        <v>770</v>
      </c>
      <c r="B125" t="s">
        <v>999</v>
      </c>
      <c r="C125" t="s">
        <v>871</v>
      </c>
      <c r="D125">
        <v>241</v>
      </c>
      <c r="E125">
        <v>9</v>
      </c>
      <c r="F125">
        <v>1</v>
      </c>
      <c r="G125" s="1">
        <v>43742.659675925926</v>
      </c>
      <c r="H125" t="s">
        <v>915</v>
      </c>
      <c r="I125">
        <f>COUNTIF(external_classifications!B:B,projects!A125)</f>
        <v>1</v>
      </c>
    </row>
    <row r="126" spans="1:9" x14ac:dyDescent="0.2">
      <c r="A126" t="s">
        <v>302</v>
      </c>
      <c r="B126" t="s">
        <v>1000</v>
      </c>
      <c r="C126" t="s">
        <v>878</v>
      </c>
      <c r="D126">
        <v>41</v>
      </c>
      <c r="E126">
        <v>7</v>
      </c>
      <c r="F126">
        <v>0</v>
      </c>
      <c r="G126" s="1">
        <v>43760.50885416667</v>
      </c>
      <c r="H126" t="s">
        <v>915</v>
      </c>
      <c r="I126">
        <f>COUNTIF(external_classifications!B:B,projects!A126)</f>
        <v>1</v>
      </c>
    </row>
    <row r="127" spans="1:9" x14ac:dyDescent="0.2">
      <c r="A127" t="s">
        <v>498</v>
      </c>
      <c r="B127" t="s">
        <v>1001</v>
      </c>
      <c r="C127" t="s">
        <v>871</v>
      </c>
      <c r="D127">
        <v>7082</v>
      </c>
      <c r="E127">
        <v>21796</v>
      </c>
      <c r="F127">
        <v>1898</v>
      </c>
      <c r="G127" s="1">
        <v>44204.736064814817</v>
      </c>
      <c r="H127" t="s">
        <v>869</v>
      </c>
      <c r="I127">
        <f>COUNTIF(external_classifications!B:B,projects!A127)</f>
        <v>0</v>
      </c>
    </row>
    <row r="128" spans="1:9" x14ac:dyDescent="0.2">
      <c r="A128" t="s">
        <v>376</v>
      </c>
      <c r="B128" t="s">
        <v>1002</v>
      </c>
      <c r="C128" t="s">
        <v>868</v>
      </c>
      <c r="D128">
        <v>32</v>
      </c>
      <c r="E128">
        <v>6</v>
      </c>
      <c r="F128">
        <v>11</v>
      </c>
      <c r="G128" s="1">
        <v>43608.40966435185</v>
      </c>
      <c r="H128" t="s">
        <v>915</v>
      </c>
      <c r="I128">
        <f>COUNTIF(external_classifications!B:B,projects!A128)</f>
        <v>0</v>
      </c>
    </row>
    <row r="129" spans="1:9" x14ac:dyDescent="0.2">
      <c r="A129" t="s">
        <v>374</v>
      </c>
      <c r="B129" t="s">
        <v>1003</v>
      </c>
      <c r="C129" t="s">
        <v>871</v>
      </c>
      <c r="D129">
        <v>62</v>
      </c>
      <c r="E129">
        <v>26</v>
      </c>
      <c r="F129">
        <v>9</v>
      </c>
      <c r="G129" s="1">
        <v>44169.885381944441</v>
      </c>
      <c r="H129" t="s">
        <v>915</v>
      </c>
      <c r="I129">
        <f>COUNTIF(external_classifications!B:B,projects!A129)</f>
        <v>1</v>
      </c>
    </row>
    <row r="130" spans="1:9" x14ac:dyDescent="0.2">
      <c r="A130" t="s">
        <v>292</v>
      </c>
      <c r="B130" t="s">
        <v>1004</v>
      </c>
      <c r="C130" t="s">
        <v>868</v>
      </c>
      <c r="D130">
        <v>119</v>
      </c>
      <c r="E130">
        <v>20</v>
      </c>
      <c r="F130">
        <v>7</v>
      </c>
      <c r="G130" s="1">
        <v>43886.654756944445</v>
      </c>
      <c r="H130" t="s">
        <v>915</v>
      </c>
      <c r="I130">
        <f>COUNTIF(external_classifications!B:B,projects!A130)</f>
        <v>0</v>
      </c>
    </row>
    <row r="131" spans="1:9" x14ac:dyDescent="0.2">
      <c r="A131" t="s">
        <v>490</v>
      </c>
      <c r="B131" t="s">
        <v>1005</v>
      </c>
      <c r="C131" t="s">
        <v>868</v>
      </c>
      <c r="D131">
        <v>1299</v>
      </c>
      <c r="E131">
        <v>4</v>
      </c>
      <c r="F131">
        <v>5</v>
      </c>
      <c r="G131" s="1">
        <v>43584.313472222224</v>
      </c>
      <c r="H131" t="s">
        <v>872</v>
      </c>
      <c r="I131">
        <f>COUNTIF(external_classifications!B:B,projects!A131)</f>
        <v>0</v>
      </c>
    </row>
    <row r="132" spans="1:9" x14ac:dyDescent="0.2">
      <c r="A132" t="s">
        <v>243</v>
      </c>
      <c r="B132" t="s">
        <v>1006</v>
      </c>
      <c r="C132" t="s">
        <v>871</v>
      </c>
      <c r="D132">
        <v>136</v>
      </c>
      <c r="E132">
        <v>53</v>
      </c>
      <c r="F132">
        <v>29</v>
      </c>
      <c r="G132" s="1">
        <v>43875.862453703703</v>
      </c>
      <c r="H132" t="s">
        <v>915</v>
      </c>
      <c r="I132">
        <f>COUNTIF(external_classifications!B:B,projects!A132)</f>
        <v>0</v>
      </c>
    </row>
    <row r="133" spans="1:9" x14ac:dyDescent="0.2">
      <c r="A133" t="s">
        <v>468</v>
      </c>
      <c r="B133" t="s">
        <v>1007</v>
      </c>
      <c r="C133" t="s">
        <v>871</v>
      </c>
      <c r="D133">
        <v>67</v>
      </c>
      <c r="E133">
        <v>10</v>
      </c>
      <c r="F133">
        <v>1</v>
      </c>
      <c r="G133" s="1">
        <v>44138.226412037038</v>
      </c>
      <c r="H133" t="s">
        <v>915</v>
      </c>
      <c r="I133">
        <f>COUNTIF(external_classifications!B:B,projects!A133)</f>
        <v>0</v>
      </c>
    </row>
    <row r="134" spans="1:9" x14ac:dyDescent="0.2">
      <c r="A134" t="s">
        <v>566</v>
      </c>
      <c r="B134" t="s">
        <v>1008</v>
      </c>
      <c r="C134" t="s">
        <v>876</v>
      </c>
      <c r="D134">
        <v>65</v>
      </c>
      <c r="E134">
        <v>14</v>
      </c>
      <c r="F134">
        <v>9</v>
      </c>
      <c r="G134" s="1">
        <v>44117.202268518522</v>
      </c>
      <c r="H134" t="s">
        <v>915</v>
      </c>
      <c r="I134">
        <f>COUNTIF(external_classifications!B:B,projects!A134)</f>
        <v>0</v>
      </c>
    </row>
    <row r="135" spans="1:9" x14ac:dyDescent="0.2">
      <c r="A135" t="s">
        <v>832</v>
      </c>
      <c r="B135" t="s">
        <v>1009</v>
      </c>
      <c r="C135" t="s">
        <v>876</v>
      </c>
      <c r="D135">
        <v>84</v>
      </c>
      <c r="E135">
        <v>33</v>
      </c>
      <c r="F135">
        <v>5</v>
      </c>
      <c r="G135" s="1">
        <v>44107.824178240742</v>
      </c>
      <c r="H135" t="s">
        <v>915</v>
      </c>
      <c r="I135">
        <f>COUNTIF(external_classifications!B:B,projects!A135)</f>
        <v>0</v>
      </c>
    </row>
    <row r="136" spans="1:9" x14ac:dyDescent="0.2">
      <c r="A136" t="s">
        <v>358</v>
      </c>
      <c r="B136" t="s">
        <v>1010</v>
      </c>
      <c r="C136" t="s">
        <v>882</v>
      </c>
      <c r="D136">
        <v>11306</v>
      </c>
      <c r="E136">
        <v>1066</v>
      </c>
      <c r="F136">
        <v>295</v>
      </c>
      <c r="G136" s="1">
        <v>44218.539363425924</v>
      </c>
      <c r="H136" t="s">
        <v>869</v>
      </c>
      <c r="I136">
        <f>COUNTIF(external_classifications!B:B,projects!A136)</f>
        <v>0</v>
      </c>
    </row>
    <row r="137" spans="1:9" x14ac:dyDescent="0.2">
      <c r="A137" t="s">
        <v>820</v>
      </c>
      <c r="B137" t="s">
        <v>1011</v>
      </c>
      <c r="C137" t="s">
        <v>874</v>
      </c>
      <c r="D137">
        <v>25</v>
      </c>
      <c r="E137">
        <v>0</v>
      </c>
      <c r="F137">
        <v>1</v>
      </c>
      <c r="G137" s="1">
        <v>43547.531122685185</v>
      </c>
      <c r="H137" t="s">
        <v>915</v>
      </c>
      <c r="I137">
        <f>COUNTIF(external_classifications!B:B,projects!A137)</f>
        <v>1</v>
      </c>
    </row>
    <row r="138" spans="1:9" x14ac:dyDescent="0.2">
      <c r="A138" t="s">
        <v>514</v>
      </c>
      <c r="B138" t="s">
        <v>1012</v>
      </c>
      <c r="C138" t="s">
        <v>871</v>
      </c>
      <c r="D138">
        <v>506</v>
      </c>
      <c r="E138">
        <v>73</v>
      </c>
      <c r="F138">
        <v>40</v>
      </c>
      <c r="G138" s="1">
        <v>44082.38554398148</v>
      </c>
      <c r="H138" t="s">
        <v>915</v>
      </c>
      <c r="I138">
        <f>COUNTIF(external_classifications!B:B,projects!A138)</f>
        <v>1</v>
      </c>
    </row>
    <row r="139" spans="1:9" x14ac:dyDescent="0.2">
      <c r="A139" t="s">
        <v>732</v>
      </c>
      <c r="B139" t="s">
        <v>1013</v>
      </c>
      <c r="C139" t="s">
        <v>871</v>
      </c>
      <c r="D139">
        <v>162</v>
      </c>
      <c r="E139">
        <v>0</v>
      </c>
      <c r="F139">
        <v>0</v>
      </c>
      <c r="G139" s="1">
        <v>43799.741296296299</v>
      </c>
      <c r="H139" t="s">
        <v>915</v>
      </c>
      <c r="I139">
        <f>COUNTIF(external_classifications!B:B,projects!A139)</f>
        <v>0</v>
      </c>
    </row>
    <row r="140" spans="1:9" x14ac:dyDescent="0.2">
      <c r="A140" t="s">
        <v>698</v>
      </c>
      <c r="B140" t="s">
        <v>1014</v>
      </c>
      <c r="C140" t="s">
        <v>878</v>
      </c>
      <c r="D140">
        <v>238</v>
      </c>
      <c r="E140">
        <v>40</v>
      </c>
      <c r="F140">
        <v>14</v>
      </c>
      <c r="G140" s="1">
        <v>44176.112175925926</v>
      </c>
      <c r="H140" t="s">
        <v>915</v>
      </c>
      <c r="I140">
        <f>COUNTIF(external_classifications!B:B,projects!A140)</f>
        <v>1</v>
      </c>
    </row>
    <row r="141" spans="1:9" x14ac:dyDescent="0.2">
      <c r="A141" t="s">
        <v>494</v>
      </c>
      <c r="B141" t="s">
        <v>1015</v>
      </c>
      <c r="C141" t="s">
        <v>871</v>
      </c>
      <c r="D141">
        <v>4841</v>
      </c>
      <c r="E141">
        <v>5</v>
      </c>
      <c r="F141">
        <v>1</v>
      </c>
      <c r="G141" s="1">
        <v>44212.844571759262</v>
      </c>
      <c r="H141" t="s">
        <v>872</v>
      </c>
      <c r="I141">
        <f>COUNTIF(external_classifications!B:B,projects!A141)</f>
        <v>1</v>
      </c>
    </row>
    <row r="142" spans="1:9" x14ac:dyDescent="0.2">
      <c r="A142" t="s">
        <v>534</v>
      </c>
      <c r="B142" t="s">
        <v>1016</v>
      </c>
      <c r="C142" t="s">
        <v>868</v>
      </c>
      <c r="D142">
        <v>910</v>
      </c>
      <c r="E142">
        <v>673</v>
      </c>
      <c r="F142">
        <v>144</v>
      </c>
      <c r="G142" s="1">
        <v>44211.782986111109</v>
      </c>
      <c r="H142" t="s">
        <v>880</v>
      </c>
      <c r="I142">
        <f>COUNTIF(external_classifications!B:B,projects!A142)</f>
        <v>1</v>
      </c>
    </row>
    <row r="143" spans="1:9" x14ac:dyDescent="0.2">
      <c r="A143" t="s">
        <v>430</v>
      </c>
      <c r="B143" t="s">
        <v>1017</v>
      </c>
      <c r="C143" t="s">
        <v>876</v>
      </c>
      <c r="D143">
        <v>1428</v>
      </c>
      <c r="E143">
        <v>9266</v>
      </c>
      <c r="F143">
        <v>2569</v>
      </c>
      <c r="G143" s="1">
        <v>44140.378518518519</v>
      </c>
      <c r="H143" t="s">
        <v>880</v>
      </c>
      <c r="I143">
        <f>COUNTIF(external_classifications!B:B,projects!A143)</f>
        <v>1</v>
      </c>
    </row>
    <row r="144" spans="1:9" x14ac:dyDescent="0.2">
      <c r="A144" t="s">
        <v>482</v>
      </c>
      <c r="B144" t="s">
        <v>1018</v>
      </c>
      <c r="C144" t="s">
        <v>871</v>
      </c>
      <c r="D144">
        <v>1596</v>
      </c>
      <c r="E144">
        <v>32</v>
      </c>
      <c r="F144">
        <v>6</v>
      </c>
      <c r="G144" s="1">
        <v>44205.646203703705</v>
      </c>
      <c r="H144" t="s">
        <v>915</v>
      </c>
      <c r="I144">
        <f>COUNTIF(external_classifications!B:B,projects!A144)</f>
        <v>1</v>
      </c>
    </row>
    <row r="145" spans="1:9" x14ac:dyDescent="0.2">
      <c r="A145" t="s">
        <v>354</v>
      </c>
      <c r="B145" t="s">
        <v>1019</v>
      </c>
      <c r="C145" t="s">
        <v>876</v>
      </c>
      <c r="D145">
        <v>1507</v>
      </c>
      <c r="E145">
        <v>299</v>
      </c>
      <c r="F145">
        <v>157</v>
      </c>
      <c r="G145" s="1">
        <v>43872.600798611114</v>
      </c>
      <c r="H145" t="s">
        <v>880</v>
      </c>
      <c r="I145">
        <f>COUNTIF(external_classifications!B:B,projects!A145)</f>
        <v>0</v>
      </c>
    </row>
    <row r="146" spans="1:9" x14ac:dyDescent="0.2">
      <c r="A146" t="s">
        <v>638</v>
      </c>
      <c r="B146" t="s">
        <v>1020</v>
      </c>
      <c r="C146" t="s">
        <v>868</v>
      </c>
      <c r="D146">
        <v>9859</v>
      </c>
      <c r="E146">
        <v>46</v>
      </c>
      <c r="F146">
        <v>50</v>
      </c>
      <c r="G146" s="1">
        <v>44218.669652777775</v>
      </c>
      <c r="H146" t="s">
        <v>869</v>
      </c>
      <c r="I146">
        <f>COUNTIF(external_classifications!B:B,projects!A146)</f>
        <v>0</v>
      </c>
    </row>
    <row r="147" spans="1:9" x14ac:dyDescent="0.2">
      <c r="A147" t="s">
        <v>470</v>
      </c>
      <c r="B147" t="s">
        <v>1021</v>
      </c>
      <c r="C147" t="s">
        <v>871</v>
      </c>
      <c r="D147">
        <v>6483</v>
      </c>
      <c r="E147">
        <v>26</v>
      </c>
      <c r="F147">
        <v>25</v>
      </c>
      <c r="G147" s="1">
        <v>44219.438981481479</v>
      </c>
      <c r="H147" t="s">
        <v>869</v>
      </c>
      <c r="I147">
        <f>COUNTIF(external_classifications!B:B,projects!A147)</f>
        <v>0</v>
      </c>
    </row>
    <row r="148" spans="1:9" x14ac:dyDescent="0.2">
      <c r="A148" t="s">
        <v>219</v>
      </c>
      <c r="B148" t="s">
        <v>1022</v>
      </c>
      <c r="C148" t="s">
        <v>868</v>
      </c>
      <c r="D148">
        <v>1048</v>
      </c>
      <c r="E148">
        <v>140</v>
      </c>
      <c r="F148">
        <v>337</v>
      </c>
      <c r="G148" s="1">
        <v>44139.709837962961</v>
      </c>
      <c r="H148" t="s">
        <v>880</v>
      </c>
      <c r="I148">
        <f>COUNTIF(external_classifications!B:B,projects!A148)</f>
        <v>0</v>
      </c>
    </row>
    <row r="149" spans="1:9" x14ac:dyDescent="0.2">
      <c r="A149" t="s">
        <v>666</v>
      </c>
      <c r="B149" t="s">
        <v>1023</v>
      </c>
      <c r="C149" t="s">
        <v>874</v>
      </c>
      <c r="D149">
        <v>27</v>
      </c>
      <c r="E149">
        <v>0</v>
      </c>
      <c r="F149">
        <v>0</v>
      </c>
      <c r="G149" s="1">
        <v>43756.615960648145</v>
      </c>
      <c r="H149" t="s">
        <v>915</v>
      </c>
      <c r="I149">
        <f>COUNTIF(external_classifications!B:B,projects!A149)</f>
        <v>0</v>
      </c>
    </row>
    <row r="150" spans="1:9" x14ac:dyDescent="0.2">
      <c r="A150" t="s">
        <v>810</v>
      </c>
      <c r="B150" t="s">
        <v>1024</v>
      </c>
      <c r="C150" t="s">
        <v>871</v>
      </c>
      <c r="D150">
        <v>105</v>
      </c>
      <c r="E150">
        <v>0</v>
      </c>
      <c r="F150">
        <v>0</v>
      </c>
      <c r="G150" s="1">
        <v>44070.564502314817</v>
      </c>
      <c r="H150" t="s">
        <v>915</v>
      </c>
      <c r="I150">
        <f>COUNTIF(external_classifications!B:B,projects!A150)</f>
        <v>1</v>
      </c>
    </row>
    <row r="151" spans="1:9" x14ac:dyDescent="0.2">
      <c r="A151" t="s">
        <v>197</v>
      </c>
      <c r="B151" t="s">
        <v>1025</v>
      </c>
      <c r="C151" t="s">
        <v>871</v>
      </c>
      <c r="D151">
        <v>299</v>
      </c>
      <c r="E151">
        <v>0</v>
      </c>
      <c r="F151">
        <v>0</v>
      </c>
      <c r="G151" s="1">
        <v>44131.601504629631</v>
      </c>
      <c r="H151" t="s">
        <v>915</v>
      </c>
      <c r="I151">
        <f>COUNTIF(external_classifications!B:B,projects!A151)</f>
        <v>0</v>
      </c>
    </row>
    <row r="152" spans="1:9" x14ac:dyDescent="0.2">
      <c r="A152" t="s">
        <v>692</v>
      </c>
      <c r="B152" t="s">
        <v>1026</v>
      </c>
      <c r="C152" t="s">
        <v>882</v>
      </c>
      <c r="D152">
        <v>374</v>
      </c>
      <c r="E152">
        <v>0</v>
      </c>
      <c r="F152">
        <v>0</v>
      </c>
      <c r="G152" s="1">
        <v>43582.863298611112</v>
      </c>
      <c r="H152" t="s">
        <v>915</v>
      </c>
      <c r="I152">
        <f>COUNTIF(external_classifications!B:B,projects!A152)</f>
        <v>0</v>
      </c>
    </row>
    <row r="153" spans="1:9" x14ac:dyDescent="0.2">
      <c r="A153" t="s">
        <v>402</v>
      </c>
      <c r="B153" t="s">
        <v>1027</v>
      </c>
      <c r="C153" t="s">
        <v>878</v>
      </c>
      <c r="D153">
        <v>38</v>
      </c>
      <c r="E153">
        <v>0</v>
      </c>
      <c r="F153">
        <v>0</v>
      </c>
      <c r="G153" s="1">
        <v>43779.811805555553</v>
      </c>
      <c r="H153" t="s">
        <v>915</v>
      </c>
      <c r="I153">
        <f>COUNTIF(external_classifications!B:B,projects!A153)</f>
        <v>0</v>
      </c>
    </row>
    <row r="154" spans="1:9" x14ac:dyDescent="0.2">
      <c r="A154" t="s">
        <v>336</v>
      </c>
      <c r="B154" t="s">
        <v>1028</v>
      </c>
      <c r="C154" t="s">
        <v>871</v>
      </c>
      <c r="D154">
        <v>12514</v>
      </c>
      <c r="E154">
        <v>24</v>
      </c>
      <c r="F154">
        <v>10</v>
      </c>
      <c r="G154" s="1">
        <v>44201.594722222224</v>
      </c>
      <c r="H154" t="s">
        <v>869</v>
      </c>
      <c r="I154">
        <f>COUNTIF(external_classifications!B:B,projects!A154)</f>
        <v>0</v>
      </c>
    </row>
    <row r="155" spans="1:9" x14ac:dyDescent="0.2">
      <c r="A155" t="s">
        <v>734</v>
      </c>
      <c r="B155" t="s">
        <v>1029</v>
      </c>
      <c r="C155" t="s">
        <v>871</v>
      </c>
      <c r="D155">
        <v>206</v>
      </c>
      <c r="E155">
        <v>0</v>
      </c>
      <c r="F155">
        <v>0</v>
      </c>
      <c r="G155" s="1">
        <v>44131.894780092596</v>
      </c>
      <c r="H155" t="s">
        <v>915</v>
      </c>
      <c r="I155">
        <f>COUNTIF(external_classifications!B:B,projects!A155)</f>
        <v>0</v>
      </c>
    </row>
    <row r="156" spans="1:9" x14ac:dyDescent="0.2">
      <c r="A156" t="s">
        <v>221</v>
      </c>
      <c r="B156" t="s">
        <v>1030</v>
      </c>
      <c r="C156" t="s">
        <v>868</v>
      </c>
      <c r="D156">
        <v>77</v>
      </c>
      <c r="E156">
        <v>8</v>
      </c>
      <c r="F156">
        <v>0</v>
      </c>
      <c r="G156" s="1">
        <v>44071.281469907408</v>
      </c>
      <c r="H156" t="s">
        <v>915</v>
      </c>
      <c r="I156">
        <f>COUNTIF(external_classifications!B:B,projects!A156)</f>
        <v>0</v>
      </c>
    </row>
    <row r="157" spans="1:9" x14ac:dyDescent="0.2">
      <c r="A157" t="s">
        <v>840</v>
      </c>
      <c r="B157" t="s">
        <v>1031</v>
      </c>
      <c r="C157" t="s">
        <v>882</v>
      </c>
      <c r="D157">
        <v>173</v>
      </c>
      <c r="E157">
        <v>141</v>
      </c>
      <c r="F157">
        <v>59</v>
      </c>
      <c r="G157" s="1">
        <v>44013.490752314814</v>
      </c>
      <c r="H157" t="s">
        <v>915</v>
      </c>
      <c r="I157">
        <f>COUNTIF(external_classifications!B:B,projects!A157)</f>
        <v>0</v>
      </c>
    </row>
    <row r="158" spans="1:9" x14ac:dyDescent="0.2">
      <c r="A158" t="s">
        <v>536</v>
      </c>
      <c r="B158" t="s">
        <v>1032</v>
      </c>
      <c r="C158" t="s">
        <v>871</v>
      </c>
      <c r="D158">
        <v>1649</v>
      </c>
      <c r="E158">
        <v>274</v>
      </c>
      <c r="F158">
        <v>102</v>
      </c>
      <c r="G158" s="1">
        <v>44078.035266203704</v>
      </c>
      <c r="H158" t="s">
        <v>880</v>
      </c>
      <c r="I158">
        <f>COUNTIF(external_classifications!B:B,projects!A158)</f>
        <v>1</v>
      </c>
    </row>
    <row r="159" spans="1:9" x14ac:dyDescent="0.2">
      <c r="A159" t="s">
        <v>822</v>
      </c>
      <c r="B159" t="s">
        <v>1033</v>
      </c>
      <c r="C159" t="s">
        <v>876</v>
      </c>
      <c r="D159">
        <v>4280</v>
      </c>
      <c r="E159">
        <v>1968</v>
      </c>
      <c r="F159">
        <v>448</v>
      </c>
      <c r="G159" s="1">
        <v>44218.320543981485</v>
      </c>
      <c r="H159" t="s">
        <v>869</v>
      </c>
      <c r="I159">
        <f>COUNTIF(external_classifications!B:B,projects!A159)</f>
        <v>1</v>
      </c>
    </row>
    <row r="160" spans="1:9" x14ac:dyDescent="0.2">
      <c r="A160" t="s">
        <v>772</v>
      </c>
      <c r="B160" t="s">
        <v>1034</v>
      </c>
      <c r="C160" t="s">
        <v>876</v>
      </c>
      <c r="D160">
        <v>291</v>
      </c>
      <c r="E160">
        <v>22</v>
      </c>
      <c r="F160">
        <v>14</v>
      </c>
      <c r="G160" s="1">
        <v>43877.349027777775</v>
      </c>
      <c r="H160" t="s">
        <v>915</v>
      </c>
      <c r="I160">
        <f>COUNTIF(external_classifications!B:B,projects!A160)</f>
        <v>0</v>
      </c>
    </row>
    <row r="161" spans="1:9" x14ac:dyDescent="0.2">
      <c r="A161" t="s">
        <v>748</v>
      </c>
      <c r="B161" t="s">
        <v>1035</v>
      </c>
      <c r="C161" t="s">
        <v>874</v>
      </c>
      <c r="D161">
        <v>304</v>
      </c>
      <c r="E161">
        <v>8</v>
      </c>
      <c r="F161">
        <v>19</v>
      </c>
      <c r="G161" s="1">
        <v>44217.319837962961</v>
      </c>
      <c r="H161" t="s">
        <v>872</v>
      </c>
      <c r="I161">
        <f>COUNTIF(external_classifications!B:B,projects!A161)</f>
        <v>0</v>
      </c>
    </row>
    <row r="162" spans="1:9" x14ac:dyDescent="0.2">
      <c r="A162" t="s">
        <v>602</v>
      </c>
      <c r="B162" t="s">
        <v>1036</v>
      </c>
      <c r="C162" t="s">
        <v>882</v>
      </c>
      <c r="D162">
        <v>2470</v>
      </c>
      <c r="E162">
        <v>453</v>
      </c>
      <c r="F162">
        <v>243</v>
      </c>
      <c r="G162" s="1">
        <v>44209.655486111114</v>
      </c>
      <c r="H162" t="s">
        <v>872</v>
      </c>
      <c r="I162">
        <f>COUNTIF(external_classifications!B:B,projects!A162)</f>
        <v>0</v>
      </c>
    </row>
    <row r="163" spans="1:9" x14ac:dyDescent="0.2">
      <c r="A163" t="s">
        <v>702</v>
      </c>
      <c r="B163" t="s">
        <v>1037</v>
      </c>
      <c r="C163" t="s">
        <v>868</v>
      </c>
      <c r="D163">
        <v>4649</v>
      </c>
      <c r="E163">
        <v>83</v>
      </c>
      <c r="F163">
        <v>35</v>
      </c>
      <c r="G163" s="1">
        <v>44218.592164351852</v>
      </c>
      <c r="H163" t="s">
        <v>872</v>
      </c>
      <c r="I163">
        <f>COUNTIF(external_classifications!B:B,projects!A163)</f>
        <v>1</v>
      </c>
    </row>
    <row r="164" spans="1:9" x14ac:dyDescent="0.2">
      <c r="A164" t="s">
        <v>380</v>
      </c>
      <c r="B164" t="s">
        <v>1038</v>
      </c>
      <c r="C164" t="s">
        <v>871</v>
      </c>
      <c r="D164">
        <v>6481</v>
      </c>
      <c r="E164">
        <v>10146</v>
      </c>
      <c r="F164">
        <v>2054</v>
      </c>
      <c r="G164" s="1">
        <v>44219.579756944448</v>
      </c>
      <c r="H164" t="s">
        <v>872</v>
      </c>
      <c r="I164">
        <f>COUNTIF(external_classifications!B:B,projects!A164)</f>
        <v>0</v>
      </c>
    </row>
    <row r="165" spans="1:9" x14ac:dyDescent="0.2">
      <c r="A165" t="s">
        <v>231</v>
      </c>
      <c r="B165" t="s">
        <v>1039</v>
      </c>
      <c r="C165" t="s">
        <v>871</v>
      </c>
      <c r="D165">
        <v>80</v>
      </c>
      <c r="E165">
        <v>11</v>
      </c>
      <c r="F165">
        <v>1</v>
      </c>
      <c r="G165" s="1">
        <v>43839.963865740741</v>
      </c>
      <c r="H165" t="s">
        <v>915</v>
      </c>
      <c r="I165">
        <f>COUNTIF(external_classifications!B:B,projects!A165)</f>
        <v>0</v>
      </c>
    </row>
    <row r="166" spans="1:9" x14ac:dyDescent="0.2">
      <c r="A166" t="s">
        <v>562</v>
      </c>
      <c r="B166" t="s">
        <v>1040</v>
      </c>
      <c r="C166" t="s">
        <v>878</v>
      </c>
      <c r="D166">
        <v>124</v>
      </c>
      <c r="E166">
        <v>0</v>
      </c>
      <c r="F166">
        <v>0</v>
      </c>
      <c r="G166" s="1">
        <v>44129.38925925926</v>
      </c>
      <c r="H166" t="s">
        <v>915</v>
      </c>
      <c r="I166">
        <f>COUNTIF(external_classifications!B:B,projects!A166)</f>
        <v>1</v>
      </c>
    </row>
    <row r="167" spans="1:9" x14ac:dyDescent="0.2">
      <c r="A167" t="s">
        <v>223</v>
      </c>
      <c r="B167" t="s">
        <v>1041</v>
      </c>
      <c r="C167" t="s">
        <v>871</v>
      </c>
      <c r="D167">
        <v>112</v>
      </c>
      <c r="E167">
        <v>0</v>
      </c>
      <c r="F167">
        <v>0</v>
      </c>
      <c r="G167" s="1">
        <v>44176.800266203703</v>
      </c>
      <c r="H167" t="s">
        <v>915</v>
      </c>
      <c r="I167">
        <f>COUNTIF(external_classifications!B:B,projects!A167)</f>
        <v>0</v>
      </c>
    </row>
    <row r="168" spans="1:9" x14ac:dyDescent="0.2">
      <c r="A168" t="s">
        <v>422</v>
      </c>
      <c r="B168" t="s">
        <v>1042</v>
      </c>
      <c r="C168" t="s">
        <v>882</v>
      </c>
      <c r="D168">
        <v>71</v>
      </c>
      <c r="E168">
        <v>3</v>
      </c>
      <c r="F168">
        <v>1</v>
      </c>
      <c r="G168" s="1">
        <v>44201.199942129628</v>
      </c>
      <c r="H168" t="s">
        <v>915</v>
      </c>
      <c r="I168">
        <f>COUNTIF(external_classifications!B:B,projects!A168)</f>
        <v>0</v>
      </c>
    </row>
    <row r="169" spans="1:9" x14ac:dyDescent="0.2">
      <c r="A169" t="s">
        <v>544</v>
      </c>
      <c r="B169" t="s">
        <v>1043</v>
      </c>
      <c r="C169" t="s">
        <v>878</v>
      </c>
      <c r="D169">
        <v>1319</v>
      </c>
      <c r="E169">
        <v>2273</v>
      </c>
      <c r="F169">
        <v>550</v>
      </c>
      <c r="G169" s="1">
        <v>44216.030405092592</v>
      </c>
      <c r="H169" t="s">
        <v>915</v>
      </c>
      <c r="I169">
        <f>COUNTIF(external_classifications!B:B,projects!A169)</f>
        <v>1</v>
      </c>
    </row>
    <row r="170" spans="1:9" x14ac:dyDescent="0.2">
      <c r="A170" t="s">
        <v>271</v>
      </c>
      <c r="B170" t="s">
        <v>1044</v>
      </c>
      <c r="C170" t="s">
        <v>878</v>
      </c>
      <c r="D170">
        <v>7300</v>
      </c>
      <c r="E170">
        <v>450</v>
      </c>
      <c r="F170">
        <v>255</v>
      </c>
      <c r="G170" s="1">
        <v>44214.858738425923</v>
      </c>
      <c r="H170" t="s">
        <v>869</v>
      </c>
      <c r="I170">
        <f>COUNTIF(external_classifications!B:B,projects!A170)</f>
        <v>1</v>
      </c>
    </row>
    <row r="171" spans="1:9" x14ac:dyDescent="0.2">
      <c r="A171" t="s">
        <v>213</v>
      </c>
      <c r="B171" t="s">
        <v>1045</v>
      </c>
      <c r="C171" t="s">
        <v>871</v>
      </c>
      <c r="D171">
        <v>499</v>
      </c>
      <c r="E171">
        <v>0</v>
      </c>
      <c r="F171">
        <v>3</v>
      </c>
      <c r="G171" s="1">
        <v>44206.659502314818</v>
      </c>
      <c r="H171" t="s">
        <v>915</v>
      </c>
      <c r="I171">
        <f>COUNTIF(external_classifications!B:B,projects!A171)</f>
        <v>0</v>
      </c>
    </row>
    <row r="172" spans="1:9" x14ac:dyDescent="0.2">
      <c r="A172" t="s">
        <v>205</v>
      </c>
      <c r="B172" t="s">
        <v>1046</v>
      </c>
      <c r="C172" t="s">
        <v>874</v>
      </c>
      <c r="D172">
        <v>2357</v>
      </c>
      <c r="E172">
        <v>243</v>
      </c>
      <c r="F172">
        <v>93</v>
      </c>
      <c r="G172" s="1">
        <v>44215.558483796296</v>
      </c>
      <c r="H172" t="s">
        <v>880</v>
      </c>
      <c r="I172">
        <f>COUNTIF(external_classifications!B:B,projects!A172)</f>
        <v>0</v>
      </c>
    </row>
    <row r="173" spans="1:9" x14ac:dyDescent="0.2">
      <c r="A173" t="s">
        <v>556</v>
      </c>
      <c r="B173" t="s">
        <v>1047</v>
      </c>
      <c r="C173" t="s">
        <v>882</v>
      </c>
      <c r="D173">
        <v>4196</v>
      </c>
      <c r="E173">
        <v>323</v>
      </c>
      <c r="F173">
        <v>121</v>
      </c>
      <c r="G173" s="1">
        <v>44215.657905092594</v>
      </c>
      <c r="H173" t="s">
        <v>869</v>
      </c>
      <c r="I173">
        <f>COUNTIF(external_classifications!B:B,projects!A173)</f>
        <v>1</v>
      </c>
    </row>
    <row r="174" spans="1:9" x14ac:dyDescent="0.2">
      <c r="A174" t="s">
        <v>225</v>
      </c>
      <c r="B174" t="s">
        <v>1048</v>
      </c>
      <c r="C174" t="s">
        <v>871</v>
      </c>
      <c r="D174">
        <v>39</v>
      </c>
      <c r="E174">
        <v>30</v>
      </c>
      <c r="F174">
        <v>0</v>
      </c>
      <c r="G174" s="1">
        <v>43829.629236111112</v>
      </c>
      <c r="H174" t="s">
        <v>915</v>
      </c>
      <c r="I174">
        <f>COUNTIF(external_classifications!B:B,projects!A174)</f>
        <v>0</v>
      </c>
    </row>
    <row r="175" spans="1:9" x14ac:dyDescent="0.2">
      <c r="A175" t="s">
        <v>263</v>
      </c>
      <c r="B175" t="s">
        <v>1049</v>
      </c>
      <c r="C175" t="s">
        <v>874</v>
      </c>
      <c r="D175">
        <v>60</v>
      </c>
      <c r="E175">
        <v>12</v>
      </c>
      <c r="F175">
        <v>4</v>
      </c>
      <c r="G175" s="1">
        <v>43908.790763888886</v>
      </c>
      <c r="H175" t="s">
        <v>915</v>
      </c>
      <c r="I175">
        <f>COUNTIF(external_classifications!B:B,projects!A175)</f>
        <v>0</v>
      </c>
    </row>
    <row r="176" spans="1:9" x14ac:dyDescent="0.2">
      <c r="A176" t="s">
        <v>418</v>
      </c>
      <c r="B176" t="s">
        <v>1050</v>
      </c>
      <c r="C176" t="s">
        <v>878</v>
      </c>
      <c r="D176">
        <v>15883</v>
      </c>
      <c r="E176">
        <v>342</v>
      </c>
      <c r="F176">
        <v>144</v>
      </c>
      <c r="G176" s="1">
        <v>44139.636412037034</v>
      </c>
      <c r="H176" t="s">
        <v>869</v>
      </c>
      <c r="I176">
        <f>COUNTIF(external_classifications!B:B,projects!A176)</f>
        <v>0</v>
      </c>
    </row>
    <row r="177" spans="1:9" x14ac:dyDescent="0.2">
      <c r="A177" t="s">
        <v>259</v>
      </c>
      <c r="B177" t="s">
        <v>1051</v>
      </c>
      <c r="C177" t="s">
        <v>874</v>
      </c>
      <c r="D177">
        <v>620</v>
      </c>
      <c r="E177">
        <v>388</v>
      </c>
      <c r="F177">
        <v>1044</v>
      </c>
      <c r="G177" s="1">
        <v>44218.712546296294</v>
      </c>
      <c r="H177" t="s">
        <v>869</v>
      </c>
      <c r="I177">
        <f>COUNTIF(external_classifications!B:B,projects!A177)</f>
        <v>1</v>
      </c>
    </row>
    <row r="178" spans="1:9" x14ac:dyDescent="0.2">
      <c r="A178" t="s">
        <v>253</v>
      </c>
      <c r="B178" t="s">
        <v>1052</v>
      </c>
      <c r="C178" t="s">
        <v>874</v>
      </c>
      <c r="D178">
        <v>15987</v>
      </c>
      <c r="E178">
        <v>968</v>
      </c>
      <c r="F178">
        <v>863</v>
      </c>
      <c r="G178" s="1">
        <v>44218.625358796293</v>
      </c>
      <c r="H178" t="s">
        <v>869</v>
      </c>
      <c r="I178">
        <f>COUNTIF(external_classifications!B:B,projects!A178)</f>
        <v>0</v>
      </c>
    </row>
    <row r="179" spans="1:9" x14ac:dyDescent="0.2">
      <c r="A179" t="s">
        <v>796</v>
      </c>
      <c r="B179" t="s">
        <v>1053</v>
      </c>
      <c r="C179" t="s">
        <v>868</v>
      </c>
      <c r="D179">
        <v>46</v>
      </c>
      <c r="E179">
        <v>2</v>
      </c>
      <c r="F179">
        <v>4</v>
      </c>
      <c r="G179" s="1">
        <v>44130.794456018521</v>
      </c>
      <c r="H179" t="s">
        <v>915</v>
      </c>
      <c r="I179">
        <f>COUNTIF(external_classifications!B:B,projects!A179)</f>
        <v>0</v>
      </c>
    </row>
    <row r="180" spans="1:9" x14ac:dyDescent="0.2">
      <c r="A180" t="s">
        <v>261</v>
      </c>
      <c r="B180" t="s">
        <v>1054</v>
      </c>
      <c r="C180" t="s">
        <v>874</v>
      </c>
      <c r="D180">
        <v>425</v>
      </c>
      <c r="E180">
        <v>15</v>
      </c>
      <c r="F180">
        <v>2</v>
      </c>
      <c r="G180" s="1">
        <v>44200.916527777779</v>
      </c>
      <c r="H180" t="s">
        <v>915</v>
      </c>
      <c r="I180">
        <f>COUNTIF(external_classifications!B:B,projects!A180)</f>
        <v>1</v>
      </c>
    </row>
    <row r="181" spans="1:9" x14ac:dyDescent="0.2">
      <c r="A181" t="s">
        <v>572</v>
      </c>
      <c r="B181" t="s">
        <v>1055</v>
      </c>
      <c r="C181" t="s">
        <v>871</v>
      </c>
      <c r="D181">
        <v>150</v>
      </c>
      <c r="E181">
        <v>401</v>
      </c>
      <c r="F181">
        <v>14</v>
      </c>
      <c r="G181" s="1">
        <v>43492.831956018519</v>
      </c>
      <c r="H181" t="s">
        <v>915</v>
      </c>
      <c r="I181">
        <f>COUNTIF(external_classifications!B:B,projects!A181)</f>
        <v>0</v>
      </c>
    </row>
    <row r="182" spans="1:9" x14ac:dyDescent="0.2">
      <c r="A182" t="s">
        <v>612</v>
      </c>
      <c r="B182" t="s">
        <v>1056</v>
      </c>
      <c r="C182" t="s">
        <v>868</v>
      </c>
      <c r="D182">
        <v>1354</v>
      </c>
      <c r="E182">
        <v>1068</v>
      </c>
      <c r="F182">
        <v>153</v>
      </c>
      <c r="G182" s="1">
        <v>44102.424050925925</v>
      </c>
      <c r="H182" t="s">
        <v>915</v>
      </c>
      <c r="I182">
        <f>COUNTIF(external_classifications!B:B,projects!A182)</f>
        <v>1</v>
      </c>
    </row>
    <row r="183" spans="1:9" x14ac:dyDescent="0.2">
      <c r="A183" t="s">
        <v>570</v>
      </c>
      <c r="B183" t="s">
        <v>1057</v>
      </c>
      <c r="C183" t="s">
        <v>876</v>
      </c>
      <c r="D183">
        <v>338</v>
      </c>
      <c r="E183">
        <v>5</v>
      </c>
      <c r="F183">
        <v>7</v>
      </c>
      <c r="G183" s="1">
        <v>43482.239745370367</v>
      </c>
      <c r="H183" t="s">
        <v>915</v>
      </c>
      <c r="I183">
        <f>COUNTIF(external_classifications!B:B,projects!A183)</f>
        <v>0</v>
      </c>
    </row>
    <row r="184" spans="1:9" x14ac:dyDescent="0.2">
      <c r="A184" t="s">
        <v>750</v>
      </c>
      <c r="B184" t="s">
        <v>1058</v>
      </c>
      <c r="C184" t="s">
        <v>874</v>
      </c>
      <c r="D184">
        <v>7944</v>
      </c>
      <c r="E184">
        <v>1582</v>
      </c>
      <c r="F184">
        <v>744</v>
      </c>
      <c r="G184" s="1">
        <v>44138.474236111113</v>
      </c>
      <c r="H184" t="s">
        <v>869</v>
      </c>
      <c r="I184">
        <f>COUNTIF(external_classifications!B:B,projects!A184)</f>
        <v>0</v>
      </c>
    </row>
    <row r="185" spans="1:9" x14ac:dyDescent="0.2">
      <c r="A185" t="s">
        <v>245</v>
      </c>
      <c r="B185" t="s">
        <v>1059</v>
      </c>
      <c r="C185" t="s">
        <v>871</v>
      </c>
      <c r="D185">
        <v>1324</v>
      </c>
      <c r="E185">
        <v>2079</v>
      </c>
      <c r="F185">
        <v>160</v>
      </c>
      <c r="G185" s="1">
        <v>44151.553819444445</v>
      </c>
      <c r="H185" t="s">
        <v>915</v>
      </c>
      <c r="I185">
        <f>COUNTIF(external_classifications!B:B,projects!A185)</f>
        <v>0</v>
      </c>
    </row>
    <row r="186" spans="1:9" x14ac:dyDescent="0.2">
      <c r="A186" t="s">
        <v>209</v>
      </c>
      <c r="B186" t="s">
        <v>1060</v>
      </c>
      <c r="C186" t="s">
        <v>878</v>
      </c>
      <c r="D186">
        <v>112</v>
      </c>
      <c r="E186">
        <v>5</v>
      </c>
      <c r="F186">
        <v>0</v>
      </c>
      <c r="G186" s="1">
        <v>43722.831608796296</v>
      </c>
      <c r="H186" t="s">
        <v>915</v>
      </c>
      <c r="I186">
        <f>COUNTIF(external_classifications!B:B,projects!A186)</f>
        <v>1</v>
      </c>
    </row>
    <row r="187" spans="1:9" x14ac:dyDescent="0.2">
      <c r="A187" t="s">
        <v>628</v>
      </c>
      <c r="B187" t="s">
        <v>1061</v>
      </c>
      <c r="C187" t="s">
        <v>876</v>
      </c>
      <c r="D187">
        <v>2647</v>
      </c>
      <c r="E187">
        <v>162</v>
      </c>
      <c r="F187">
        <v>103</v>
      </c>
      <c r="G187" s="1">
        <v>44137.990949074076</v>
      </c>
      <c r="H187" t="s">
        <v>880</v>
      </c>
      <c r="I187">
        <f>COUNTIF(external_classifications!B:B,projects!A187)</f>
        <v>1</v>
      </c>
    </row>
    <row r="188" spans="1:9" x14ac:dyDescent="0.2">
      <c r="A188" t="s">
        <v>808</v>
      </c>
      <c r="B188" t="s">
        <v>1062</v>
      </c>
      <c r="C188" t="s">
        <v>874</v>
      </c>
      <c r="D188">
        <v>152</v>
      </c>
      <c r="E188">
        <v>13</v>
      </c>
      <c r="F188">
        <v>3</v>
      </c>
      <c r="G188" s="1">
        <v>44076.603078703702</v>
      </c>
      <c r="H188" t="s">
        <v>915</v>
      </c>
      <c r="I188">
        <f>COUNTIF(external_classifications!B:B,projects!A188)</f>
        <v>1</v>
      </c>
    </row>
    <row r="189" spans="1:9" x14ac:dyDescent="0.2">
      <c r="A189" t="s">
        <v>606</v>
      </c>
      <c r="B189" t="s">
        <v>1063</v>
      </c>
      <c r="C189" t="s">
        <v>874</v>
      </c>
      <c r="D189">
        <v>279</v>
      </c>
      <c r="E189">
        <v>2</v>
      </c>
      <c r="F189">
        <v>4</v>
      </c>
      <c r="G189" s="1">
        <v>43858.575497685182</v>
      </c>
      <c r="H189" t="s">
        <v>915</v>
      </c>
      <c r="I189">
        <f>COUNTIF(external_classifications!B:B,projects!A189)</f>
        <v>0</v>
      </c>
    </row>
    <row r="190" spans="1:9" x14ac:dyDescent="0.2">
      <c r="A190" t="s">
        <v>662</v>
      </c>
      <c r="B190" t="s">
        <v>1064</v>
      </c>
      <c r="C190" t="s">
        <v>868</v>
      </c>
      <c r="D190">
        <v>5524</v>
      </c>
      <c r="E190">
        <v>1047</v>
      </c>
      <c r="F190">
        <v>699</v>
      </c>
      <c r="G190" s="1">
        <v>44155.377743055556</v>
      </c>
      <c r="H190" t="s">
        <v>869</v>
      </c>
      <c r="I190">
        <f>COUNTIF(external_classifications!B:B,projects!A190)</f>
        <v>1</v>
      </c>
    </row>
    <row r="191" spans="1:9" x14ac:dyDescent="0.2">
      <c r="A191" t="s">
        <v>836</v>
      </c>
      <c r="B191" t="s">
        <v>1065</v>
      </c>
      <c r="C191" t="s">
        <v>878</v>
      </c>
      <c r="D191">
        <v>1057</v>
      </c>
      <c r="E191">
        <v>186</v>
      </c>
      <c r="F191">
        <v>175</v>
      </c>
      <c r="G191" s="1">
        <v>44213.599872685183</v>
      </c>
      <c r="H191" t="s">
        <v>872</v>
      </c>
      <c r="I191">
        <f>COUNTIF(external_classifications!B:B,projects!A191)</f>
        <v>0</v>
      </c>
    </row>
    <row r="192" spans="1:9" x14ac:dyDescent="0.2">
      <c r="A192" t="s">
        <v>504</v>
      </c>
      <c r="B192" t="s">
        <v>1066</v>
      </c>
      <c r="C192" t="s">
        <v>868</v>
      </c>
      <c r="D192">
        <v>82</v>
      </c>
      <c r="E192">
        <v>0</v>
      </c>
      <c r="F192">
        <v>1</v>
      </c>
      <c r="G192" s="1">
        <v>44070.558009259257</v>
      </c>
      <c r="H192" t="s">
        <v>915</v>
      </c>
      <c r="I192">
        <f>COUNTIF(external_classifications!B:B,projects!A192)</f>
        <v>0</v>
      </c>
    </row>
    <row r="193" spans="1:9" x14ac:dyDescent="0.2">
      <c r="A193" t="s">
        <v>249</v>
      </c>
      <c r="B193" t="s">
        <v>1067</v>
      </c>
      <c r="C193" t="s">
        <v>876</v>
      </c>
      <c r="D193">
        <v>931</v>
      </c>
      <c r="E193">
        <v>1</v>
      </c>
      <c r="F193">
        <v>0</v>
      </c>
      <c r="G193" s="1">
        <v>44214.435254629629</v>
      </c>
      <c r="H193" t="s">
        <v>915</v>
      </c>
      <c r="I193">
        <f>COUNTIF(external_classifications!B:B,projects!A193)</f>
        <v>1</v>
      </c>
    </row>
    <row r="194" spans="1:9" x14ac:dyDescent="0.2">
      <c r="A194" t="s">
        <v>610</v>
      </c>
      <c r="B194" t="s">
        <v>1068</v>
      </c>
      <c r="C194" t="s">
        <v>874</v>
      </c>
      <c r="D194">
        <v>597</v>
      </c>
      <c r="E194">
        <v>142</v>
      </c>
      <c r="F194">
        <v>42</v>
      </c>
      <c r="G194" s="1">
        <v>44146.431134259263</v>
      </c>
      <c r="H194" t="s">
        <v>915</v>
      </c>
      <c r="I194">
        <f>COUNTIF(external_classifications!B:B,projects!A194)</f>
        <v>1</v>
      </c>
    </row>
    <row r="195" spans="1:9" x14ac:dyDescent="0.2">
      <c r="A195" t="s">
        <v>728</v>
      </c>
      <c r="B195" t="s">
        <v>1069</v>
      </c>
      <c r="C195" t="s">
        <v>876</v>
      </c>
      <c r="D195">
        <v>71</v>
      </c>
      <c r="E195">
        <v>1</v>
      </c>
      <c r="F195">
        <v>6</v>
      </c>
      <c r="G195" s="1">
        <v>43543.371388888889</v>
      </c>
      <c r="H195" t="s">
        <v>915</v>
      </c>
      <c r="I195">
        <f>COUNTIF(external_classifications!B:B,projects!A195)</f>
        <v>0</v>
      </c>
    </row>
    <row r="196" spans="1:9" x14ac:dyDescent="0.2">
      <c r="A196" t="s">
        <v>282</v>
      </c>
      <c r="B196" t="s">
        <v>1070</v>
      </c>
      <c r="C196" t="s">
        <v>882</v>
      </c>
      <c r="D196">
        <v>28819</v>
      </c>
      <c r="E196">
        <v>1282</v>
      </c>
      <c r="F196">
        <v>724</v>
      </c>
      <c r="G196" s="1">
        <v>44218.675810185188</v>
      </c>
      <c r="H196" t="s">
        <v>869</v>
      </c>
      <c r="I196">
        <f>COUNTIF(external_classifications!B:B,projects!A196)</f>
        <v>0</v>
      </c>
    </row>
    <row r="197" spans="1:9" x14ac:dyDescent="0.2">
      <c r="A197" t="s">
        <v>548</v>
      </c>
      <c r="B197" t="s">
        <v>1071</v>
      </c>
      <c r="C197" t="s">
        <v>874</v>
      </c>
      <c r="D197">
        <v>1181</v>
      </c>
      <c r="E197">
        <v>14833</v>
      </c>
      <c r="F197">
        <v>3562</v>
      </c>
      <c r="G197" s="1">
        <v>44126.166817129626</v>
      </c>
      <c r="H197" t="s">
        <v>915</v>
      </c>
      <c r="I197">
        <f>COUNTIF(external_classifications!B:B,projects!A197)</f>
        <v>1</v>
      </c>
    </row>
    <row r="198" spans="1:9" x14ac:dyDescent="0.2">
      <c r="A198" t="s">
        <v>360</v>
      </c>
      <c r="B198" t="s">
        <v>1072</v>
      </c>
      <c r="C198" t="s">
        <v>878</v>
      </c>
      <c r="D198">
        <v>10795</v>
      </c>
      <c r="E198">
        <v>11085</v>
      </c>
      <c r="F198">
        <v>1989</v>
      </c>
      <c r="G198" s="1">
        <v>44215.499803240738</v>
      </c>
      <c r="H198" t="s">
        <v>869</v>
      </c>
      <c r="I198">
        <f>COUNTIF(external_classifications!B:B,projects!A198)</f>
        <v>1</v>
      </c>
    </row>
    <row r="199" spans="1:9" x14ac:dyDescent="0.2">
      <c r="A199" t="s">
        <v>520</v>
      </c>
      <c r="B199" t="s">
        <v>1073</v>
      </c>
      <c r="C199" t="s">
        <v>878</v>
      </c>
      <c r="D199">
        <v>206</v>
      </c>
      <c r="E199">
        <v>9</v>
      </c>
      <c r="F199">
        <v>3</v>
      </c>
      <c r="G199" s="1">
        <v>43517.900821759256</v>
      </c>
      <c r="H199" t="s">
        <v>915</v>
      </c>
      <c r="I199">
        <f>COUNTIF(external_classifications!B:B,projects!A199)</f>
        <v>0</v>
      </c>
    </row>
    <row r="200" spans="1:9" x14ac:dyDescent="0.2">
      <c r="A200" t="s">
        <v>273</v>
      </c>
      <c r="B200" t="s">
        <v>1074</v>
      </c>
      <c r="C200" t="s">
        <v>874</v>
      </c>
      <c r="D200">
        <v>54</v>
      </c>
      <c r="E200">
        <v>3</v>
      </c>
      <c r="F200">
        <v>2</v>
      </c>
      <c r="G200" s="1">
        <v>43589.271319444444</v>
      </c>
      <c r="H200" t="s">
        <v>915</v>
      </c>
      <c r="I200">
        <f>COUNTIF(external_classifications!B:B,projects!A200)</f>
        <v>0</v>
      </c>
    </row>
    <row r="201" spans="1:9" x14ac:dyDescent="0.2">
      <c r="A201" t="s">
        <v>229</v>
      </c>
      <c r="B201" t="s">
        <v>1075</v>
      </c>
      <c r="C201" t="s">
        <v>876</v>
      </c>
      <c r="D201">
        <v>19358</v>
      </c>
      <c r="E201">
        <v>2577</v>
      </c>
      <c r="F201">
        <v>946</v>
      </c>
      <c r="G201" s="1">
        <v>44215.690925925926</v>
      </c>
      <c r="H201" t="s">
        <v>869</v>
      </c>
      <c r="I201">
        <f>COUNTIF(external_classifications!B:B,projects!A201)</f>
        <v>1</v>
      </c>
    </row>
    <row r="202" spans="1:9" x14ac:dyDescent="0.2">
      <c r="A202" t="s">
        <v>390</v>
      </c>
      <c r="B202" t="s">
        <v>1076</v>
      </c>
      <c r="C202" t="s">
        <v>874</v>
      </c>
      <c r="D202">
        <v>561</v>
      </c>
      <c r="E202">
        <v>88</v>
      </c>
      <c r="F202">
        <v>43</v>
      </c>
      <c r="G202" s="1">
        <v>43888.785011574073</v>
      </c>
      <c r="H202" t="s">
        <v>915</v>
      </c>
      <c r="I202">
        <f>COUNTIF(external_classifications!B:B,projects!A202)</f>
        <v>0</v>
      </c>
    </row>
    <row r="203" spans="1:9" x14ac:dyDescent="0.2">
      <c r="A203" t="s">
        <v>199</v>
      </c>
      <c r="B203" t="s">
        <v>1077</v>
      </c>
      <c r="C203" t="s">
        <v>868</v>
      </c>
      <c r="D203">
        <v>463</v>
      </c>
      <c r="E203">
        <v>356</v>
      </c>
      <c r="F203">
        <v>17</v>
      </c>
      <c r="G203" s="1">
        <v>44193.843506944446</v>
      </c>
      <c r="H203" t="s">
        <v>915</v>
      </c>
      <c r="I203">
        <f>COUNTIF(external_classifications!B:B,projects!A203)</f>
        <v>0</v>
      </c>
    </row>
    <row r="204" spans="1:9" x14ac:dyDescent="0.2">
      <c r="A204" t="s">
        <v>678</v>
      </c>
      <c r="B204" t="s">
        <v>1078</v>
      </c>
      <c r="C204" t="s">
        <v>871</v>
      </c>
      <c r="D204">
        <v>92</v>
      </c>
      <c r="E204">
        <v>0</v>
      </c>
      <c r="F204">
        <v>0</v>
      </c>
      <c r="G204" s="1">
        <v>43964.498252314814</v>
      </c>
      <c r="H204" t="s">
        <v>915</v>
      </c>
      <c r="I204">
        <f>COUNTIF(external_classifications!B:B,projects!A204)</f>
        <v>0</v>
      </c>
    </row>
    <row r="205" spans="1:9" x14ac:dyDescent="0.2">
      <c r="A205" t="s">
        <v>634</v>
      </c>
      <c r="B205" t="s">
        <v>1079</v>
      </c>
      <c r="C205" t="s">
        <v>882</v>
      </c>
      <c r="D205">
        <v>45</v>
      </c>
      <c r="E205">
        <v>20</v>
      </c>
      <c r="F205">
        <v>11</v>
      </c>
      <c r="G205" s="1">
        <v>43470.782118055555</v>
      </c>
      <c r="H205" t="s">
        <v>915</v>
      </c>
      <c r="I205">
        <f>COUNTIF(external_classifications!B:B,projects!A205)</f>
        <v>0</v>
      </c>
    </row>
    <row r="206" spans="1:9" x14ac:dyDescent="0.2">
      <c r="A206" t="s">
        <v>762</v>
      </c>
      <c r="B206" t="s">
        <v>1080</v>
      </c>
      <c r="C206" t="s">
        <v>874</v>
      </c>
      <c r="D206">
        <v>187</v>
      </c>
      <c r="E206">
        <v>327</v>
      </c>
      <c r="F206">
        <v>95</v>
      </c>
      <c r="G206" s="1">
        <v>44119.230937499997</v>
      </c>
      <c r="H206" t="s">
        <v>915</v>
      </c>
      <c r="I206">
        <f>COUNTIF(external_classifications!B:B,projects!A206)</f>
        <v>0</v>
      </c>
    </row>
    <row r="207" spans="1:9" x14ac:dyDescent="0.2">
      <c r="A207" t="s">
        <v>676</v>
      </c>
      <c r="B207" t="s">
        <v>1081</v>
      </c>
      <c r="C207" t="s">
        <v>878</v>
      </c>
      <c r="D207">
        <v>10801</v>
      </c>
      <c r="E207">
        <v>603</v>
      </c>
      <c r="F207">
        <v>387</v>
      </c>
      <c r="G207" s="1">
        <v>44216.349340277775</v>
      </c>
      <c r="H207" t="s">
        <v>869</v>
      </c>
      <c r="I207">
        <f>COUNTIF(external_classifications!B:B,projects!A207)</f>
        <v>0</v>
      </c>
    </row>
    <row r="208" spans="1:9" x14ac:dyDescent="0.2">
      <c r="A208" t="s">
        <v>274</v>
      </c>
      <c r="B208" t="s">
        <v>1082</v>
      </c>
      <c r="C208" t="s">
        <v>874</v>
      </c>
      <c r="D208">
        <v>91</v>
      </c>
      <c r="E208">
        <v>0</v>
      </c>
      <c r="F208">
        <v>1</v>
      </c>
      <c r="G208" s="1">
        <v>43764.032210648147</v>
      </c>
      <c r="H208" t="s">
        <v>915</v>
      </c>
      <c r="I208">
        <f>COUNTIF(external_classifications!B:B,projects!A208)</f>
        <v>0</v>
      </c>
    </row>
    <row r="209" spans="1:9" x14ac:dyDescent="0.2">
      <c r="A209" t="s">
        <v>342</v>
      </c>
      <c r="B209" t="s">
        <v>1083</v>
      </c>
      <c r="C209" t="s">
        <v>878</v>
      </c>
      <c r="D209">
        <v>851</v>
      </c>
      <c r="E209">
        <v>6</v>
      </c>
      <c r="F209">
        <v>23</v>
      </c>
      <c r="G209" s="1">
        <v>44209.674027777779</v>
      </c>
      <c r="H209" t="s">
        <v>915</v>
      </c>
      <c r="I209">
        <f>COUNTIF(external_classifications!B:B,projects!A209)</f>
        <v>0</v>
      </c>
    </row>
    <row r="210" spans="1:9" x14ac:dyDescent="0.2">
      <c r="A210" t="s">
        <v>298</v>
      </c>
      <c r="B210" t="s">
        <v>1084</v>
      </c>
      <c r="C210" t="s">
        <v>876</v>
      </c>
      <c r="D210">
        <v>18</v>
      </c>
      <c r="E210">
        <v>0</v>
      </c>
      <c r="F210">
        <v>0</v>
      </c>
      <c r="G210" s="1">
        <v>44117.867060185185</v>
      </c>
      <c r="H210" t="s">
        <v>915</v>
      </c>
      <c r="I210">
        <f>COUNTIF(external_classifications!B:B,projects!A210)</f>
        <v>0</v>
      </c>
    </row>
    <row r="211" spans="1:9" x14ac:dyDescent="0.2">
      <c r="A211" t="s">
        <v>626</v>
      </c>
      <c r="B211" t="s">
        <v>1085</v>
      </c>
      <c r="C211" t="s">
        <v>876</v>
      </c>
      <c r="D211">
        <v>117</v>
      </c>
      <c r="E211">
        <v>1</v>
      </c>
      <c r="F211">
        <v>0</v>
      </c>
      <c r="G211" s="1">
        <v>43948.28025462963</v>
      </c>
      <c r="H211" t="s">
        <v>915</v>
      </c>
      <c r="I211">
        <f>COUNTIF(external_classifications!B:B,projects!A211)</f>
        <v>0</v>
      </c>
    </row>
    <row r="212" spans="1:9" x14ac:dyDescent="0.2">
      <c r="A212" t="s">
        <v>265</v>
      </c>
      <c r="B212" t="s">
        <v>1086</v>
      </c>
      <c r="C212" t="s">
        <v>871</v>
      </c>
      <c r="D212">
        <v>896</v>
      </c>
      <c r="E212">
        <v>14917</v>
      </c>
      <c r="F212">
        <v>1243</v>
      </c>
      <c r="G212" s="1">
        <v>43969.909837962965</v>
      </c>
      <c r="H212" t="s">
        <v>880</v>
      </c>
      <c r="I212">
        <f>COUNTIF(external_classifications!B:B,projects!A212)</f>
        <v>0</v>
      </c>
    </row>
    <row r="213" spans="1:9" x14ac:dyDescent="0.2">
      <c r="A213" t="s">
        <v>394</v>
      </c>
      <c r="B213" t="s">
        <v>1087</v>
      </c>
      <c r="C213" t="s">
        <v>868</v>
      </c>
      <c r="D213">
        <v>175</v>
      </c>
      <c r="E213">
        <v>1</v>
      </c>
      <c r="F213">
        <v>1</v>
      </c>
      <c r="G213" s="1">
        <v>43525.336921296293</v>
      </c>
      <c r="H213" t="s">
        <v>915</v>
      </c>
      <c r="I213">
        <f>COUNTIF(external_classifications!B:B,projects!A213)</f>
        <v>0</v>
      </c>
    </row>
    <row r="214" spans="1:9" x14ac:dyDescent="0.2">
      <c r="A214" t="s">
        <v>700</v>
      </c>
      <c r="B214" t="s">
        <v>1088</v>
      </c>
      <c r="C214" t="s">
        <v>876</v>
      </c>
      <c r="D214">
        <v>377</v>
      </c>
      <c r="E214">
        <v>0</v>
      </c>
      <c r="F214">
        <v>0</v>
      </c>
      <c r="G214" s="1">
        <v>44145.106168981481</v>
      </c>
      <c r="H214" t="s">
        <v>915</v>
      </c>
      <c r="I214">
        <f>COUNTIF(external_classifications!B:B,projects!A214)</f>
        <v>0</v>
      </c>
    </row>
    <row r="215" spans="1:9" x14ac:dyDescent="0.2">
      <c r="A215" t="s">
        <v>286</v>
      </c>
      <c r="B215" t="s">
        <v>1089</v>
      </c>
      <c r="C215" t="s">
        <v>878</v>
      </c>
      <c r="D215">
        <v>26</v>
      </c>
      <c r="E215">
        <v>1</v>
      </c>
      <c r="F215">
        <v>3</v>
      </c>
      <c r="G215" s="1">
        <v>43580.609525462962</v>
      </c>
      <c r="H215" t="s">
        <v>915</v>
      </c>
      <c r="I215">
        <f>COUNTIF(external_classifications!B:B,projects!A215)</f>
        <v>0</v>
      </c>
    </row>
    <row r="216" spans="1:9" x14ac:dyDescent="0.2">
      <c r="A216" s="2" t="s">
        <v>580</v>
      </c>
      <c r="B216" t="s">
        <v>1090</v>
      </c>
      <c r="C216" t="s">
        <v>874</v>
      </c>
      <c r="D216">
        <v>11267</v>
      </c>
      <c r="E216">
        <v>6862</v>
      </c>
      <c r="F216">
        <v>2159</v>
      </c>
      <c r="G216" s="1">
        <v>44219.570717592593</v>
      </c>
      <c r="H216" t="s">
        <v>869</v>
      </c>
      <c r="I216">
        <f>COUNTIF(external_classifications!B:B,projects!A216)</f>
        <v>1</v>
      </c>
    </row>
    <row r="217" spans="1:9" x14ac:dyDescent="0.2">
      <c r="A217" t="s">
        <v>618</v>
      </c>
      <c r="B217" t="s">
        <v>1091</v>
      </c>
      <c r="C217" t="s">
        <v>874</v>
      </c>
      <c r="D217">
        <v>16308</v>
      </c>
      <c r="E217">
        <v>1332</v>
      </c>
      <c r="F217">
        <v>282</v>
      </c>
      <c r="G217" s="1">
        <v>44215.471226851849</v>
      </c>
      <c r="H217" t="s">
        <v>869</v>
      </c>
      <c r="I217">
        <f>COUNTIF(external_classifications!B:B,projects!A217)</f>
        <v>0</v>
      </c>
    </row>
    <row r="218" spans="1:9" x14ac:dyDescent="0.2">
      <c r="A218" s="2" t="s">
        <v>183</v>
      </c>
      <c r="B218" t="s">
        <v>1092</v>
      </c>
      <c r="C218" t="s">
        <v>874</v>
      </c>
      <c r="D218">
        <v>1106</v>
      </c>
      <c r="E218">
        <v>433</v>
      </c>
      <c r="F218">
        <v>203</v>
      </c>
      <c r="G218" s="1">
        <v>44134.324004629627</v>
      </c>
      <c r="H218" t="s">
        <v>880</v>
      </c>
      <c r="I218">
        <f>COUNTIF(external_classifications!B:B,projects!A218)</f>
        <v>0</v>
      </c>
    </row>
    <row r="219" spans="1:9" x14ac:dyDescent="0.2">
      <c r="A219" t="s">
        <v>712</v>
      </c>
      <c r="B219" t="s">
        <v>1093</v>
      </c>
      <c r="C219" t="s">
        <v>882</v>
      </c>
      <c r="D219">
        <v>16326</v>
      </c>
      <c r="E219">
        <v>545</v>
      </c>
      <c r="F219">
        <v>182</v>
      </c>
      <c r="G219" s="1">
        <v>44165.32439814815</v>
      </c>
      <c r="H219" t="s">
        <v>869</v>
      </c>
      <c r="I219">
        <f>COUNTIF(external_classifications!B:B,projects!A219)</f>
        <v>0</v>
      </c>
    </row>
    <row r="220" spans="1:9" x14ac:dyDescent="0.2">
      <c r="A220" t="s">
        <v>540</v>
      </c>
      <c r="B220" t="s">
        <v>1094</v>
      </c>
      <c r="C220" t="s">
        <v>882</v>
      </c>
      <c r="D220">
        <v>295</v>
      </c>
      <c r="E220">
        <v>634</v>
      </c>
      <c r="F220">
        <v>132</v>
      </c>
      <c r="G220" s="1">
        <v>44187.470868055556</v>
      </c>
      <c r="H220" t="s">
        <v>880</v>
      </c>
      <c r="I220">
        <f>COUNTIF(external_classifications!B:B,projects!A220)</f>
        <v>1</v>
      </c>
    </row>
    <row r="221" spans="1:9" x14ac:dyDescent="0.2">
      <c r="A221" t="s">
        <v>312</v>
      </c>
      <c r="B221" t="s">
        <v>1095</v>
      </c>
      <c r="C221" t="s">
        <v>878</v>
      </c>
      <c r="D221">
        <v>11107</v>
      </c>
      <c r="E221">
        <v>215</v>
      </c>
      <c r="F221">
        <v>83</v>
      </c>
      <c r="G221" s="1">
        <v>44138.45107638889</v>
      </c>
      <c r="H221" t="s">
        <v>872</v>
      </c>
      <c r="I221">
        <f>COUNTIF(external_classifications!B:B,projects!A221)</f>
        <v>0</v>
      </c>
    </row>
    <row r="222" spans="1:9" x14ac:dyDescent="0.2">
      <c r="A222" t="s">
        <v>524</v>
      </c>
      <c r="B222" t="s">
        <v>1096</v>
      </c>
      <c r="C222" t="s">
        <v>874</v>
      </c>
      <c r="D222">
        <v>324</v>
      </c>
      <c r="E222">
        <v>15</v>
      </c>
      <c r="F222">
        <v>5</v>
      </c>
      <c r="G222" s="1">
        <v>43758.172175925924</v>
      </c>
      <c r="H222" t="s">
        <v>915</v>
      </c>
      <c r="I222">
        <f>COUNTIF(external_classifications!B:B,projects!A222)</f>
        <v>1</v>
      </c>
    </row>
    <row r="223" spans="1:9" x14ac:dyDescent="0.2">
      <c r="A223" t="s">
        <v>838</v>
      </c>
      <c r="B223" t="s">
        <v>1097</v>
      </c>
      <c r="C223" t="s">
        <v>882</v>
      </c>
      <c r="D223">
        <v>12028</v>
      </c>
      <c r="E223">
        <v>5445</v>
      </c>
      <c r="F223">
        <v>1526</v>
      </c>
      <c r="G223" s="1">
        <v>44140.566666666666</v>
      </c>
      <c r="H223" t="s">
        <v>869</v>
      </c>
      <c r="I223">
        <f>COUNTIF(external_classifications!B:B,projects!A223)</f>
        <v>0</v>
      </c>
    </row>
    <row r="224" spans="1:9" x14ac:dyDescent="0.2">
      <c r="A224" t="s">
        <v>510</v>
      </c>
      <c r="B224" t="s">
        <v>1098</v>
      </c>
      <c r="C224" t="s">
        <v>868</v>
      </c>
      <c r="D224">
        <v>1213</v>
      </c>
      <c r="E224">
        <v>9</v>
      </c>
      <c r="F224">
        <v>28</v>
      </c>
      <c r="G224" s="1">
        <v>43889.764861111114</v>
      </c>
      <c r="H224" t="s">
        <v>872</v>
      </c>
      <c r="I224">
        <f>COUNTIF(external_classifications!B:B,projects!A224)</f>
        <v>1</v>
      </c>
    </row>
    <row r="225" spans="1:9" x14ac:dyDescent="0.2">
      <c r="A225" t="s">
        <v>448</v>
      </c>
      <c r="B225" t="s">
        <v>1099</v>
      </c>
      <c r="C225" t="s">
        <v>876</v>
      </c>
      <c r="D225">
        <v>56</v>
      </c>
      <c r="E225">
        <v>0</v>
      </c>
      <c r="F225">
        <v>0</v>
      </c>
      <c r="G225" s="1">
        <v>43497.670590277776</v>
      </c>
      <c r="H225" t="s">
        <v>915</v>
      </c>
      <c r="I225">
        <f>COUNTIF(external_classifications!B:B,projects!A225)</f>
        <v>1</v>
      </c>
    </row>
    <row r="226" spans="1:9" x14ac:dyDescent="0.2">
      <c r="A226" t="s">
        <v>338</v>
      </c>
      <c r="B226" t="s">
        <v>1100</v>
      </c>
      <c r="C226" t="s">
        <v>868</v>
      </c>
      <c r="D226">
        <v>919</v>
      </c>
      <c r="E226">
        <v>121</v>
      </c>
      <c r="F226">
        <v>483</v>
      </c>
      <c r="G226" s="1">
        <v>44125.287523148145</v>
      </c>
      <c r="H226" t="s">
        <v>872</v>
      </c>
      <c r="I226">
        <f>COUNTIF(external_classifications!B:B,projects!A226)</f>
        <v>0</v>
      </c>
    </row>
    <row r="227" spans="1:9" x14ac:dyDescent="0.2">
      <c r="A227" t="s">
        <v>318</v>
      </c>
      <c r="B227" t="s">
        <v>1101</v>
      </c>
      <c r="C227" t="s">
        <v>874</v>
      </c>
      <c r="D227">
        <v>196</v>
      </c>
      <c r="E227">
        <v>7</v>
      </c>
      <c r="F227">
        <v>1</v>
      </c>
      <c r="G227" s="1">
        <v>43509.550879629627</v>
      </c>
      <c r="H227" t="s">
        <v>915</v>
      </c>
      <c r="I227">
        <f>COUNTIF(external_classifications!B:B,projects!A227)</f>
        <v>1</v>
      </c>
    </row>
    <row r="228" spans="1:9" x14ac:dyDescent="0.2">
      <c r="A228" t="s">
        <v>528</v>
      </c>
      <c r="B228" t="s">
        <v>1102</v>
      </c>
      <c r="C228" t="s">
        <v>868</v>
      </c>
      <c r="D228">
        <v>530</v>
      </c>
      <c r="E228">
        <v>297</v>
      </c>
      <c r="F228">
        <v>41</v>
      </c>
      <c r="G228" s="1">
        <v>44219.548136574071</v>
      </c>
      <c r="H228" t="s">
        <v>880</v>
      </c>
      <c r="I228">
        <f>COUNTIF(external_classifications!B:B,projects!A228)</f>
        <v>1</v>
      </c>
    </row>
    <row r="229" spans="1:9" x14ac:dyDescent="0.2">
      <c r="A229" t="s">
        <v>718</v>
      </c>
      <c r="B229" t="s">
        <v>1103</v>
      </c>
      <c r="C229" t="s">
        <v>868</v>
      </c>
      <c r="D229">
        <v>551</v>
      </c>
      <c r="E229">
        <v>2602</v>
      </c>
      <c r="F229">
        <v>324</v>
      </c>
      <c r="G229" s="1">
        <v>43840.276967592596</v>
      </c>
      <c r="H229" t="s">
        <v>880</v>
      </c>
      <c r="I229">
        <f>COUNTIF(external_classifications!B:B,projects!A229)</f>
        <v>1</v>
      </c>
    </row>
    <row r="230" spans="1:9" x14ac:dyDescent="0.2">
      <c r="A230" t="s">
        <v>758</v>
      </c>
      <c r="B230" t="s">
        <v>1104</v>
      </c>
      <c r="C230" t="s">
        <v>876</v>
      </c>
      <c r="D230">
        <v>57</v>
      </c>
      <c r="E230">
        <v>0</v>
      </c>
      <c r="F230">
        <v>0</v>
      </c>
      <c r="G230" s="1">
        <v>44216.987858796296</v>
      </c>
      <c r="H230" t="s">
        <v>915</v>
      </c>
      <c r="I230">
        <f>COUNTIF(external_classifications!B:B,projects!A230)</f>
        <v>1</v>
      </c>
    </row>
    <row r="231" spans="1:9" x14ac:dyDescent="0.2">
      <c r="A231" t="s">
        <v>812</v>
      </c>
      <c r="B231" t="s">
        <v>1105</v>
      </c>
      <c r="C231" t="s">
        <v>882</v>
      </c>
      <c r="D231">
        <v>67</v>
      </c>
      <c r="E231">
        <v>13</v>
      </c>
      <c r="F231">
        <v>4</v>
      </c>
      <c r="G231" s="1">
        <v>43817.875925925924</v>
      </c>
      <c r="H231" t="s">
        <v>915</v>
      </c>
      <c r="I231">
        <f>COUNTIF(external_classifications!B:B,projects!A231)</f>
        <v>1</v>
      </c>
    </row>
    <row r="232" spans="1:9" x14ac:dyDescent="0.2">
      <c r="A232" t="s">
        <v>324</v>
      </c>
      <c r="B232" t="s">
        <v>1106</v>
      </c>
      <c r="C232" t="s">
        <v>874</v>
      </c>
      <c r="D232">
        <v>330</v>
      </c>
      <c r="E232">
        <v>9</v>
      </c>
      <c r="F232">
        <v>2</v>
      </c>
      <c r="G232" s="1">
        <v>44146.616400462961</v>
      </c>
      <c r="H232" t="s">
        <v>915</v>
      </c>
      <c r="I232">
        <f>COUNTIF(external_classifications!B:B,projects!A232)</f>
        <v>1</v>
      </c>
    </row>
    <row r="233" spans="1:9" x14ac:dyDescent="0.2">
      <c r="A233" t="s">
        <v>215</v>
      </c>
      <c r="B233" t="s">
        <v>1107</v>
      </c>
      <c r="C233" t="s">
        <v>876</v>
      </c>
      <c r="D233">
        <v>1751</v>
      </c>
      <c r="E233">
        <v>91</v>
      </c>
      <c r="F233">
        <v>32</v>
      </c>
      <c r="G233" s="1">
        <v>44130.668229166666</v>
      </c>
      <c r="H233" t="s">
        <v>872</v>
      </c>
      <c r="I233">
        <f>COUNTIF(external_classifications!B:B,projects!A233)</f>
        <v>1</v>
      </c>
    </row>
    <row r="234" spans="1:9" x14ac:dyDescent="0.2">
      <c r="A234" t="s">
        <v>518</v>
      </c>
      <c r="B234" t="s">
        <v>1108</v>
      </c>
      <c r="C234" t="s">
        <v>868</v>
      </c>
      <c r="D234">
        <v>39</v>
      </c>
      <c r="E234">
        <v>2</v>
      </c>
      <c r="F234">
        <v>4</v>
      </c>
      <c r="G234" s="1">
        <v>43752.404490740744</v>
      </c>
      <c r="H234" t="s">
        <v>915</v>
      </c>
      <c r="I234">
        <f>COUNTIF(external_classifications!B:B,projects!A234)</f>
        <v>1</v>
      </c>
    </row>
    <row r="235" spans="1:9" x14ac:dyDescent="0.2">
      <c r="A235" t="s">
        <v>614</v>
      </c>
      <c r="B235" t="s">
        <v>1109</v>
      </c>
      <c r="C235" t="s">
        <v>882</v>
      </c>
      <c r="D235">
        <v>27050</v>
      </c>
      <c r="E235">
        <v>13929</v>
      </c>
      <c r="F235">
        <v>2063</v>
      </c>
      <c r="G235" s="1">
        <v>44155.396921296298</v>
      </c>
      <c r="H235" t="s">
        <v>869</v>
      </c>
      <c r="I235">
        <f>COUNTIF(external_classifications!B:B,projects!A235)</f>
        <v>1</v>
      </c>
    </row>
    <row r="236" spans="1:9" x14ac:dyDescent="0.2">
      <c r="A236" t="s">
        <v>552</v>
      </c>
      <c r="B236" t="s">
        <v>1110</v>
      </c>
      <c r="C236" t="s">
        <v>878</v>
      </c>
      <c r="D236">
        <v>150</v>
      </c>
      <c r="E236">
        <v>10</v>
      </c>
      <c r="F236">
        <v>35</v>
      </c>
      <c r="G236" s="1">
        <v>44103.634398148148</v>
      </c>
      <c r="H236" t="s">
        <v>915</v>
      </c>
      <c r="I236">
        <f>COUNTIF(external_classifications!B:B,projects!A236)</f>
        <v>1</v>
      </c>
    </row>
    <row r="237" spans="1:9" x14ac:dyDescent="0.2">
      <c r="A237" t="s">
        <v>239</v>
      </c>
      <c r="B237" t="s">
        <v>1111</v>
      </c>
      <c r="C237" t="s">
        <v>871</v>
      </c>
      <c r="D237">
        <v>11476</v>
      </c>
      <c r="E237">
        <v>36</v>
      </c>
      <c r="F237">
        <v>13</v>
      </c>
      <c r="G237" s="1">
        <v>44140.48641203704</v>
      </c>
      <c r="H237" t="s">
        <v>869</v>
      </c>
      <c r="I237">
        <f>COUNTIF(external_classifications!B:B,projects!A237)</f>
        <v>1</v>
      </c>
    </row>
    <row r="238" spans="1:9" x14ac:dyDescent="0.2">
      <c r="A238" t="s">
        <v>406</v>
      </c>
      <c r="B238" t="s">
        <v>1112</v>
      </c>
      <c r="C238" t="s">
        <v>876</v>
      </c>
      <c r="D238">
        <v>113</v>
      </c>
      <c r="E238">
        <v>1</v>
      </c>
      <c r="F238">
        <v>0</v>
      </c>
      <c r="G238" s="1">
        <v>43838.721956018519</v>
      </c>
      <c r="H238" t="s">
        <v>915</v>
      </c>
      <c r="I238">
        <f>COUNTIF(external_classifications!B:B,projects!A238)</f>
        <v>0</v>
      </c>
    </row>
    <row r="239" spans="1:9" x14ac:dyDescent="0.2">
      <c r="A239" t="s">
        <v>414</v>
      </c>
      <c r="B239" t="s">
        <v>1113</v>
      </c>
      <c r="C239" t="s">
        <v>878</v>
      </c>
      <c r="D239">
        <v>408</v>
      </c>
      <c r="E239">
        <v>10</v>
      </c>
      <c r="F239">
        <v>4</v>
      </c>
      <c r="G239" s="1">
        <v>44201.76834490741</v>
      </c>
      <c r="H239" t="s">
        <v>915</v>
      </c>
      <c r="I239">
        <f>COUNTIF(external_classifications!B:B,projects!A239)</f>
        <v>1</v>
      </c>
    </row>
    <row r="240" spans="1:9" x14ac:dyDescent="0.2">
      <c r="A240" t="s">
        <v>668</v>
      </c>
      <c r="B240" t="s">
        <v>1114</v>
      </c>
      <c r="C240" t="s">
        <v>882</v>
      </c>
      <c r="D240">
        <v>5445</v>
      </c>
      <c r="E240">
        <v>26</v>
      </c>
      <c r="F240">
        <v>33</v>
      </c>
      <c r="G240" s="1">
        <v>44216.022199074076</v>
      </c>
      <c r="H240" t="s">
        <v>872</v>
      </c>
      <c r="I240">
        <f>COUNTIF(external_classifications!B:B,projects!A240)</f>
        <v>1</v>
      </c>
    </row>
    <row r="241" spans="1:9" x14ac:dyDescent="0.2">
      <c r="A241" t="s">
        <v>179</v>
      </c>
      <c r="B241" t="s">
        <v>1115</v>
      </c>
      <c r="C241" t="s">
        <v>874</v>
      </c>
      <c r="D241">
        <v>33</v>
      </c>
      <c r="E241">
        <v>5</v>
      </c>
      <c r="F241">
        <v>0</v>
      </c>
      <c r="G241" s="1">
        <v>43741.193576388891</v>
      </c>
      <c r="H241" t="s">
        <v>915</v>
      </c>
      <c r="I241">
        <f>COUNTIF(external_classifications!B:B,projects!A241)</f>
        <v>1</v>
      </c>
    </row>
    <row r="242" spans="1:9" x14ac:dyDescent="0.2">
      <c r="A242" t="s">
        <v>790</v>
      </c>
      <c r="B242" t="s">
        <v>1116</v>
      </c>
      <c r="C242" t="s">
        <v>882</v>
      </c>
      <c r="D242">
        <v>60</v>
      </c>
      <c r="E242">
        <v>6</v>
      </c>
      <c r="F242">
        <v>13</v>
      </c>
      <c r="G242" s="1">
        <v>43879.774027777778</v>
      </c>
      <c r="H242" t="s">
        <v>915</v>
      </c>
      <c r="I242">
        <f>COUNTIF(external_classifications!B:B,projects!A242)</f>
        <v>1</v>
      </c>
    </row>
    <row r="243" spans="1:9" x14ac:dyDescent="0.2">
      <c r="A243" t="s">
        <v>594</v>
      </c>
      <c r="B243" t="s">
        <v>1117</v>
      </c>
      <c r="C243" t="s">
        <v>868</v>
      </c>
      <c r="D243">
        <v>15465</v>
      </c>
      <c r="E243">
        <v>1039</v>
      </c>
      <c r="F243">
        <v>789</v>
      </c>
      <c r="G243" s="1">
        <v>44140.227152777778</v>
      </c>
      <c r="H243" t="s">
        <v>869</v>
      </c>
      <c r="I243">
        <f>COUNTIF(external_classifications!B:B,projects!A243)</f>
        <v>1</v>
      </c>
    </row>
    <row r="244" spans="1:9" x14ac:dyDescent="0.2">
      <c r="A244" t="s">
        <v>454</v>
      </c>
      <c r="B244" t="s">
        <v>1118</v>
      </c>
      <c r="C244" t="s">
        <v>878</v>
      </c>
      <c r="D244">
        <v>62</v>
      </c>
      <c r="E244">
        <v>1</v>
      </c>
      <c r="F244">
        <v>0</v>
      </c>
      <c r="G244" s="1">
        <v>44083.841747685183</v>
      </c>
      <c r="H244" t="s">
        <v>915</v>
      </c>
      <c r="I244">
        <f>COUNTIF(external_classifications!B:B,projects!A244)</f>
        <v>1</v>
      </c>
    </row>
    <row r="245" spans="1:9" x14ac:dyDescent="0.2">
      <c r="A245" t="s">
        <v>476</v>
      </c>
      <c r="B245" t="s">
        <v>1119</v>
      </c>
      <c r="C245" t="s">
        <v>876</v>
      </c>
      <c r="D245">
        <v>703</v>
      </c>
      <c r="E245">
        <v>7258</v>
      </c>
      <c r="F245">
        <v>2993</v>
      </c>
      <c r="G245" s="1">
        <v>44180.913414351853</v>
      </c>
      <c r="H245" t="s">
        <v>872</v>
      </c>
      <c r="I245">
        <f>COUNTIF(external_classifications!B:B,projects!A245)</f>
        <v>0</v>
      </c>
    </row>
    <row r="246" spans="1:9" x14ac:dyDescent="0.2">
      <c r="A246" t="s">
        <v>189</v>
      </c>
      <c r="B246" t="s">
        <v>1120</v>
      </c>
      <c r="C246" t="s">
        <v>878</v>
      </c>
      <c r="D246">
        <v>1378</v>
      </c>
      <c r="E246">
        <v>20</v>
      </c>
      <c r="F246">
        <v>32</v>
      </c>
      <c r="G246" s="1">
        <v>44057.214282407411</v>
      </c>
      <c r="H246" t="s">
        <v>915</v>
      </c>
      <c r="I246">
        <f>COUNTIF(external_classifications!B:B,projects!A246)</f>
        <v>1</v>
      </c>
    </row>
    <row r="247" spans="1:9" x14ac:dyDescent="0.2">
      <c r="A247" t="s">
        <v>714</v>
      </c>
      <c r="B247" t="s">
        <v>1121</v>
      </c>
      <c r="C247" t="s">
        <v>874</v>
      </c>
      <c r="D247">
        <v>24</v>
      </c>
      <c r="E247">
        <v>0</v>
      </c>
      <c r="F247">
        <v>0</v>
      </c>
      <c r="G247" s="1">
        <v>43727.73164351852</v>
      </c>
      <c r="H247" t="s">
        <v>915</v>
      </c>
      <c r="I247">
        <f>COUNTIF(external_classifications!B:B,projects!A247)</f>
        <v>0</v>
      </c>
    </row>
    <row r="248" spans="1:9" x14ac:dyDescent="0.2">
      <c r="A248" t="s">
        <v>348</v>
      </c>
      <c r="B248" t="s">
        <v>1122</v>
      </c>
      <c r="C248" t="s">
        <v>868</v>
      </c>
      <c r="D248">
        <v>158</v>
      </c>
      <c r="E248">
        <v>0</v>
      </c>
      <c r="F248">
        <v>1</v>
      </c>
      <c r="G248" s="1">
        <v>44042.548877314817</v>
      </c>
      <c r="H248" t="s">
        <v>915</v>
      </c>
      <c r="I248">
        <f>COUNTIF(external_classifications!B:B,projects!A248)</f>
        <v>1</v>
      </c>
    </row>
    <row r="249" spans="1:9" x14ac:dyDescent="0.2">
      <c r="A249" t="s">
        <v>586</v>
      </c>
      <c r="B249" t="s">
        <v>1123</v>
      </c>
      <c r="C249" t="s">
        <v>882</v>
      </c>
      <c r="D249">
        <v>1548</v>
      </c>
      <c r="E249">
        <v>8</v>
      </c>
      <c r="F249">
        <v>22</v>
      </c>
      <c r="G249" s="1">
        <v>44153.712256944447</v>
      </c>
      <c r="H249" t="s">
        <v>915</v>
      </c>
      <c r="I249">
        <f>COUNTIF(external_classifications!B:B,projects!A249)</f>
        <v>1</v>
      </c>
    </row>
    <row r="250" spans="1:9" x14ac:dyDescent="0.2">
      <c r="A250" t="s">
        <v>217</v>
      </c>
      <c r="B250" t="s">
        <v>1124</v>
      </c>
      <c r="C250" t="s">
        <v>882</v>
      </c>
      <c r="D250">
        <v>117</v>
      </c>
      <c r="E250">
        <v>0</v>
      </c>
      <c r="F250">
        <v>0</v>
      </c>
      <c r="G250" s="1">
        <v>44211.032337962963</v>
      </c>
      <c r="H250" t="s">
        <v>915</v>
      </c>
      <c r="I250">
        <f>COUNTIF(external_classifications!B:B,projects!A250)</f>
        <v>1</v>
      </c>
    </row>
    <row r="251" spans="1:9" x14ac:dyDescent="0.2">
      <c r="A251" t="s">
        <v>648</v>
      </c>
      <c r="B251" t="s">
        <v>1125</v>
      </c>
      <c r="C251" t="s">
        <v>874</v>
      </c>
      <c r="D251">
        <v>442</v>
      </c>
      <c r="E251">
        <v>6</v>
      </c>
      <c r="F251">
        <v>12</v>
      </c>
      <c r="G251" s="1">
        <v>43547.78087962963</v>
      </c>
      <c r="H251" t="s">
        <v>872</v>
      </c>
      <c r="I251">
        <f>COUNTIF(external_classifications!B:B,projects!A251)</f>
        <v>1</v>
      </c>
    </row>
    <row r="252" spans="1:9" x14ac:dyDescent="0.2">
      <c r="A252" t="s">
        <v>652</v>
      </c>
      <c r="B252" t="s">
        <v>1126</v>
      </c>
      <c r="C252" t="s">
        <v>882</v>
      </c>
      <c r="D252">
        <v>218</v>
      </c>
      <c r="E252">
        <v>1</v>
      </c>
      <c r="F252">
        <v>0</v>
      </c>
      <c r="G252" s="1">
        <v>44172.421238425923</v>
      </c>
      <c r="H252" t="s">
        <v>915</v>
      </c>
      <c r="I252">
        <f>COUNTIF(external_classifications!B:B,projects!A252)</f>
        <v>1</v>
      </c>
    </row>
    <row r="253" spans="1:9" x14ac:dyDescent="0.2">
      <c r="A253" t="s">
        <v>724</v>
      </c>
      <c r="B253" t="s">
        <v>1127</v>
      </c>
      <c r="C253" t="s">
        <v>882</v>
      </c>
      <c r="D253">
        <v>86</v>
      </c>
      <c r="E253">
        <v>1</v>
      </c>
      <c r="F253">
        <v>0</v>
      </c>
      <c r="G253" s="1">
        <v>43905.277141203704</v>
      </c>
      <c r="H253" t="s">
        <v>915</v>
      </c>
      <c r="I253">
        <f>COUNTIF(external_classifications!B:B,projects!A253)</f>
        <v>1</v>
      </c>
    </row>
    <row r="254" spans="1:9" x14ac:dyDescent="0.2">
      <c r="A254" t="s">
        <v>846</v>
      </c>
      <c r="B254" t="s">
        <v>1128</v>
      </c>
      <c r="C254" t="s">
        <v>874</v>
      </c>
      <c r="D254">
        <v>181</v>
      </c>
      <c r="E254">
        <v>45</v>
      </c>
      <c r="F254">
        <v>146</v>
      </c>
      <c r="G254" s="1">
        <v>44153.737743055557</v>
      </c>
      <c r="H254" t="s">
        <v>872</v>
      </c>
      <c r="I254">
        <f>COUNTIF(external_classifications!B:B,projects!A254)</f>
        <v>1</v>
      </c>
    </row>
    <row r="255" spans="1:9" x14ac:dyDescent="0.2">
      <c r="A255" t="s">
        <v>424</v>
      </c>
      <c r="B255" t="s">
        <v>1129</v>
      </c>
      <c r="C255" t="s">
        <v>868</v>
      </c>
      <c r="D255">
        <v>119</v>
      </c>
      <c r="E255">
        <v>81</v>
      </c>
      <c r="F255">
        <v>45</v>
      </c>
      <c r="G255" s="1">
        <v>44020.942939814813</v>
      </c>
      <c r="H255" t="s">
        <v>915</v>
      </c>
      <c r="I255">
        <f>COUNTIF(external_classifications!B:B,projects!A255)</f>
        <v>1</v>
      </c>
    </row>
    <row r="256" spans="1:9" x14ac:dyDescent="0.2">
      <c r="A256" t="s">
        <v>680</v>
      </c>
      <c r="B256" t="s">
        <v>1130</v>
      </c>
      <c r="C256" t="s">
        <v>882</v>
      </c>
      <c r="D256">
        <v>5707</v>
      </c>
      <c r="E256">
        <v>346</v>
      </c>
      <c r="F256">
        <v>168</v>
      </c>
      <c r="G256" s="1">
        <v>44217.829097222224</v>
      </c>
      <c r="H256" t="s">
        <v>872</v>
      </c>
      <c r="I256">
        <f>COUNTIF(external_classifications!B:B,projects!A256)</f>
        <v>1</v>
      </c>
    </row>
    <row r="257" spans="1:9" x14ac:dyDescent="0.2">
      <c r="A257" t="s">
        <v>296</v>
      </c>
      <c r="B257" t="s">
        <v>1131</v>
      </c>
      <c r="C257" t="s">
        <v>876</v>
      </c>
      <c r="D257">
        <v>31</v>
      </c>
      <c r="E257">
        <v>0</v>
      </c>
      <c r="F257">
        <v>0</v>
      </c>
      <c r="G257" s="1">
        <v>44121.651377314818</v>
      </c>
      <c r="H257" t="s">
        <v>915</v>
      </c>
      <c r="I257">
        <f>COUNTIF(external_classifications!B:B,projects!A257)</f>
        <v>0</v>
      </c>
    </row>
    <row r="258" spans="1:9" x14ac:dyDescent="0.2">
      <c r="A258" t="s">
        <v>356</v>
      </c>
      <c r="B258" t="s">
        <v>1132</v>
      </c>
      <c r="C258" t="s">
        <v>882</v>
      </c>
      <c r="D258">
        <v>2440</v>
      </c>
      <c r="E258">
        <v>34</v>
      </c>
      <c r="F258">
        <v>19</v>
      </c>
      <c r="G258" s="1">
        <v>44138.416493055556</v>
      </c>
      <c r="H258" t="s">
        <v>872</v>
      </c>
      <c r="I258">
        <f>COUNTIF(external_classifications!B:B,projects!A258)</f>
        <v>1</v>
      </c>
    </row>
    <row r="259" spans="1:9" x14ac:dyDescent="0.2">
      <c r="A259" t="s">
        <v>372</v>
      </c>
      <c r="B259" t="s">
        <v>1133</v>
      </c>
      <c r="C259" t="s">
        <v>876</v>
      </c>
      <c r="D259">
        <v>11345</v>
      </c>
      <c r="E259">
        <v>957</v>
      </c>
      <c r="F259">
        <v>2771</v>
      </c>
      <c r="G259" s="1">
        <v>44214.359259259261</v>
      </c>
      <c r="H259" t="s">
        <v>869</v>
      </c>
      <c r="I259">
        <f>COUNTIF(external_classifications!B:B,projects!A259)</f>
        <v>1</v>
      </c>
    </row>
    <row r="260" spans="1:9" x14ac:dyDescent="0.2">
      <c r="A260" t="s">
        <v>195</v>
      </c>
      <c r="B260" t="s">
        <v>1134</v>
      </c>
      <c r="C260" t="s">
        <v>874</v>
      </c>
      <c r="D260">
        <v>130</v>
      </c>
      <c r="E260">
        <v>2</v>
      </c>
      <c r="F260">
        <v>2</v>
      </c>
      <c r="G260" s="1">
        <v>43853.042025462964</v>
      </c>
      <c r="H260" t="s">
        <v>915</v>
      </c>
      <c r="I260">
        <f>COUNTIF(external_classifications!B:B,projects!A260)</f>
        <v>0</v>
      </c>
    </row>
    <row r="261" spans="1:9" x14ac:dyDescent="0.2">
      <c r="A261" t="s">
        <v>193</v>
      </c>
      <c r="B261" t="s">
        <v>1135</v>
      </c>
      <c r="C261" t="s">
        <v>868</v>
      </c>
      <c r="D261">
        <v>32</v>
      </c>
      <c r="E261">
        <v>0</v>
      </c>
      <c r="F261">
        <v>0</v>
      </c>
      <c r="G261" s="1">
        <v>44019.898865740739</v>
      </c>
      <c r="H261" t="s">
        <v>915</v>
      </c>
      <c r="I261">
        <f>COUNTIF(external_classifications!B:B,projects!A261)</f>
        <v>1</v>
      </c>
    </row>
    <row r="262" spans="1:9" x14ac:dyDescent="0.2">
      <c r="A262" t="s">
        <v>185</v>
      </c>
      <c r="B262" t="s">
        <v>1136</v>
      </c>
      <c r="C262" t="s">
        <v>876</v>
      </c>
      <c r="D262">
        <v>188</v>
      </c>
      <c r="E262">
        <v>9</v>
      </c>
      <c r="F262">
        <v>14</v>
      </c>
      <c r="G262" s="1">
        <v>44196.424733796295</v>
      </c>
      <c r="H262" t="s">
        <v>915</v>
      </c>
      <c r="I262">
        <f>COUNTIF(external_classifications!B:B,projects!A262)</f>
        <v>1</v>
      </c>
    </row>
    <row r="263" spans="1:9" x14ac:dyDescent="0.2">
      <c r="A263" t="s">
        <v>630</v>
      </c>
      <c r="B263" t="s">
        <v>1137</v>
      </c>
      <c r="C263" t="s">
        <v>882</v>
      </c>
      <c r="D263">
        <v>3324</v>
      </c>
      <c r="E263">
        <v>21</v>
      </c>
      <c r="F263">
        <v>11</v>
      </c>
      <c r="G263" s="1">
        <v>44213.036921296298</v>
      </c>
      <c r="H263" t="s">
        <v>872</v>
      </c>
      <c r="I263">
        <f>COUNTIF(external_classifications!B:B,projects!A263)</f>
        <v>0</v>
      </c>
    </row>
    <row r="264" spans="1:9" x14ac:dyDescent="0.2">
      <c r="A264" t="s">
        <v>600</v>
      </c>
      <c r="B264" t="s">
        <v>1138</v>
      </c>
      <c r="C264" t="s">
        <v>882</v>
      </c>
      <c r="D264">
        <v>40</v>
      </c>
      <c r="E264">
        <v>30</v>
      </c>
      <c r="F264">
        <v>2</v>
      </c>
      <c r="G264" s="1">
        <v>43512.825983796298</v>
      </c>
      <c r="H264" t="s">
        <v>915</v>
      </c>
      <c r="I264">
        <f>COUNTIF(external_classifications!B:B,projects!A264)</f>
        <v>1</v>
      </c>
    </row>
    <row r="265" spans="1:9" x14ac:dyDescent="0.2">
      <c r="A265" t="s">
        <v>804</v>
      </c>
      <c r="B265" t="s">
        <v>1139</v>
      </c>
      <c r="C265" t="s">
        <v>868</v>
      </c>
      <c r="D265">
        <v>145</v>
      </c>
      <c r="E265">
        <v>3</v>
      </c>
      <c r="F265">
        <v>0</v>
      </c>
      <c r="G265" s="1">
        <v>44215.736689814818</v>
      </c>
      <c r="H265" t="s">
        <v>915</v>
      </c>
      <c r="I265">
        <f>COUNTIF(external_classifications!B:B,projects!A265)</f>
        <v>1</v>
      </c>
    </row>
    <row r="266" spans="1:9" x14ac:dyDescent="0.2">
      <c r="A266" t="s">
        <v>650</v>
      </c>
      <c r="B266" t="s">
        <v>1140</v>
      </c>
      <c r="C266" t="s">
        <v>874</v>
      </c>
      <c r="D266">
        <v>5687</v>
      </c>
      <c r="E266">
        <v>147</v>
      </c>
      <c r="F266">
        <v>177</v>
      </c>
      <c r="G266" s="1">
        <v>44218.966400462959</v>
      </c>
      <c r="H266" t="s">
        <v>869</v>
      </c>
      <c r="I266">
        <f>COUNTIF(external_classifications!B:B,projects!A266)</f>
        <v>1</v>
      </c>
    </row>
    <row r="267" spans="1:9" x14ac:dyDescent="0.2">
      <c r="A267" t="s">
        <v>778</v>
      </c>
      <c r="B267" t="s">
        <v>1141</v>
      </c>
      <c r="C267" t="s">
        <v>876</v>
      </c>
      <c r="D267">
        <v>72</v>
      </c>
      <c r="E267">
        <v>1</v>
      </c>
      <c r="F267">
        <v>1</v>
      </c>
      <c r="G267" s="1">
        <v>43913.341967592591</v>
      </c>
      <c r="H267" t="s">
        <v>915</v>
      </c>
      <c r="I267">
        <f>COUNTIF(external_classifications!B:B,projects!A267)</f>
        <v>1</v>
      </c>
    </row>
    <row r="268" spans="1:9" x14ac:dyDescent="0.2">
      <c r="A268" t="s">
        <v>596</v>
      </c>
      <c r="B268" t="s">
        <v>1142</v>
      </c>
      <c r="C268" t="s">
        <v>882</v>
      </c>
      <c r="D268">
        <v>176</v>
      </c>
      <c r="E268">
        <v>42</v>
      </c>
      <c r="F268">
        <v>41</v>
      </c>
      <c r="G268" s="1">
        <v>43993.779062499998</v>
      </c>
      <c r="H268" t="s">
        <v>915</v>
      </c>
      <c r="I268">
        <f>COUNTIF(external_classifications!B:B,projects!A268)</f>
        <v>1</v>
      </c>
    </row>
    <row r="269" spans="1:9" x14ac:dyDescent="0.2">
      <c r="A269" t="s">
        <v>173</v>
      </c>
      <c r="B269" t="s">
        <v>1143</v>
      </c>
      <c r="C269" t="s">
        <v>874</v>
      </c>
      <c r="D269">
        <v>126</v>
      </c>
      <c r="E269">
        <v>2</v>
      </c>
      <c r="F269">
        <v>0</v>
      </c>
      <c r="G269" s="1">
        <v>43561.390868055554</v>
      </c>
      <c r="H269" t="s">
        <v>915</v>
      </c>
      <c r="I269">
        <f>COUNTIF(external_classifications!B:B,projects!A269)</f>
        <v>1</v>
      </c>
    </row>
    <row r="270" spans="1:9" x14ac:dyDescent="0.2">
      <c r="A270" t="s">
        <v>1144</v>
      </c>
      <c r="B270" t="s">
        <v>1145</v>
      </c>
      <c r="C270" t="s">
        <v>871</v>
      </c>
      <c r="D270">
        <v>187</v>
      </c>
      <c r="E270">
        <v>36</v>
      </c>
      <c r="F270">
        <v>40</v>
      </c>
      <c r="G270" s="1">
        <v>44217.172789351855</v>
      </c>
      <c r="H270" t="s">
        <v>915</v>
      </c>
      <c r="I270">
        <f>COUNTIF(external_classifications!B:B,projects!A270)</f>
        <v>0</v>
      </c>
    </row>
    <row r="271" spans="1:9" x14ac:dyDescent="0.2">
      <c r="A271" t="s">
        <v>1146</v>
      </c>
      <c r="B271" t="s">
        <v>1147</v>
      </c>
      <c r="C271" t="s">
        <v>876</v>
      </c>
      <c r="D271">
        <v>116</v>
      </c>
      <c r="E271">
        <v>68</v>
      </c>
      <c r="F271">
        <v>58</v>
      </c>
      <c r="G271" s="1">
        <v>43995.427488425928</v>
      </c>
      <c r="H271" t="s">
        <v>915</v>
      </c>
      <c r="I271">
        <f>COUNTIF(external_classifications!B:B,projects!A271)</f>
        <v>0</v>
      </c>
    </row>
    <row r="272" spans="1:9" x14ac:dyDescent="0.2">
      <c r="A272" t="s">
        <v>658</v>
      </c>
      <c r="B272" t="s">
        <v>1148</v>
      </c>
      <c r="C272" t="s">
        <v>874</v>
      </c>
      <c r="D272">
        <v>1658</v>
      </c>
      <c r="E272">
        <v>4112</v>
      </c>
      <c r="F272">
        <v>793</v>
      </c>
      <c r="G272" s="1">
        <v>44200.926203703704</v>
      </c>
      <c r="H272" t="s">
        <v>880</v>
      </c>
      <c r="I272">
        <f>COUNTIF(external_classifications!B:B,projects!A272)</f>
        <v>0</v>
      </c>
    </row>
    <row r="273" spans="1:9" x14ac:dyDescent="0.2">
      <c r="A273" t="s">
        <v>818</v>
      </c>
      <c r="B273" t="s">
        <v>1149</v>
      </c>
      <c r="C273" t="s">
        <v>878</v>
      </c>
      <c r="D273">
        <v>2177</v>
      </c>
      <c r="E273">
        <v>232</v>
      </c>
      <c r="F273">
        <v>78</v>
      </c>
      <c r="G273" s="1">
        <v>44113.542500000003</v>
      </c>
      <c r="H273" t="s">
        <v>872</v>
      </c>
      <c r="I273">
        <f>COUNTIF(external_classifications!B:B,projects!A273)</f>
        <v>1</v>
      </c>
    </row>
    <row r="274" spans="1:9" x14ac:dyDescent="0.2">
      <c r="A274" t="s">
        <v>486</v>
      </c>
      <c r="B274" t="s">
        <v>1150</v>
      </c>
      <c r="C274" t="s">
        <v>868</v>
      </c>
      <c r="D274">
        <v>170</v>
      </c>
      <c r="E274">
        <v>15</v>
      </c>
      <c r="F274">
        <v>50</v>
      </c>
      <c r="G274" s="1">
        <v>43923.227002314816</v>
      </c>
      <c r="H274" t="s">
        <v>915</v>
      </c>
      <c r="I274">
        <f>COUNTIF(external_classifications!B:B,projects!A274)</f>
        <v>0</v>
      </c>
    </row>
    <row r="275" spans="1:9" x14ac:dyDescent="0.2">
      <c r="A275" t="s">
        <v>522</v>
      </c>
      <c r="B275" t="s">
        <v>1151</v>
      </c>
      <c r="C275" t="s">
        <v>871</v>
      </c>
      <c r="D275">
        <v>1147</v>
      </c>
      <c r="E275">
        <v>42</v>
      </c>
      <c r="F275">
        <v>10</v>
      </c>
      <c r="G275" s="1">
        <v>44106.851747685185</v>
      </c>
      <c r="H275" t="s">
        <v>872</v>
      </c>
      <c r="I275">
        <f>COUNTIF(external_classifications!B:B,projects!A275)</f>
        <v>1</v>
      </c>
    </row>
    <row r="276" spans="1:9" x14ac:dyDescent="0.2">
      <c r="A276" t="s">
        <v>516</v>
      </c>
      <c r="B276" t="s">
        <v>1152</v>
      </c>
      <c r="C276" t="s">
        <v>868</v>
      </c>
      <c r="D276">
        <v>222</v>
      </c>
      <c r="E276">
        <v>7</v>
      </c>
      <c r="F276">
        <v>2</v>
      </c>
      <c r="G276" s="1">
        <v>44159.311805555553</v>
      </c>
      <c r="H276" t="s">
        <v>915</v>
      </c>
      <c r="I276">
        <f>COUNTIF(external_classifications!B:B,projects!A276)</f>
        <v>0</v>
      </c>
    </row>
    <row r="277" spans="1:9" x14ac:dyDescent="0.2">
      <c r="A277" t="s">
        <v>203</v>
      </c>
      <c r="B277" t="s">
        <v>1153</v>
      </c>
      <c r="C277" t="s">
        <v>871</v>
      </c>
      <c r="D277">
        <v>447</v>
      </c>
      <c r="E277">
        <v>13</v>
      </c>
      <c r="F277">
        <v>22</v>
      </c>
      <c r="G277" s="1">
        <v>44166.725405092591</v>
      </c>
      <c r="H277" t="s">
        <v>872</v>
      </c>
      <c r="I277">
        <f>COUNTIF(external_classifications!B:B,projects!A277)</f>
        <v>1</v>
      </c>
    </row>
    <row r="278" spans="1:9" x14ac:dyDescent="0.2">
      <c r="A278" t="s">
        <v>824</v>
      </c>
      <c r="B278" t="s">
        <v>1154</v>
      </c>
      <c r="C278" t="s">
        <v>868</v>
      </c>
      <c r="D278">
        <v>291</v>
      </c>
      <c r="E278">
        <v>2628</v>
      </c>
      <c r="F278">
        <v>342</v>
      </c>
      <c r="G278" s="1">
        <v>44209.574074074073</v>
      </c>
      <c r="H278" t="s">
        <v>880</v>
      </c>
      <c r="I278">
        <f>COUNTIF(external_classifications!B:B,projects!A278)</f>
        <v>0</v>
      </c>
    </row>
    <row r="279" spans="1:9" x14ac:dyDescent="0.2">
      <c r="A279" t="s">
        <v>550</v>
      </c>
      <c r="B279" t="s">
        <v>1155</v>
      </c>
      <c r="C279" t="s">
        <v>876</v>
      </c>
      <c r="D279">
        <v>615</v>
      </c>
      <c r="E279">
        <v>13</v>
      </c>
      <c r="F279">
        <v>5</v>
      </c>
      <c r="G279" s="1">
        <v>44211.654722222222</v>
      </c>
      <c r="H279" t="s">
        <v>915</v>
      </c>
      <c r="I279">
        <f>COUNTIF(external_classifications!B:B,projects!A279)</f>
        <v>0</v>
      </c>
    </row>
    <row r="280" spans="1:9" x14ac:dyDescent="0.2">
      <c r="A280" t="s">
        <v>816</v>
      </c>
      <c r="B280" t="s">
        <v>1156</v>
      </c>
      <c r="C280" t="s">
        <v>878</v>
      </c>
      <c r="D280">
        <v>2476</v>
      </c>
      <c r="E280">
        <v>409</v>
      </c>
      <c r="F280">
        <v>143</v>
      </c>
      <c r="G280" s="1">
        <v>44195.982071759259</v>
      </c>
      <c r="H280" t="s">
        <v>872</v>
      </c>
      <c r="I280">
        <f>COUNTIF(external_classifications!B:B,projects!A280)</f>
        <v>0</v>
      </c>
    </row>
    <row r="281" spans="1:9" x14ac:dyDescent="0.2">
      <c r="A281" t="s">
        <v>776</v>
      </c>
      <c r="B281" t="s">
        <v>1157</v>
      </c>
      <c r="C281" t="s">
        <v>878</v>
      </c>
      <c r="D281">
        <v>340</v>
      </c>
      <c r="E281">
        <v>30</v>
      </c>
      <c r="F281">
        <v>23</v>
      </c>
      <c r="G281" s="1">
        <v>44092.767800925925</v>
      </c>
      <c r="H281" t="s">
        <v>915</v>
      </c>
      <c r="I281">
        <f>COUNTIF(external_classifications!B:B,projects!A281)</f>
        <v>0</v>
      </c>
    </row>
    <row r="282" spans="1:9" x14ac:dyDescent="0.2">
      <c r="A282" t="s">
        <v>284</v>
      </c>
      <c r="B282" t="s">
        <v>1158</v>
      </c>
      <c r="C282" t="s">
        <v>871</v>
      </c>
      <c r="D282">
        <v>227</v>
      </c>
      <c r="E282">
        <v>306</v>
      </c>
      <c r="F282">
        <v>67</v>
      </c>
      <c r="G282" s="1">
        <v>44186.523761574077</v>
      </c>
      <c r="H282" t="s">
        <v>915</v>
      </c>
      <c r="I282">
        <f>COUNTIF(external_classifications!B:B,projects!A282)</f>
        <v>0</v>
      </c>
    </row>
    <row r="283" spans="1:9" x14ac:dyDescent="0.2">
      <c r="A283" t="s">
        <v>506</v>
      </c>
      <c r="B283" t="s">
        <v>1159</v>
      </c>
      <c r="C283" t="s">
        <v>876</v>
      </c>
      <c r="D283">
        <v>390</v>
      </c>
      <c r="E283">
        <v>1655</v>
      </c>
      <c r="F283">
        <v>561</v>
      </c>
      <c r="G283" s="1">
        <v>44116.79859953704</v>
      </c>
      <c r="H283" t="s">
        <v>915</v>
      </c>
      <c r="I283">
        <f>COUNTIF(external_classifications!B:B,projects!A283)</f>
        <v>0</v>
      </c>
    </row>
    <row r="284" spans="1:9" x14ac:dyDescent="0.2">
      <c r="A284" t="s">
        <v>766</v>
      </c>
      <c r="B284" t="s">
        <v>1160</v>
      </c>
      <c r="C284" t="s">
        <v>868</v>
      </c>
      <c r="D284">
        <v>102</v>
      </c>
      <c r="E284">
        <v>0</v>
      </c>
      <c r="F284">
        <v>0</v>
      </c>
      <c r="G284" s="1">
        <v>44201.205416666664</v>
      </c>
      <c r="H284" t="s">
        <v>915</v>
      </c>
      <c r="I284">
        <f>COUNTIF(external_classifications!B:B,projects!A284)</f>
        <v>0</v>
      </c>
    </row>
    <row r="285" spans="1:9" x14ac:dyDescent="0.2">
      <c r="A285" t="s">
        <v>642</v>
      </c>
      <c r="B285" t="s">
        <v>1161</v>
      </c>
      <c r="C285" t="s">
        <v>874</v>
      </c>
      <c r="D285">
        <v>1708</v>
      </c>
      <c r="E285">
        <v>597</v>
      </c>
      <c r="F285">
        <v>159</v>
      </c>
      <c r="G285" s="1">
        <v>44204.866516203707</v>
      </c>
      <c r="H285" t="s">
        <v>880</v>
      </c>
      <c r="I285">
        <f>COUNTIF(external_classifications!B:B,projects!A285)</f>
        <v>0</v>
      </c>
    </row>
    <row r="286" spans="1:9" x14ac:dyDescent="0.2">
      <c r="A286" t="s">
        <v>704</v>
      </c>
      <c r="B286" t="s">
        <v>1162</v>
      </c>
      <c r="C286" t="s">
        <v>876</v>
      </c>
      <c r="D286">
        <v>273</v>
      </c>
      <c r="E286">
        <v>14</v>
      </c>
      <c r="F286">
        <v>3</v>
      </c>
      <c r="G286" s="1">
        <v>44186.815763888888</v>
      </c>
      <c r="H286" t="s">
        <v>915</v>
      </c>
      <c r="I286">
        <f>COUNTIF(external_classifications!B:B,projects!A286)</f>
        <v>0</v>
      </c>
    </row>
    <row r="287" spans="1:9" x14ac:dyDescent="0.2">
      <c r="A287" t="s">
        <v>674</v>
      </c>
      <c r="B287" t="s">
        <v>1163</v>
      </c>
      <c r="C287" t="s">
        <v>882</v>
      </c>
      <c r="D287">
        <v>1184</v>
      </c>
      <c r="E287">
        <v>18</v>
      </c>
      <c r="F287">
        <v>11</v>
      </c>
      <c r="G287" s="1">
        <v>44078.285729166666</v>
      </c>
      <c r="H287" t="s">
        <v>872</v>
      </c>
      <c r="I287">
        <f>COUNTIF(external_classifications!B:B,projects!A287)</f>
        <v>0</v>
      </c>
    </row>
    <row r="288" spans="1:9" x14ac:dyDescent="0.2">
      <c r="A288" t="s">
        <v>660</v>
      </c>
      <c r="B288" t="s">
        <v>1164</v>
      </c>
      <c r="C288" t="s">
        <v>874</v>
      </c>
      <c r="D288">
        <v>1352</v>
      </c>
      <c r="E288">
        <v>150</v>
      </c>
      <c r="F288">
        <v>609</v>
      </c>
      <c r="G288" s="1">
        <v>44218.657858796294</v>
      </c>
      <c r="H288" t="s">
        <v>880</v>
      </c>
      <c r="I288">
        <f>COUNTIF(external_classifications!B:B,projects!A288)</f>
        <v>0</v>
      </c>
    </row>
    <row r="289" spans="1:9" x14ac:dyDescent="0.2">
      <c r="A289" t="s">
        <v>207</v>
      </c>
      <c r="B289" t="s">
        <v>1165</v>
      </c>
      <c r="C289" t="s">
        <v>882</v>
      </c>
      <c r="D289">
        <v>56</v>
      </c>
      <c r="E289">
        <v>39</v>
      </c>
      <c r="F289">
        <v>7</v>
      </c>
      <c r="G289" s="1">
        <v>44097.119641203702</v>
      </c>
      <c r="H289" t="s">
        <v>915</v>
      </c>
      <c r="I289">
        <f>COUNTIF(external_classifications!B:B,projects!A289)</f>
        <v>0</v>
      </c>
    </row>
    <row r="290" spans="1:9" x14ac:dyDescent="0.2">
      <c r="A290" t="s">
        <v>368</v>
      </c>
      <c r="B290" t="s">
        <v>1166</v>
      </c>
      <c r="C290" t="s">
        <v>871</v>
      </c>
      <c r="D290">
        <v>13943</v>
      </c>
      <c r="E290">
        <v>22</v>
      </c>
      <c r="F290">
        <v>7</v>
      </c>
      <c r="G290" s="1">
        <v>44218.700914351852</v>
      </c>
      <c r="H290" t="s">
        <v>869</v>
      </c>
      <c r="I290">
        <f>COUNTIF(external_classifications!B:B,projects!A290)</f>
        <v>0</v>
      </c>
    </row>
    <row r="291" spans="1:9" x14ac:dyDescent="0.2">
      <c r="A291" t="s">
        <v>227</v>
      </c>
      <c r="B291" t="s">
        <v>1167</v>
      </c>
      <c r="C291" t="s">
        <v>876</v>
      </c>
      <c r="D291">
        <v>10683</v>
      </c>
      <c r="E291">
        <v>7153</v>
      </c>
      <c r="F291">
        <v>6102</v>
      </c>
      <c r="G291" s="1">
        <v>44139.735694444447</v>
      </c>
      <c r="H291" t="s">
        <v>869</v>
      </c>
      <c r="I291">
        <f>COUNTIF(external_classifications!B:B,projects!A291)</f>
        <v>0</v>
      </c>
    </row>
    <row r="292" spans="1:9" x14ac:dyDescent="0.2">
      <c r="A292" t="s">
        <v>500</v>
      </c>
      <c r="B292" t="s">
        <v>1168</v>
      </c>
      <c r="C292" t="s">
        <v>882</v>
      </c>
      <c r="D292">
        <v>187</v>
      </c>
      <c r="E292">
        <v>26</v>
      </c>
      <c r="F292">
        <v>16</v>
      </c>
      <c r="G292" s="1">
        <v>43938.527546296296</v>
      </c>
      <c r="H292" t="s">
        <v>915</v>
      </c>
      <c r="I292">
        <f>COUNTIF(external_classifications!B:B,projects!A292)</f>
        <v>0</v>
      </c>
    </row>
    <row r="293" spans="1:9" x14ac:dyDescent="0.2">
      <c r="A293" t="s">
        <v>334</v>
      </c>
      <c r="B293" t="s">
        <v>1169</v>
      </c>
      <c r="C293" t="s">
        <v>882</v>
      </c>
      <c r="D293">
        <v>47</v>
      </c>
      <c r="E293">
        <v>10</v>
      </c>
      <c r="F293">
        <v>10</v>
      </c>
      <c r="G293" s="1">
        <v>44029.511863425927</v>
      </c>
      <c r="H293" t="s">
        <v>915</v>
      </c>
      <c r="I293">
        <f>COUNTIF(external_classifications!B:B,projects!A293)</f>
        <v>0</v>
      </c>
    </row>
    <row r="294" spans="1:9" x14ac:dyDescent="0.2">
      <c r="A294" t="s">
        <v>788</v>
      </c>
      <c r="B294" t="s">
        <v>1170</v>
      </c>
      <c r="C294" t="s">
        <v>871</v>
      </c>
      <c r="D294">
        <v>15074</v>
      </c>
      <c r="E294">
        <v>2633</v>
      </c>
      <c r="F294">
        <v>641</v>
      </c>
      <c r="G294" s="1">
        <v>44215.456782407404</v>
      </c>
      <c r="H294" t="s">
        <v>869</v>
      </c>
      <c r="I294">
        <f>COUNTIF(external_classifications!B:B,projects!A294)</f>
        <v>0</v>
      </c>
    </row>
    <row r="295" spans="1:9" x14ac:dyDescent="0.2">
      <c r="A295" t="s">
        <v>255</v>
      </c>
      <c r="B295" t="s">
        <v>1171</v>
      </c>
      <c r="C295" t="s">
        <v>882</v>
      </c>
      <c r="D295">
        <v>13676</v>
      </c>
      <c r="E295">
        <v>408</v>
      </c>
      <c r="F295">
        <v>236</v>
      </c>
      <c r="G295" s="1">
        <v>44219.211539351854</v>
      </c>
      <c r="H295" t="s">
        <v>869</v>
      </c>
      <c r="I295">
        <f>COUNTIF(external_classifications!B:B,projects!A295)</f>
        <v>0</v>
      </c>
    </row>
    <row r="296" spans="1:9" x14ac:dyDescent="0.2">
      <c r="A296" t="s">
        <v>400</v>
      </c>
      <c r="B296" t="s">
        <v>1172</v>
      </c>
      <c r="C296" t="s">
        <v>874</v>
      </c>
      <c r="D296">
        <v>26</v>
      </c>
      <c r="E296">
        <v>1</v>
      </c>
      <c r="F296">
        <v>3</v>
      </c>
      <c r="G296" s="1">
        <v>44041.445185185185</v>
      </c>
      <c r="H296" t="s">
        <v>915</v>
      </c>
      <c r="I296">
        <f>COUNTIF(external_classifications!B:B,projects!A296)</f>
        <v>0</v>
      </c>
    </row>
    <row r="297" spans="1:9" x14ac:dyDescent="0.2">
      <c r="A297" t="s">
        <v>456</v>
      </c>
      <c r="B297" t="s">
        <v>1173</v>
      </c>
      <c r="C297" t="s">
        <v>882</v>
      </c>
      <c r="D297">
        <v>329</v>
      </c>
      <c r="E297">
        <v>1788</v>
      </c>
      <c r="F297">
        <v>264</v>
      </c>
      <c r="G297" s="1">
        <v>44134.732673611114</v>
      </c>
      <c r="H297" t="s">
        <v>915</v>
      </c>
      <c r="I297">
        <f>COUNTIF(external_classifications!B:B,projects!A297)</f>
        <v>0</v>
      </c>
    </row>
    <row r="298" spans="1:9" x14ac:dyDescent="0.2">
      <c r="A298" t="s">
        <v>792</v>
      </c>
      <c r="B298" t="s">
        <v>1174</v>
      </c>
      <c r="C298" t="s">
        <v>874</v>
      </c>
      <c r="D298">
        <v>157</v>
      </c>
      <c r="E298">
        <v>4</v>
      </c>
      <c r="F298">
        <v>1</v>
      </c>
      <c r="G298" s="1">
        <v>44194.762719907405</v>
      </c>
      <c r="H298" t="s">
        <v>915</v>
      </c>
      <c r="I298">
        <f>COUNTIF(external_classifications!B:B,projects!A298)</f>
        <v>0</v>
      </c>
    </row>
    <row r="299" spans="1:9" x14ac:dyDescent="0.2">
      <c r="A299" t="s">
        <v>682</v>
      </c>
      <c r="B299" t="s">
        <v>1175</v>
      </c>
      <c r="C299" t="s">
        <v>871</v>
      </c>
      <c r="D299">
        <v>11540</v>
      </c>
      <c r="E299">
        <v>536</v>
      </c>
      <c r="F299">
        <v>998</v>
      </c>
      <c r="G299" s="1">
        <v>44034.203344907408</v>
      </c>
      <c r="H299" t="s">
        <v>869</v>
      </c>
      <c r="I299">
        <f>COUNTIF(external_classifications!B:B,projects!A299)</f>
        <v>0</v>
      </c>
    </row>
    <row r="300" spans="1:9" x14ac:dyDescent="0.2">
      <c r="A300" t="s">
        <v>310</v>
      </c>
      <c r="B300" t="s">
        <v>1176</v>
      </c>
      <c r="C300" t="s">
        <v>871</v>
      </c>
      <c r="D300">
        <v>1420</v>
      </c>
      <c r="E300">
        <v>7</v>
      </c>
      <c r="F300">
        <v>1</v>
      </c>
      <c r="G300" s="1">
        <v>44104.635046296295</v>
      </c>
      <c r="H300" t="s">
        <v>872</v>
      </c>
      <c r="I300">
        <f>COUNTIF(external_classifications!B:B,projects!A300)</f>
        <v>0</v>
      </c>
    </row>
    <row r="301" spans="1:9" x14ac:dyDescent="0.2">
      <c r="A301" t="s">
        <v>664</v>
      </c>
      <c r="B301" t="s">
        <v>1177</v>
      </c>
      <c r="C301" t="s">
        <v>878</v>
      </c>
      <c r="D301">
        <v>70</v>
      </c>
      <c r="E301">
        <v>7</v>
      </c>
      <c r="F301">
        <v>3</v>
      </c>
      <c r="G301" s="1">
        <v>43529.953576388885</v>
      </c>
      <c r="H301" t="s">
        <v>915</v>
      </c>
      <c r="I301">
        <f>COUNTIF(external_classifications!B:B,projects!A301)</f>
        <v>1</v>
      </c>
    </row>
    <row r="302" spans="1:9" x14ac:dyDescent="0.2">
      <c r="A302" t="s">
        <v>466</v>
      </c>
      <c r="B302" t="s">
        <v>1178</v>
      </c>
      <c r="C302" t="s">
        <v>871</v>
      </c>
      <c r="D302">
        <v>430</v>
      </c>
      <c r="E302">
        <v>709</v>
      </c>
      <c r="F302">
        <v>108</v>
      </c>
      <c r="G302" s="1">
        <v>44118.490682870368</v>
      </c>
      <c r="H302" t="s">
        <v>915</v>
      </c>
      <c r="I302">
        <f>COUNTIF(external_classifications!B:B,projects!A302)</f>
        <v>1</v>
      </c>
    </row>
    <row r="303" spans="1:9" x14ac:dyDescent="0.2">
      <c r="A303" t="s">
        <v>654</v>
      </c>
      <c r="B303" t="s">
        <v>1179</v>
      </c>
      <c r="C303" t="s">
        <v>882</v>
      </c>
      <c r="D303">
        <v>27</v>
      </c>
      <c r="E303">
        <v>3</v>
      </c>
      <c r="F303">
        <v>5</v>
      </c>
      <c r="G303" s="1">
        <v>44203.406701388885</v>
      </c>
      <c r="H303" t="s">
        <v>915</v>
      </c>
      <c r="I303">
        <f>COUNTIF(external_classifications!B:B,projects!A303)</f>
        <v>0</v>
      </c>
    </row>
    <row r="304" spans="1:9" x14ac:dyDescent="0.2">
      <c r="A304" t="s">
        <v>806</v>
      </c>
      <c r="B304" t="s">
        <v>1180</v>
      </c>
      <c r="C304" t="s">
        <v>876</v>
      </c>
      <c r="D304">
        <v>8457</v>
      </c>
      <c r="E304">
        <v>17861</v>
      </c>
      <c r="F304">
        <v>9508</v>
      </c>
      <c r="G304" s="1">
        <v>44219.19332175926</v>
      </c>
      <c r="H304" t="s">
        <v>869</v>
      </c>
      <c r="I304">
        <f>COUNTIF(external_classifications!B:B,projects!A304)</f>
        <v>0</v>
      </c>
    </row>
    <row r="305" spans="1:9" x14ac:dyDescent="0.2">
      <c r="A305" t="s">
        <v>177</v>
      </c>
      <c r="B305" t="s">
        <v>1181</v>
      </c>
      <c r="C305" t="s">
        <v>876</v>
      </c>
      <c r="D305">
        <v>506</v>
      </c>
      <c r="E305">
        <v>23</v>
      </c>
      <c r="F305">
        <v>18</v>
      </c>
      <c r="G305" s="1">
        <v>44217.176805555559</v>
      </c>
      <c r="H305" t="s">
        <v>915</v>
      </c>
      <c r="I305">
        <f>COUNTIF(external_classifications!B:B,projects!A305)</f>
        <v>1</v>
      </c>
    </row>
    <row r="306" spans="1:9" x14ac:dyDescent="0.2">
      <c r="A306" t="s">
        <v>588</v>
      </c>
      <c r="B306" t="s">
        <v>1182</v>
      </c>
      <c r="C306" t="s">
        <v>878</v>
      </c>
      <c r="D306">
        <v>26</v>
      </c>
      <c r="E306">
        <v>1</v>
      </c>
      <c r="F306">
        <v>0</v>
      </c>
      <c r="G306" s="1">
        <v>43680.514849537038</v>
      </c>
      <c r="H306" t="s">
        <v>915</v>
      </c>
      <c r="I306">
        <f>COUNTIF(external_classifications!B:B,projects!A306)</f>
        <v>1</v>
      </c>
    </row>
    <row r="307" spans="1:9" x14ac:dyDescent="0.2">
      <c r="A307" t="s">
        <v>646</v>
      </c>
      <c r="B307" t="s">
        <v>1183</v>
      </c>
      <c r="C307" t="s">
        <v>882</v>
      </c>
      <c r="D307">
        <v>1006</v>
      </c>
      <c r="E307">
        <v>21</v>
      </c>
      <c r="F307">
        <v>46</v>
      </c>
      <c r="G307" s="1">
        <v>43527.968310185184</v>
      </c>
      <c r="H307" t="s">
        <v>872</v>
      </c>
      <c r="I307">
        <f>COUNTIF(external_classifications!B:B,projects!A307)</f>
        <v>0</v>
      </c>
    </row>
    <row r="308" spans="1:9" x14ac:dyDescent="0.2">
      <c r="A308" t="s">
        <v>752</v>
      </c>
      <c r="B308" t="s">
        <v>1184</v>
      </c>
      <c r="C308" t="s">
        <v>876</v>
      </c>
      <c r="D308">
        <v>1622</v>
      </c>
      <c r="E308">
        <v>11</v>
      </c>
      <c r="F308">
        <v>2</v>
      </c>
      <c r="G308" s="1">
        <v>44211.95108796296</v>
      </c>
      <c r="H308" t="s">
        <v>872</v>
      </c>
      <c r="I308">
        <f>COUNTIF(external_classifications!B:B,projects!A308)</f>
        <v>1</v>
      </c>
    </row>
    <row r="309" spans="1:9" x14ac:dyDescent="0.2">
      <c r="A309" t="s">
        <v>672</v>
      </c>
      <c r="B309" t="s">
        <v>1185</v>
      </c>
      <c r="C309" t="s">
        <v>874</v>
      </c>
      <c r="D309">
        <v>269</v>
      </c>
      <c r="E309">
        <v>4</v>
      </c>
      <c r="F309">
        <v>2</v>
      </c>
      <c r="G309" s="1">
        <v>43987.720891203702</v>
      </c>
      <c r="H309" t="s">
        <v>915</v>
      </c>
      <c r="I309">
        <f>COUNTIF(external_classifications!B:B,projects!A309)</f>
        <v>1</v>
      </c>
    </row>
    <row r="310" spans="1:9" x14ac:dyDescent="0.2">
      <c r="A310" t="s">
        <v>1186</v>
      </c>
      <c r="B310" t="s">
        <v>1187</v>
      </c>
      <c r="C310" t="s">
        <v>874</v>
      </c>
      <c r="D310">
        <v>241</v>
      </c>
      <c r="E310">
        <v>206</v>
      </c>
      <c r="F310">
        <v>25</v>
      </c>
      <c r="G310" s="1">
        <v>44217.61451388889</v>
      </c>
      <c r="H310" t="s">
        <v>915</v>
      </c>
      <c r="I310">
        <f>COUNTIF(external_classifications!B:B,projects!A310)</f>
        <v>0</v>
      </c>
    </row>
    <row r="311" spans="1:9" x14ac:dyDescent="0.2">
      <c r="A311" t="s">
        <v>502</v>
      </c>
      <c r="B311" t="s">
        <v>1188</v>
      </c>
      <c r="C311" t="s">
        <v>871</v>
      </c>
      <c r="D311">
        <v>88</v>
      </c>
      <c r="E311">
        <v>0</v>
      </c>
      <c r="F311">
        <v>0</v>
      </c>
      <c r="G311" s="1">
        <v>43487.166030092594</v>
      </c>
      <c r="H311" t="s">
        <v>915</v>
      </c>
      <c r="I311">
        <f>COUNTIF(external_classifications!B:B,projects!A311)</f>
        <v>1</v>
      </c>
    </row>
    <row r="312" spans="1:9" x14ac:dyDescent="0.2">
      <c r="A312" t="s">
        <v>1189</v>
      </c>
      <c r="B312" t="s">
        <v>1190</v>
      </c>
      <c r="C312" t="s">
        <v>882</v>
      </c>
      <c r="D312">
        <v>110</v>
      </c>
      <c r="E312">
        <v>39</v>
      </c>
      <c r="F312">
        <v>20</v>
      </c>
      <c r="G312" s="1">
        <v>44175.301655092589</v>
      </c>
      <c r="H312" t="s">
        <v>915</v>
      </c>
      <c r="I312">
        <f>COUNTIF(external_classifications!B:B,projects!A312)</f>
        <v>0</v>
      </c>
    </row>
    <row r="313" spans="1:9" x14ac:dyDescent="0.2">
      <c r="A313" t="s">
        <v>1191</v>
      </c>
      <c r="B313" t="s">
        <v>1192</v>
      </c>
      <c r="C313" t="s">
        <v>878</v>
      </c>
      <c r="D313">
        <v>4775</v>
      </c>
      <c r="E313">
        <v>1182</v>
      </c>
      <c r="F313">
        <v>163</v>
      </c>
      <c r="G313" s="1">
        <v>44131.649386574078</v>
      </c>
      <c r="H313" t="s">
        <v>880</v>
      </c>
      <c r="I313">
        <f>COUNTIF(external_classifications!B:B,projects!A313)</f>
        <v>0</v>
      </c>
    </row>
    <row r="314" spans="1:9" x14ac:dyDescent="0.2">
      <c r="A314" t="s">
        <v>1193</v>
      </c>
      <c r="B314" t="s">
        <v>1194</v>
      </c>
      <c r="C314" t="s">
        <v>876</v>
      </c>
      <c r="D314">
        <v>57</v>
      </c>
      <c r="E314">
        <v>405</v>
      </c>
      <c r="F314">
        <v>100</v>
      </c>
      <c r="G314" s="1">
        <v>43910.236446759256</v>
      </c>
      <c r="H314" t="s">
        <v>915</v>
      </c>
      <c r="I314">
        <f>COUNTIF(external_classifications!B:B,projects!A314)</f>
        <v>0</v>
      </c>
    </row>
    <row r="315" spans="1:9" x14ac:dyDescent="0.2">
      <c r="A315" t="s">
        <v>458</v>
      </c>
      <c r="B315" t="s">
        <v>1195</v>
      </c>
      <c r="C315" t="s">
        <v>868</v>
      </c>
      <c r="D315">
        <v>362</v>
      </c>
      <c r="E315">
        <v>1</v>
      </c>
      <c r="F315">
        <v>0</v>
      </c>
      <c r="G315" s="1">
        <v>44006.740902777776</v>
      </c>
      <c r="H315" t="s">
        <v>915</v>
      </c>
      <c r="I315">
        <f>COUNTIF(external_classifications!B:B,projects!A315)</f>
        <v>1</v>
      </c>
    </row>
    <row r="316" spans="1:9" x14ac:dyDescent="0.2">
      <c r="A316" t="s">
        <v>1196</v>
      </c>
      <c r="B316" t="s">
        <v>1197</v>
      </c>
      <c r="C316" t="s">
        <v>878</v>
      </c>
      <c r="D316">
        <v>1396</v>
      </c>
      <c r="E316">
        <v>71</v>
      </c>
      <c r="F316">
        <v>139</v>
      </c>
      <c r="G316" s="1">
        <v>44097.350370370368</v>
      </c>
      <c r="H316" t="s">
        <v>915</v>
      </c>
      <c r="I316">
        <f>COUNTIF(external_classifications!B:B,projects!A316)</f>
        <v>0</v>
      </c>
    </row>
    <row r="317" spans="1:9" x14ac:dyDescent="0.2">
      <c r="A317" t="s">
        <v>1198</v>
      </c>
      <c r="B317" t="s">
        <v>1199</v>
      </c>
      <c r="C317" t="s">
        <v>876</v>
      </c>
      <c r="D317">
        <v>73</v>
      </c>
      <c r="E317">
        <v>0</v>
      </c>
      <c r="F317">
        <v>1</v>
      </c>
      <c r="G317" s="1">
        <v>43609.375543981485</v>
      </c>
      <c r="H317" t="s">
        <v>915</v>
      </c>
      <c r="I317">
        <f>COUNTIF(external_classifications!B:B,projects!A317)</f>
        <v>0</v>
      </c>
    </row>
    <row r="318" spans="1:9" x14ac:dyDescent="0.2">
      <c r="A318" t="s">
        <v>1200</v>
      </c>
      <c r="B318" t="s">
        <v>1201</v>
      </c>
      <c r="C318" t="s">
        <v>882</v>
      </c>
      <c r="D318">
        <v>47</v>
      </c>
      <c r="E318">
        <v>21</v>
      </c>
      <c r="F318">
        <v>1</v>
      </c>
      <c r="G318" s="1">
        <v>43727.553252314814</v>
      </c>
      <c r="H318" t="s">
        <v>915</v>
      </c>
      <c r="I318">
        <f>COUNTIF(external_classifications!B:B,projects!A318)</f>
        <v>0</v>
      </c>
    </row>
    <row r="319" spans="1:9" x14ac:dyDescent="0.2">
      <c r="A319" t="s">
        <v>554</v>
      </c>
      <c r="B319" t="s">
        <v>1202</v>
      </c>
      <c r="C319" t="s">
        <v>868</v>
      </c>
      <c r="D319">
        <v>1202</v>
      </c>
      <c r="E319">
        <v>133</v>
      </c>
      <c r="F319">
        <v>106</v>
      </c>
      <c r="G319" s="1">
        <v>44209.989687499998</v>
      </c>
      <c r="H319" t="s">
        <v>880</v>
      </c>
      <c r="I319">
        <f>COUNTIF(external_classifications!B:B,projects!A319)</f>
        <v>1</v>
      </c>
    </row>
    <row r="320" spans="1:9" x14ac:dyDescent="0.2">
      <c r="A320" t="s">
        <v>320</v>
      </c>
      <c r="B320" t="s">
        <v>1203</v>
      </c>
      <c r="C320" t="s">
        <v>868</v>
      </c>
      <c r="D320">
        <v>21</v>
      </c>
      <c r="E320">
        <v>9</v>
      </c>
      <c r="F320">
        <v>2</v>
      </c>
      <c r="G320" s="1">
        <v>43651.800393518519</v>
      </c>
      <c r="H320" t="s">
        <v>915</v>
      </c>
      <c r="I320">
        <f>COUNTIF(external_classifications!B:B,projects!A320)</f>
        <v>1</v>
      </c>
    </row>
    <row r="321" spans="1:9" x14ac:dyDescent="0.2">
      <c r="A321" t="s">
        <v>1204</v>
      </c>
      <c r="B321" t="s">
        <v>1205</v>
      </c>
      <c r="C321" t="s">
        <v>876</v>
      </c>
      <c r="D321">
        <v>21584</v>
      </c>
      <c r="E321">
        <v>291</v>
      </c>
      <c r="F321">
        <v>152</v>
      </c>
      <c r="G321" s="1">
        <v>44218.555810185186</v>
      </c>
      <c r="H321" t="s">
        <v>869</v>
      </c>
      <c r="I321">
        <f>COUNTIF(external_classifications!B:B,projects!A321)</f>
        <v>0</v>
      </c>
    </row>
    <row r="322" spans="1:9" x14ac:dyDescent="0.2">
      <c r="A322" t="s">
        <v>438</v>
      </c>
      <c r="B322" t="s">
        <v>1206</v>
      </c>
      <c r="C322" t="s">
        <v>882</v>
      </c>
      <c r="D322">
        <v>126</v>
      </c>
      <c r="E322">
        <v>0</v>
      </c>
      <c r="F322">
        <v>0</v>
      </c>
      <c r="G322" s="1">
        <v>44000.595405092594</v>
      </c>
      <c r="H322" t="s">
        <v>915</v>
      </c>
      <c r="I322">
        <f>COUNTIF(external_classifications!B:B,projects!A322)</f>
        <v>1</v>
      </c>
    </row>
    <row r="323" spans="1:9" x14ac:dyDescent="0.2">
      <c r="A323" t="s">
        <v>1207</v>
      </c>
      <c r="B323" t="s">
        <v>1208</v>
      </c>
      <c r="C323" t="s">
        <v>882</v>
      </c>
      <c r="D323">
        <v>598</v>
      </c>
      <c r="E323">
        <v>165</v>
      </c>
      <c r="F323">
        <v>70</v>
      </c>
      <c r="G323" s="1">
        <v>44096.641585648147</v>
      </c>
      <c r="H323" t="s">
        <v>872</v>
      </c>
      <c r="I323">
        <f>COUNTIF(external_classifications!B:B,projects!A323)</f>
        <v>0</v>
      </c>
    </row>
    <row r="324" spans="1:9" x14ac:dyDescent="0.2">
      <c r="A324" t="s">
        <v>1209</v>
      </c>
      <c r="B324" t="s">
        <v>1210</v>
      </c>
      <c r="C324" t="s">
        <v>871</v>
      </c>
      <c r="D324">
        <v>58</v>
      </c>
      <c r="E324">
        <v>4</v>
      </c>
      <c r="F324">
        <v>2</v>
      </c>
      <c r="G324" s="1">
        <v>44204.04891203704</v>
      </c>
      <c r="H324" t="s">
        <v>915</v>
      </c>
      <c r="I324">
        <f>COUNTIF(external_classifications!B:B,projects!A324)</f>
        <v>0</v>
      </c>
    </row>
    <row r="325" spans="1:9" x14ac:dyDescent="0.2">
      <c r="A325" t="s">
        <v>300</v>
      </c>
      <c r="B325" t="s">
        <v>1211</v>
      </c>
      <c r="C325" t="s">
        <v>874</v>
      </c>
      <c r="D325">
        <v>129</v>
      </c>
      <c r="E325">
        <v>2</v>
      </c>
      <c r="F325">
        <v>2</v>
      </c>
      <c r="G325" s="1">
        <v>43899.652071759258</v>
      </c>
      <c r="H325" t="s">
        <v>915</v>
      </c>
      <c r="I325">
        <f>COUNTIF(external_classifications!B:B,projects!A325)</f>
        <v>1</v>
      </c>
    </row>
    <row r="326" spans="1:9" x14ac:dyDescent="0.2">
      <c r="A326" t="s">
        <v>1212</v>
      </c>
      <c r="B326" t="s">
        <v>1213</v>
      </c>
      <c r="C326" t="s">
        <v>878</v>
      </c>
      <c r="D326">
        <v>180</v>
      </c>
      <c r="E326">
        <v>4</v>
      </c>
      <c r="F326">
        <v>1</v>
      </c>
      <c r="G326" s="1">
        <v>44165.770324074074</v>
      </c>
      <c r="H326" t="s">
        <v>915</v>
      </c>
      <c r="I326">
        <f>COUNTIF(external_classifications!B:B,projects!A326)</f>
        <v>0</v>
      </c>
    </row>
    <row r="327" spans="1:9" x14ac:dyDescent="0.2">
      <c r="A327" t="s">
        <v>1214</v>
      </c>
      <c r="B327" t="s">
        <v>1215</v>
      </c>
      <c r="C327" t="s">
        <v>868</v>
      </c>
      <c r="D327">
        <v>3271</v>
      </c>
      <c r="E327">
        <v>4</v>
      </c>
      <c r="F327">
        <v>8</v>
      </c>
      <c r="G327" s="1">
        <v>44218.838009259256</v>
      </c>
      <c r="H327" t="s">
        <v>869</v>
      </c>
      <c r="I327">
        <f>COUNTIF(external_classifications!B:B,projects!A327)</f>
        <v>0</v>
      </c>
    </row>
    <row r="328" spans="1:9" x14ac:dyDescent="0.2">
      <c r="A328" t="s">
        <v>834</v>
      </c>
      <c r="B328" t="s">
        <v>1216</v>
      </c>
      <c r="C328" t="s">
        <v>874</v>
      </c>
      <c r="D328">
        <v>38</v>
      </c>
      <c r="E328">
        <v>0</v>
      </c>
      <c r="F328">
        <v>0</v>
      </c>
      <c r="G328" s="1">
        <v>43801.756064814814</v>
      </c>
      <c r="H328" t="s">
        <v>915</v>
      </c>
      <c r="I328">
        <f>COUNTIF(external_classifications!B:B,projects!A328)</f>
        <v>1</v>
      </c>
    </row>
    <row r="329" spans="1:9" x14ac:dyDescent="0.2">
      <c r="A329" t="s">
        <v>1217</v>
      </c>
      <c r="B329" t="s">
        <v>1218</v>
      </c>
      <c r="C329" t="s">
        <v>876</v>
      </c>
      <c r="D329">
        <v>1272</v>
      </c>
      <c r="E329">
        <v>1341</v>
      </c>
      <c r="F329">
        <v>283</v>
      </c>
      <c r="G329" s="1">
        <v>43950.788206018522</v>
      </c>
      <c r="H329" t="s">
        <v>880</v>
      </c>
      <c r="I329">
        <f>COUNTIF(external_classifications!B:B,projects!A329)</f>
        <v>0</v>
      </c>
    </row>
    <row r="330" spans="1:9" x14ac:dyDescent="0.2">
      <c r="A330" t="s">
        <v>392</v>
      </c>
      <c r="B330" t="s">
        <v>1219</v>
      </c>
      <c r="C330" t="s">
        <v>871</v>
      </c>
      <c r="D330">
        <v>578</v>
      </c>
      <c r="E330">
        <v>2470</v>
      </c>
      <c r="F330">
        <v>200</v>
      </c>
      <c r="G330" s="1">
        <v>44207.843680555554</v>
      </c>
      <c r="H330" t="s">
        <v>880</v>
      </c>
      <c r="I330">
        <f>COUNTIF(external_classifications!B:B,projects!A330)</f>
        <v>1</v>
      </c>
    </row>
    <row r="331" spans="1:9" x14ac:dyDescent="0.2">
      <c r="A331" t="s">
        <v>1220</v>
      </c>
      <c r="B331" t="s">
        <v>1221</v>
      </c>
      <c r="C331" t="s">
        <v>882</v>
      </c>
      <c r="D331">
        <v>13636</v>
      </c>
      <c r="E331">
        <v>125</v>
      </c>
      <c r="F331">
        <v>40</v>
      </c>
      <c r="G331" s="1">
        <v>44214.336747685185</v>
      </c>
      <c r="H331" t="s">
        <v>869</v>
      </c>
      <c r="I331">
        <f>COUNTIF(external_classifications!B:B,projects!A331)</f>
        <v>0</v>
      </c>
    </row>
    <row r="332" spans="1:9" x14ac:dyDescent="0.2">
      <c r="A332" t="s">
        <v>442</v>
      </c>
      <c r="B332" t="s">
        <v>1222</v>
      </c>
      <c r="C332" t="s">
        <v>871</v>
      </c>
      <c r="D332">
        <v>1213</v>
      </c>
      <c r="E332">
        <v>4</v>
      </c>
      <c r="F332">
        <v>1</v>
      </c>
      <c r="G332" s="1">
        <v>44147.90116898148</v>
      </c>
      <c r="H332" t="s">
        <v>872</v>
      </c>
      <c r="I332">
        <f>COUNTIF(external_classifications!B:B,projects!A332)</f>
        <v>1</v>
      </c>
    </row>
    <row r="333" spans="1:9" x14ac:dyDescent="0.2">
      <c r="A333" t="s">
        <v>738</v>
      </c>
      <c r="B333" t="s">
        <v>1223</v>
      </c>
      <c r="C333" t="s">
        <v>868</v>
      </c>
      <c r="D333">
        <v>1129</v>
      </c>
      <c r="E333">
        <v>2</v>
      </c>
      <c r="F333">
        <v>0</v>
      </c>
      <c r="G333" s="1">
        <v>44186.857777777775</v>
      </c>
      <c r="H333" t="s">
        <v>915</v>
      </c>
      <c r="I333">
        <f>COUNTIF(external_classifications!B:B,projects!A333)</f>
        <v>1</v>
      </c>
    </row>
    <row r="334" spans="1:9" x14ac:dyDescent="0.2">
      <c r="A334" t="s">
        <v>1224</v>
      </c>
      <c r="B334" t="s">
        <v>1225</v>
      </c>
      <c r="C334" t="s">
        <v>871</v>
      </c>
      <c r="D334">
        <v>738</v>
      </c>
      <c r="E334">
        <v>23</v>
      </c>
      <c r="F334">
        <v>2</v>
      </c>
      <c r="G334" s="1">
        <v>44217.873912037037</v>
      </c>
      <c r="H334" t="s">
        <v>915</v>
      </c>
      <c r="I334">
        <f>COUNTIF(external_classifications!B:B,projects!A334)</f>
        <v>0</v>
      </c>
    </row>
    <row r="335" spans="1:9" x14ac:dyDescent="0.2">
      <c r="A335" t="s">
        <v>1226</v>
      </c>
      <c r="B335" t="s">
        <v>1227</v>
      </c>
      <c r="C335" t="s">
        <v>876</v>
      </c>
      <c r="D335">
        <v>39</v>
      </c>
      <c r="E335">
        <v>0</v>
      </c>
      <c r="F335">
        <v>0</v>
      </c>
      <c r="G335" s="1">
        <v>44064.594872685186</v>
      </c>
      <c r="H335" t="s">
        <v>915</v>
      </c>
      <c r="I335">
        <f>COUNTIF(external_classifications!B:B,projects!A335)</f>
        <v>0</v>
      </c>
    </row>
    <row r="336" spans="1:9" x14ac:dyDescent="0.2">
      <c r="A336" t="s">
        <v>1228</v>
      </c>
      <c r="B336" t="s">
        <v>1229</v>
      </c>
      <c r="C336" t="s">
        <v>882</v>
      </c>
      <c r="D336">
        <v>375</v>
      </c>
      <c r="E336">
        <v>806</v>
      </c>
      <c r="F336">
        <v>359</v>
      </c>
      <c r="G336" s="1">
        <v>44086.837314814817</v>
      </c>
      <c r="H336" t="s">
        <v>880</v>
      </c>
      <c r="I336">
        <f>COUNTIF(external_classifications!B:B,projects!A336)</f>
        <v>0</v>
      </c>
    </row>
    <row r="337" spans="1:9" x14ac:dyDescent="0.2">
      <c r="A337" t="s">
        <v>1230</v>
      </c>
      <c r="B337" t="s">
        <v>1231</v>
      </c>
      <c r="C337" t="s">
        <v>874</v>
      </c>
      <c r="D337">
        <v>101</v>
      </c>
      <c r="E337">
        <v>5</v>
      </c>
      <c r="F337">
        <v>22</v>
      </c>
      <c r="G337" s="1">
        <v>43844.505879629629</v>
      </c>
      <c r="H337" t="s">
        <v>915</v>
      </c>
      <c r="I337">
        <f>COUNTIF(external_classifications!B:B,projects!A337)</f>
        <v>0</v>
      </c>
    </row>
    <row r="338" spans="1:9" x14ac:dyDescent="0.2">
      <c r="A338" t="s">
        <v>384</v>
      </c>
      <c r="B338" t="s">
        <v>1232</v>
      </c>
      <c r="C338" t="s">
        <v>882</v>
      </c>
      <c r="D338">
        <v>2438</v>
      </c>
      <c r="E338">
        <v>751</v>
      </c>
      <c r="F338">
        <v>434</v>
      </c>
      <c r="G338" s="1">
        <v>44217.545624999999</v>
      </c>
      <c r="H338" t="s">
        <v>880</v>
      </c>
      <c r="I338">
        <f>COUNTIF(external_classifications!B:B,projects!A338)</f>
        <v>1</v>
      </c>
    </row>
    <row r="339" spans="1:9" x14ac:dyDescent="0.2">
      <c r="A339" t="s">
        <v>326</v>
      </c>
      <c r="B339" t="s">
        <v>1233</v>
      </c>
      <c r="C339" t="s">
        <v>868</v>
      </c>
      <c r="D339">
        <v>60</v>
      </c>
      <c r="E339">
        <v>19</v>
      </c>
      <c r="F339">
        <v>12</v>
      </c>
      <c r="G339" s="1">
        <v>44126.206944444442</v>
      </c>
      <c r="H339" t="s">
        <v>915</v>
      </c>
      <c r="I339">
        <f>COUNTIF(external_classifications!B:B,projects!A339)</f>
        <v>1</v>
      </c>
    </row>
    <row r="340" spans="1:9" x14ac:dyDescent="0.2">
      <c r="A340" t="s">
        <v>670</v>
      </c>
      <c r="B340" t="s">
        <v>1234</v>
      </c>
      <c r="C340" t="s">
        <v>876</v>
      </c>
      <c r="D340">
        <v>58</v>
      </c>
      <c r="E340">
        <v>41</v>
      </c>
      <c r="F340">
        <v>26</v>
      </c>
      <c r="G340" s="1">
        <v>44117.315405092595</v>
      </c>
      <c r="H340" t="s">
        <v>915</v>
      </c>
      <c r="I340">
        <f>COUNTIF(external_classifications!B:B,projects!A340)</f>
        <v>1</v>
      </c>
    </row>
    <row r="341" spans="1:9" x14ac:dyDescent="0.2">
      <c r="A341" t="s">
        <v>362</v>
      </c>
      <c r="B341" t="s">
        <v>1235</v>
      </c>
      <c r="C341" t="s">
        <v>871</v>
      </c>
      <c r="D341">
        <v>30</v>
      </c>
      <c r="E341">
        <v>11</v>
      </c>
      <c r="F341">
        <v>4</v>
      </c>
      <c r="G341" s="1">
        <v>44176.425219907411</v>
      </c>
      <c r="H341" t="s">
        <v>915</v>
      </c>
      <c r="I341">
        <f>COUNTIF(external_classifications!B:B,projects!A341)</f>
        <v>1</v>
      </c>
    </row>
    <row r="342" spans="1:9" x14ac:dyDescent="0.2">
      <c r="A342" t="s">
        <v>1236</v>
      </c>
      <c r="B342" t="s">
        <v>1237</v>
      </c>
      <c r="C342" t="s">
        <v>878</v>
      </c>
      <c r="D342">
        <v>1482</v>
      </c>
      <c r="E342">
        <v>2258</v>
      </c>
      <c r="F342">
        <v>335</v>
      </c>
      <c r="G342" s="1">
        <v>44206.556875000002</v>
      </c>
      <c r="H342" t="s">
        <v>915</v>
      </c>
      <c r="I342">
        <f>COUNTIF(external_classifications!B:B,projects!A342)</f>
        <v>0</v>
      </c>
    </row>
    <row r="343" spans="1:9" x14ac:dyDescent="0.2">
      <c r="A343" t="s">
        <v>582</v>
      </c>
      <c r="B343" t="s">
        <v>1238</v>
      </c>
      <c r="C343" t="s">
        <v>878</v>
      </c>
      <c r="D343">
        <v>441</v>
      </c>
      <c r="E343">
        <v>3</v>
      </c>
      <c r="F343">
        <v>1</v>
      </c>
      <c r="G343" s="1">
        <v>43822.655231481483</v>
      </c>
      <c r="H343" t="s">
        <v>915</v>
      </c>
      <c r="I343">
        <f>COUNTIF(external_classifications!B:B,projects!A343)</f>
        <v>1</v>
      </c>
    </row>
    <row r="344" spans="1:9" x14ac:dyDescent="0.2">
      <c r="A344" t="s">
        <v>352</v>
      </c>
      <c r="B344" t="s">
        <v>1239</v>
      </c>
      <c r="C344" t="s">
        <v>874</v>
      </c>
      <c r="D344">
        <v>3091</v>
      </c>
      <c r="E344">
        <v>4975</v>
      </c>
      <c r="F344">
        <v>1423</v>
      </c>
      <c r="G344" s="1">
        <v>44131.887696759259</v>
      </c>
      <c r="H344" t="s">
        <v>880</v>
      </c>
      <c r="I344">
        <f>COUNTIF(external_classifications!B:B,projects!A344)</f>
        <v>1</v>
      </c>
    </row>
    <row r="345" spans="1:9" x14ac:dyDescent="0.2">
      <c r="A345" t="s">
        <v>1240</v>
      </c>
      <c r="B345" t="s">
        <v>1241</v>
      </c>
      <c r="C345" t="s">
        <v>874</v>
      </c>
      <c r="D345">
        <v>45814</v>
      </c>
      <c r="E345">
        <v>7751</v>
      </c>
      <c r="F345">
        <v>3259</v>
      </c>
      <c r="G345" s="1">
        <v>44215.650405092594</v>
      </c>
      <c r="H345" t="s">
        <v>869</v>
      </c>
      <c r="I345">
        <f>COUNTIF(external_classifications!B:B,projects!A345)</f>
        <v>0</v>
      </c>
    </row>
    <row r="346" spans="1:9" x14ac:dyDescent="0.2">
      <c r="A346" t="s">
        <v>1242</v>
      </c>
      <c r="B346" t="s">
        <v>1243</v>
      </c>
      <c r="C346" t="s">
        <v>874</v>
      </c>
      <c r="D346">
        <v>603</v>
      </c>
      <c r="E346">
        <v>167</v>
      </c>
      <c r="F346">
        <v>505</v>
      </c>
      <c r="G346" s="1">
        <v>44217.515532407408</v>
      </c>
      <c r="H346" t="s">
        <v>880</v>
      </c>
      <c r="I346">
        <f>COUNTIF(external_classifications!B:B,projects!A346)</f>
        <v>0</v>
      </c>
    </row>
    <row r="347" spans="1:9" x14ac:dyDescent="0.2">
      <c r="A347" t="s">
        <v>720</v>
      </c>
      <c r="B347" t="s">
        <v>1244</v>
      </c>
      <c r="C347" t="s">
        <v>868</v>
      </c>
      <c r="D347">
        <v>151</v>
      </c>
      <c r="E347">
        <v>2</v>
      </c>
      <c r="F347">
        <v>1</v>
      </c>
      <c r="G347" s="1">
        <v>44203.396793981483</v>
      </c>
      <c r="H347" t="s">
        <v>915</v>
      </c>
      <c r="I347">
        <f>COUNTIF(external_classifications!B:B,projects!A347)</f>
        <v>1</v>
      </c>
    </row>
    <row r="348" spans="1:9" x14ac:dyDescent="0.2">
      <c r="A348" t="s">
        <v>328</v>
      </c>
      <c r="B348" t="s">
        <v>1245</v>
      </c>
      <c r="C348" t="s">
        <v>882</v>
      </c>
      <c r="D348">
        <v>62</v>
      </c>
      <c r="E348">
        <v>32</v>
      </c>
      <c r="F348">
        <v>20</v>
      </c>
      <c r="G348" s="1">
        <v>43970.752997685187</v>
      </c>
      <c r="H348" t="s">
        <v>915</v>
      </c>
      <c r="I348">
        <f>COUNTIF(external_classifications!B:B,projects!A348)</f>
        <v>1</v>
      </c>
    </row>
    <row r="349" spans="1:9" x14ac:dyDescent="0.2">
      <c r="A349" t="s">
        <v>1246</v>
      </c>
      <c r="B349" t="s">
        <v>1247</v>
      </c>
      <c r="C349" t="s">
        <v>874</v>
      </c>
      <c r="D349">
        <v>1219</v>
      </c>
      <c r="E349">
        <v>84</v>
      </c>
      <c r="F349">
        <v>413</v>
      </c>
      <c r="G349" s="1">
        <v>44218.45480324074</v>
      </c>
      <c r="H349" t="s">
        <v>872</v>
      </c>
      <c r="I349">
        <f>COUNTIF(external_classifications!B:B,projects!A349)</f>
        <v>0</v>
      </c>
    </row>
    <row r="350" spans="1:9" x14ac:dyDescent="0.2">
      <c r="A350" t="s">
        <v>782</v>
      </c>
      <c r="B350" t="s">
        <v>1248</v>
      </c>
      <c r="C350" t="s">
        <v>874</v>
      </c>
      <c r="D350">
        <v>815</v>
      </c>
      <c r="E350">
        <v>144</v>
      </c>
      <c r="F350">
        <v>57</v>
      </c>
      <c r="G350" s="1">
        <v>44154.75403935185</v>
      </c>
      <c r="H350" t="s">
        <v>915</v>
      </c>
      <c r="I350">
        <f>COUNTIF(external_classifications!B:B,projects!A350)</f>
        <v>1</v>
      </c>
    </row>
    <row r="351" spans="1:9" x14ac:dyDescent="0.2">
      <c r="A351" t="s">
        <v>251</v>
      </c>
      <c r="B351" t="s">
        <v>1249</v>
      </c>
      <c r="C351" t="s">
        <v>876</v>
      </c>
      <c r="D351">
        <v>49</v>
      </c>
      <c r="E351">
        <v>1</v>
      </c>
      <c r="F351">
        <v>0</v>
      </c>
      <c r="G351" s="1">
        <v>44117.60423611111</v>
      </c>
      <c r="H351" t="s">
        <v>915</v>
      </c>
      <c r="I351">
        <f>COUNTIF(external_classifications!B:B,projects!A351)</f>
        <v>1</v>
      </c>
    </row>
    <row r="352" spans="1:9" x14ac:dyDescent="0.2">
      <c r="A352" t="s">
        <v>1250</v>
      </c>
      <c r="B352" t="s">
        <v>1251</v>
      </c>
      <c r="C352" t="s">
        <v>882</v>
      </c>
      <c r="D352">
        <v>172</v>
      </c>
      <c r="E352">
        <v>8</v>
      </c>
      <c r="F352">
        <v>1</v>
      </c>
      <c r="G352" s="1">
        <v>43887.592928240738</v>
      </c>
      <c r="H352" t="s">
        <v>915</v>
      </c>
      <c r="I352">
        <f>COUNTIF(external_classifications!B:B,projects!A352)</f>
        <v>0</v>
      </c>
    </row>
    <row r="353" spans="1:9" x14ac:dyDescent="0.2">
      <c r="A353" t="s">
        <v>1252</v>
      </c>
      <c r="B353" t="s">
        <v>1253</v>
      </c>
      <c r="C353" t="s">
        <v>876</v>
      </c>
      <c r="D353">
        <v>9691</v>
      </c>
      <c r="E353">
        <v>3485</v>
      </c>
      <c r="F353">
        <v>1816</v>
      </c>
      <c r="G353" s="1">
        <v>44214.83898148148</v>
      </c>
      <c r="H353" t="s">
        <v>869</v>
      </c>
      <c r="I353">
        <f>COUNTIF(external_classifications!B:B,projects!A353)</f>
        <v>0</v>
      </c>
    </row>
    <row r="354" spans="1:9" x14ac:dyDescent="0.2">
      <c r="A354" t="s">
        <v>1254</v>
      </c>
      <c r="B354" t="s">
        <v>1255</v>
      </c>
      <c r="C354" t="s">
        <v>874</v>
      </c>
      <c r="D354">
        <v>69</v>
      </c>
      <c r="E354">
        <v>0</v>
      </c>
      <c r="F354">
        <v>1</v>
      </c>
      <c r="G354" s="1">
        <v>43619.555</v>
      </c>
      <c r="H354" t="s">
        <v>915</v>
      </c>
      <c r="I354">
        <f>COUNTIF(external_classifications!B:B,projects!A354)</f>
        <v>0</v>
      </c>
    </row>
    <row r="355" spans="1:9" x14ac:dyDescent="0.2">
      <c r="A355" t="s">
        <v>508</v>
      </c>
      <c r="B355" t="s">
        <v>1256</v>
      </c>
      <c r="C355" t="s">
        <v>874</v>
      </c>
      <c r="D355">
        <v>69</v>
      </c>
      <c r="E355">
        <v>0</v>
      </c>
      <c r="F355">
        <v>0</v>
      </c>
      <c r="G355" s="1">
        <v>43677.855381944442</v>
      </c>
      <c r="H355" t="s">
        <v>915</v>
      </c>
      <c r="I355">
        <f>COUNTIF(external_classifications!B:B,projects!A355)</f>
        <v>1</v>
      </c>
    </row>
    <row r="356" spans="1:9" x14ac:dyDescent="0.2">
      <c r="A356" t="s">
        <v>706</v>
      </c>
      <c r="B356" t="s">
        <v>1257</v>
      </c>
      <c r="C356" t="s">
        <v>882</v>
      </c>
      <c r="D356">
        <v>132</v>
      </c>
      <c r="E356">
        <v>2</v>
      </c>
      <c r="F356">
        <v>1</v>
      </c>
      <c r="G356" s="1">
        <v>43513.436666666668</v>
      </c>
      <c r="H356" t="s">
        <v>915</v>
      </c>
      <c r="I356">
        <f>COUNTIF(external_classifications!B:B,projects!A356)</f>
        <v>1</v>
      </c>
    </row>
    <row r="357" spans="1:9" x14ac:dyDescent="0.2">
      <c r="A357" t="s">
        <v>1258</v>
      </c>
      <c r="B357" t="s">
        <v>1259</v>
      </c>
      <c r="C357" t="s">
        <v>868</v>
      </c>
      <c r="D357">
        <v>209</v>
      </c>
      <c r="E357">
        <v>8</v>
      </c>
      <c r="F357">
        <v>7</v>
      </c>
      <c r="G357" s="1">
        <v>43822.507025462961</v>
      </c>
      <c r="H357" t="s">
        <v>915</v>
      </c>
      <c r="I357">
        <f>COUNTIF(external_classifications!B:B,projects!A357)</f>
        <v>0</v>
      </c>
    </row>
    <row r="358" spans="1:9" x14ac:dyDescent="0.2">
      <c r="A358" t="s">
        <v>786</v>
      </c>
      <c r="B358" t="s">
        <v>1260</v>
      </c>
      <c r="C358" t="s">
        <v>871</v>
      </c>
      <c r="D358">
        <v>193</v>
      </c>
      <c r="E358">
        <v>136</v>
      </c>
      <c r="F358">
        <v>21</v>
      </c>
      <c r="G358" s="1">
        <v>44175.729120370372</v>
      </c>
      <c r="H358" t="s">
        <v>915</v>
      </c>
      <c r="I358">
        <f>COUNTIF(external_classifications!B:B,projects!A358)</f>
        <v>1</v>
      </c>
    </row>
    <row r="359" spans="1:9" x14ac:dyDescent="0.2">
      <c r="A359" t="s">
        <v>1261</v>
      </c>
      <c r="B359" t="s">
        <v>1262</v>
      </c>
      <c r="C359" t="s">
        <v>878</v>
      </c>
      <c r="D359">
        <v>33598</v>
      </c>
      <c r="E359">
        <v>6420</v>
      </c>
      <c r="F359">
        <v>4944</v>
      </c>
      <c r="G359" s="1">
        <v>44136.713252314818</v>
      </c>
      <c r="H359" t="s">
        <v>869</v>
      </c>
      <c r="I359">
        <f>COUNTIF(external_classifications!B:B,projects!A359)</f>
        <v>0</v>
      </c>
    </row>
    <row r="360" spans="1:9" x14ac:dyDescent="0.2">
      <c r="A360" t="s">
        <v>1263</v>
      </c>
      <c r="B360" t="s">
        <v>1264</v>
      </c>
      <c r="C360" t="s">
        <v>878</v>
      </c>
      <c r="D360">
        <v>28</v>
      </c>
      <c r="E360">
        <v>0</v>
      </c>
      <c r="F360">
        <v>0</v>
      </c>
      <c r="G360" s="1">
        <v>43606.530949074076</v>
      </c>
      <c r="H360" t="s">
        <v>915</v>
      </c>
      <c r="I360">
        <f>COUNTIF(external_classifications!B:B,projects!A360)</f>
        <v>0</v>
      </c>
    </row>
    <row r="361" spans="1:9" x14ac:dyDescent="0.2">
      <c r="A361" t="s">
        <v>1265</v>
      </c>
      <c r="B361" t="s">
        <v>1266</v>
      </c>
      <c r="C361" t="s">
        <v>878</v>
      </c>
      <c r="D361">
        <v>26647</v>
      </c>
      <c r="E361">
        <v>259</v>
      </c>
      <c r="F361">
        <v>213</v>
      </c>
      <c r="G361" s="1">
        <v>44218.997210648151</v>
      </c>
      <c r="H361" t="s">
        <v>869</v>
      </c>
      <c r="I361">
        <f>COUNTIF(external_classifications!B:B,projects!A361)</f>
        <v>0</v>
      </c>
    </row>
    <row r="362" spans="1:9" x14ac:dyDescent="0.2">
      <c r="A362" t="s">
        <v>774</v>
      </c>
      <c r="B362" t="s">
        <v>1267</v>
      </c>
      <c r="C362" t="s">
        <v>871</v>
      </c>
      <c r="D362">
        <v>435</v>
      </c>
      <c r="E362">
        <v>4058</v>
      </c>
      <c r="F362">
        <v>199</v>
      </c>
      <c r="G362" s="1">
        <v>44203.55059027778</v>
      </c>
      <c r="H362" t="s">
        <v>880</v>
      </c>
      <c r="I362">
        <f>COUNTIF(external_classifications!B:B,projects!A362)</f>
        <v>1</v>
      </c>
    </row>
    <row r="363" spans="1:9" x14ac:dyDescent="0.2">
      <c r="A363" t="s">
        <v>370</v>
      </c>
      <c r="B363" t="s">
        <v>1268</v>
      </c>
      <c r="C363" t="s">
        <v>868</v>
      </c>
      <c r="D363">
        <v>71</v>
      </c>
      <c r="E363">
        <v>0</v>
      </c>
      <c r="F363">
        <v>2</v>
      </c>
      <c r="G363" s="1">
        <v>44209.405081018522</v>
      </c>
      <c r="H363" t="s">
        <v>915</v>
      </c>
      <c r="I363">
        <f>COUNTIF(external_classifications!B:B,projects!A363)</f>
        <v>1</v>
      </c>
    </row>
    <row r="364" spans="1:9" x14ac:dyDescent="0.2">
      <c r="A364" t="s">
        <v>1269</v>
      </c>
      <c r="B364" t="s">
        <v>1270</v>
      </c>
      <c r="C364" t="s">
        <v>878</v>
      </c>
      <c r="D364">
        <v>182</v>
      </c>
      <c r="E364">
        <v>10</v>
      </c>
      <c r="F364">
        <v>9</v>
      </c>
      <c r="G364" s="1">
        <v>44189.057939814818</v>
      </c>
      <c r="H364" t="s">
        <v>915</v>
      </c>
      <c r="I364">
        <f>COUNTIF(external_classifications!B:B,projects!A364)</f>
        <v>0</v>
      </c>
    </row>
    <row r="365" spans="1:9" x14ac:dyDescent="0.2">
      <c r="A365" t="s">
        <v>1271</v>
      </c>
      <c r="B365" t="s">
        <v>1272</v>
      </c>
      <c r="C365" t="s">
        <v>876</v>
      </c>
      <c r="D365">
        <v>345</v>
      </c>
      <c r="E365">
        <v>7</v>
      </c>
      <c r="F365">
        <v>8</v>
      </c>
      <c r="G365" s="1">
        <v>44207.917361111111</v>
      </c>
      <c r="H365" t="s">
        <v>915</v>
      </c>
      <c r="I365">
        <f>COUNTIF(external_classifications!B:B,projects!A365)</f>
        <v>0</v>
      </c>
    </row>
    <row r="366" spans="1:9" x14ac:dyDescent="0.2">
      <c r="A366" t="s">
        <v>780</v>
      </c>
      <c r="B366" t="s">
        <v>1273</v>
      </c>
      <c r="C366" t="s">
        <v>868</v>
      </c>
      <c r="D366">
        <v>449</v>
      </c>
      <c r="E366">
        <v>87</v>
      </c>
      <c r="F366">
        <v>66</v>
      </c>
      <c r="G366" s="1">
        <v>44090.729513888888</v>
      </c>
      <c r="H366" t="s">
        <v>915</v>
      </c>
      <c r="I366">
        <f>COUNTIF(external_classifications!B:B,projects!A366)</f>
        <v>1</v>
      </c>
    </row>
    <row r="367" spans="1:9" x14ac:dyDescent="0.2">
      <c r="A367" t="s">
        <v>306</v>
      </c>
      <c r="B367" t="s">
        <v>1274</v>
      </c>
      <c r="C367" t="s">
        <v>868</v>
      </c>
      <c r="D367">
        <v>78</v>
      </c>
      <c r="E367">
        <v>340</v>
      </c>
      <c r="F367">
        <v>133</v>
      </c>
      <c r="G367" s="1">
        <v>44099.908263888887</v>
      </c>
      <c r="H367" t="s">
        <v>915</v>
      </c>
      <c r="I367">
        <f>COUNTIF(external_classifications!B:B,projects!A367)</f>
        <v>1</v>
      </c>
    </row>
    <row r="368" spans="1:9" x14ac:dyDescent="0.2">
      <c r="A368" t="s">
        <v>726</v>
      </c>
      <c r="B368" t="s">
        <v>1275</v>
      </c>
      <c r="C368" t="s">
        <v>868</v>
      </c>
      <c r="D368">
        <v>62</v>
      </c>
      <c r="E368">
        <v>0</v>
      </c>
      <c r="F368">
        <v>0</v>
      </c>
      <c r="G368" s="1">
        <v>43679.886793981481</v>
      </c>
      <c r="H368" t="s">
        <v>915</v>
      </c>
      <c r="I368">
        <f>COUNTIF(external_classifications!B:B,projects!A368)</f>
        <v>1</v>
      </c>
    </row>
    <row r="369" spans="1:9" x14ac:dyDescent="0.2">
      <c r="A369" t="s">
        <v>492</v>
      </c>
      <c r="B369" t="s">
        <v>1276</v>
      </c>
      <c r="C369" t="s">
        <v>868</v>
      </c>
      <c r="D369">
        <v>102</v>
      </c>
      <c r="E369">
        <v>12</v>
      </c>
      <c r="F369">
        <v>5</v>
      </c>
      <c r="G369" s="1">
        <v>44127.759004629632</v>
      </c>
      <c r="H369" t="s">
        <v>915</v>
      </c>
      <c r="I369">
        <f>COUNTIF(external_classifications!B:B,projects!A369)</f>
        <v>1</v>
      </c>
    </row>
    <row r="370" spans="1:9" x14ac:dyDescent="0.2">
      <c r="A370" t="s">
        <v>574</v>
      </c>
      <c r="B370" t="s">
        <v>1277</v>
      </c>
      <c r="C370" t="s">
        <v>868</v>
      </c>
      <c r="D370">
        <v>532</v>
      </c>
      <c r="E370">
        <v>0</v>
      </c>
      <c r="F370">
        <v>0</v>
      </c>
      <c r="G370" s="1">
        <v>44007.336284722223</v>
      </c>
      <c r="H370" t="s">
        <v>915</v>
      </c>
      <c r="I370">
        <f>COUNTIF(external_classifications!B:B,projects!A370)</f>
        <v>1</v>
      </c>
    </row>
    <row r="371" spans="1:9" x14ac:dyDescent="0.2">
      <c r="A371" t="s">
        <v>187</v>
      </c>
      <c r="B371" t="s">
        <v>1278</v>
      </c>
      <c r="C371" t="s">
        <v>871</v>
      </c>
      <c r="D371">
        <v>60</v>
      </c>
      <c r="E371">
        <v>61</v>
      </c>
      <c r="F371">
        <v>3</v>
      </c>
      <c r="G371" s="1">
        <v>43610.371030092596</v>
      </c>
      <c r="H371" t="s">
        <v>915</v>
      </c>
      <c r="I371">
        <f>COUNTIF(external_classifications!B:B,projects!A371)</f>
        <v>1</v>
      </c>
    </row>
    <row r="372" spans="1:9" x14ac:dyDescent="0.2">
      <c r="A372" t="s">
        <v>1279</v>
      </c>
      <c r="B372" t="s">
        <v>1280</v>
      </c>
      <c r="C372" t="s">
        <v>882</v>
      </c>
      <c r="D372">
        <v>1829</v>
      </c>
      <c r="E372">
        <v>112</v>
      </c>
      <c r="F372">
        <v>82</v>
      </c>
      <c r="G372" s="1">
        <v>44112.302337962959</v>
      </c>
      <c r="H372" t="s">
        <v>872</v>
      </c>
      <c r="I372">
        <f>COUNTIF(external_classifications!B:B,projects!A372)</f>
        <v>0</v>
      </c>
    </row>
    <row r="373" spans="1:9" x14ac:dyDescent="0.2">
      <c r="A373" t="s">
        <v>288</v>
      </c>
      <c r="B373" t="s">
        <v>1281</v>
      </c>
      <c r="C373" t="s">
        <v>876</v>
      </c>
      <c r="D373">
        <v>707</v>
      </c>
      <c r="E373">
        <v>260</v>
      </c>
      <c r="F373">
        <v>360</v>
      </c>
      <c r="G373" s="1">
        <v>44207.925000000003</v>
      </c>
      <c r="H373" t="s">
        <v>880</v>
      </c>
      <c r="I373">
        <f>COUNTIF(external_classifications!B:B,projects!A373)</f>
        <v>1</v>
      </c>
    </row>
    <row r="374" spans="1:9" x14ac:dyDescent="0.2">
      <c r="I374">
        <f>SUM(I2:I373)</f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workbookViewId="0">
      <selection activeCell="C15" sqref="C15"/>
    </sheetView>
  </sheetViews>
  <sheetFormatPr baseColWidth="10" defaultRowHeight="16" x14ac:dyDescent="0.2"/>
  <cols>
    <col min="1" max="2" width="37" customWidth="1"/>
    <col min="7" max="8" width="18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856</v>
      </c>
      <c r="J1" t="s">
        <v>848</v>
      </c>
      <c r="K1" t="s">
        <v>858</v>
      </c>
    </row>
    <row r="2" spans="1:11" x14ac:dyDescent="0.2">
      <c r="A2" t="s">
        <v>16</v>
      </c>
      <c r="B2" t="s">
        <v>17</v>
      </c>
      <c r="C2">
        <v>0</v>
      </c>
      <c r="D2">
        <v>5</v>
      </c>
      <c r="E2">
        <v>1</v>
      </c>
      <c r="F2">
        <v>1</v>
      </c>
      <c r="G2">
        <v>44223.486967592595</v>
      </c>
      <c r="H2">
        <v>44223.486967592595</v>
      </c>
      <c r="I2">
        <v>10</v>
      </c>
      <c r="J2">
        <v>1</v>
      </c>
      <c r="K2">
        <v>10</v>
      </c>
    </row>
    <row r="3" spans="1:11" x14ac:dyDescent="0.2">
      <c r="A3" t="s">
        <v>18</v>
      </c>
      <c r="B3" t="s">
        <v>19</v>
      </c>
      <c r="C3">
        <v>3</v>
      </c>
      <c r="D3">
        <v>5</v>
      </c>
      <c r="E3">
        <v>1</v>
      </c>
      <c r="F3">
        <v>1</v>
      </c>
      <c r="G3">
        <v>44224.492372685185</v>
      </c>
      <c r="H3">
        <v>44224.492372685185</v>
      </c>
      <c r="I3">
        <v>10</v>
      </c>
      <c r="J3">
        <v>1</v>
      </c>
      <c r="K3">
        <v>10</v>
      </c>
    </row>
    <row r="4" spans="1:11" x14ac:dyDescent="0.2">
      <c r="A4" t="s">
        <v>54</v>
      </c>
      <c r="B4" t="s">
        <v>55</v>
      </c>
      <c r="C4">
        <v>10</v>
      </c>
      <c r="D4">
        <v>9</v>
      </c>
      <c r="E4">
        <v>1</v>
      </c>
      <c r="F4">
        <v>1</v>
      </c>
      <c r="G4">
        <v>44221.482314814813</v>
      </c>
      <c r="H4">
        <v>44221.482314814813</v>
      </c>
      <c r="I4">
        <v>10</v>
      </c>
      <c r="J4">
        <v>1</v>
      </c>
      <c r="K4">
        <v>10</v>
      </c>
    </row>
    <row r="5" spans="1:11" x14ac:dyDescent="0.2">
      <c r="A5" t="s">
        <v>56</v>
      </c>
      <c r="B5" t="s">
        <v>57</v>
      </c>
      <c r="C5">
        <v>6</v>
      </c>
      <c r="D5">
        <v>7</v>
      </c>
      <c r="E5">
        <v>1</v>
      </c>
      <c r="F5">
        <v>1</v>
      </c>
      <c r="G5">
        <v>44225.45453703704</v>
      </c>
      <c r="H5">
        <v>44225.45453703704</v>
      </c>
      <c r="I5">
        <v>13</v>
      </c>
      <c r="J5">
        <v>1</v>
      </c>
      <c r="K5">
        <v>13</v>
      </c>
    </row>
    <row r="6" spans="1:11" x14ac:dyDescent="0.2">
      <c r="A6" t="s">
        <v>86</v>
      </c>
      <c r="B6" t="s">
        <v>87</v>
      </c>
      <c r="C6">
        <v>4</v>
      </c>
      <c r="D6">
        <v>7</v>
      </c>
      <c r="E6">
        <v>0</v>
      </c>
      <c r="F6">
        <v>1</v>
      </c>
      <c r="G6">
        <v>44223.591747685183</v>
      </c>
      <c r="H6">
        <v>44223.591747685183</v>
      </c>
      <c r="I6">
        <v>5</v>
      </c>
      <c r="J6">
        <v>1</v>
      </c>
      <c r="K6">
        <v>5</v>
      </c>
    </row>
    <row r="7" spans="1:11" x14ac:dyDescent="0.2">
      <c r="A7" t="s">
        <v>94</v>
      </c>
      <c r="B7" t="s">
        <v>95</v>
      </c>
      <c r="C7">
        <v>3</v>
      </c>
      <c r="D7">
        <v>6</v>
      </c>
      <c r="E7">
        <v>1</v>
      </c>
      <c r="F7">
        <v>1</v>
      </c>
      <c r="G7">
        <v>44225.685624999998</v>
      </c>
      <c r="H7">
        <v>44225.685624999998</v>
      </c>
      <c r="I7">
        <v>10</v>
      </c>
      <c r="J7">
        <v>1</v>
      </c>
      <c r="K7">
        <v>10</v>
      </c>
    </row>
    <row r="8" spans="1:11" x14ac:dyDescent="0.2">
      <c r="A8" t="s">
        <v>104</v>
      </c>
      <c r="B8" t="s">
        <v>105</v>
      </c>
      <c r="C8">
        <v>5</v>
      </c>
      <c r="D8">
        <v>7</v>
      </c>
      <c r="E8">
        <v>1</v>
      </c>
      <c r="F8">
        <v>1</v>
      </c>
      <c r="G8">
        <v>44223.701018518521</v>
      </c>
      <c r="H8">
        <v>44223.701018518521</v>
      </c>
      <c r="I8">
        <v>11</v>
      </c>
      <c r="J8">
        <v>1</v>
      </c>
      <c r="K8">
        <v>11</v>
      </c>
    </row>
    <row r="9" spans="1:11" x14ac:dyDescent="0.2">
      <c r="A9" t="s">
        <v>120</v>
      </c>
      <c r="B9" t="s">
        <v>121</v>
      </c>
      <c r="C9">
        <v>6</v>
      </c>
      <c r="D9">
        <v>8</v>
      </c>
      <c r="E9">
        <v>1</v>
      </c>
      <c r="F9">
        <v>1</v>
      </c>
      <c r="G9">
        <v>44223.387488425928</v>
      </c>
      <c r="H9">
        <v>44223.387488425928</v>
      </c>
      <c r="I9">
        <v>11</v>
      </c>
      <c r="J9">
        <v>1</v>
      </c>
      <c r="K9">
        <v>11</v>
      </c>
    </row>
    <row r="10" spans="1:11" x14ac:dyDescent="0.2">
      <c r="A10" t="s">
        <v>128</v>
      </c>
      <c r="B10" t="s">
        <v>129</v>
      </c>
      <c r="C10">
        <v>1</v>
      </c>
      <c r="D10">
        <v>3</v>
      </c>
      <c r="E10">
        <v>1</v>
      </c>
      <c r="F10">
        <v>1</v>
      </c>
      <c r="G10">
        <v>44223.519560185188</v>
      </c>
      <c r="H10">
        <v>44223.519560185188</v>
      </c>
      <c r="I10">
        <v>10</v>
      </c>
      <c r="J10">
        <v>1</v>
      </c>
      <c r="K10">
        <v>10</v>
      </c>
    </row>
    <row r="11" spans="1:11" x14ac:dyDescent="0.2">
      <c r="A11" t="s">
        <v>150</v>
      </c>
      <c r="B11" t="s">
        <v>151</v>
      </c>
      <c r="C11">
        <v>6</v>
      </c>
      <c r="D11">
        <v>8</v>
      </c>
      <c r="E11">
        <v>0</v>
      </c>
      <c r="F11">
        <v>1</v>
      </c>
      <c r="G11">
        <v>44223.57671296296</v>
      </c>
      <c r="H11">
        <v>44223.57671296296</v>
      </c>
      <c r="I11">
        <v>15</v>
      </c>
      <c r="J11">
        <v>1</v>
      </c>
      <c r="K11">
        <v>15</v>
      </c>
    </row>
    <row r="12" spans="1:11" x14ac:dyDescent="0.2">
      <c r="A12" t="s">
        <v>160</v>
      </c>
      <c r="B12" t="s">
        <v>161</v>
      </c>
      <c r="C12">
        <v>6</v>
      </c>
      <c r="D12">
        <v>7</v>
      </c>
      <c r="E12">
        <v>1</v>
      </c>
      <c r="F12">
        <v>1</v>
      </c>
      <c r="G12">
        <v>44223.652326388888</v>
      </c>
      <c r="H12">
        <v>44223.652326388888</v>
      </c>
      <c r="I12">
        <v>9</v>
      </c>
      <c r="J12">
        <v>1</v>
      </c>
      <c r="K12">
        <v>9</v>
      </c>
    </row>
    <row r="13" spans="1:11" x14ac:dyDescent="0.2">
      <c r="A13" t="s">
        <v>170</v>
      </c>
      <c r="B13" t="s">
        <v>171</v>
      </c>
      <c r="C13">
        <v>5</v>
      </c>
      <c r="D13">
        <v>7</v>
      </c>
      <c r="E13">
        <v>1</v>
      </c>
      <c r="F13">
        <v>1</v>
      </c>
      <c r="G13">
        <v>44223.766875000001</v>
      </c>
      <c r="H13">
        <v>44223.766875000001</v>
      </c>
      <c r="I13">
        <v>37</v>
      </c>
      <c r="J13">
        <v>1</v>
      </c>
      <c r="K13">
        <v>37</v>
      </c>
    </row>
  </sheetData>
  <autoFilter ref="A1:K1" xr:uid="{00000000-0009-0000-0000-000003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2"/>
  <sheetViews>
    <sheetView topLeftCell="A123" workbookViewId="0">
      <selection activeCell="E157" sqref="E157"/>
    </sheetView>
  </sheetViews>
  <sheetFormatPr baseColWidth="10" defaultRowHeight="16" x14ac:dyDescent="0.2"/>
  <cols>
    <col min="1" max="3" width="43.5" customWidth="1"/>
    <col min="9" max="9" width="10.83203125" customWidth="1"/>
    <col min="10" max="11" width="23.5" customWidth="1"/>
  </cols>
  <sheetData>
    <row r="1" spans="1:13" x14ac:dyDescent="0.2">
      <c r="A1" t="s">
        <v>0</v>
      </c>
      <c r="B1" t="s">
        <v>855</v>
      </c>
      <c r="C1" t="s">
        <v>854</v>
      </c>
      <c r="D1" t="s">
        <v>853</v>
      </c>
      <c r="E1" t="s">
        <v>852</v>
      </c>
      <c r="F1" t="s">
        <v>851</v>
      </c>
      <c r="G1" t="s">
        <v>850</v>
      </c>
      <c r="H1" t="s">
        <v>849</v>
      </c>
      <c r="I1" t="s">
        <v>848</v>
      </c>
      <c r="J1" t="s">
        <v>6</v>
      </c>
      <c r="K1" t="s">
        <v>7</v>
      </c>
      <c r="L1" t="s">
        <v>857</v>
      </c>
      <c r="M1" t="s">
        <v>859</v>
      </c>
    </row>
    <row r="2" spans="1:13" x14ac:dyDescent="0.2">
      <c r="A2" t="s">
        <v>847</v>
      </c>
      <c r="B2" t="s">
        <v>846</v>
      </c>
      <c r="C2" t="s">
        <v>150</v>
      </c>
      <c r="D2" t="s">
        <v>172</v>
      </c>
      <c r="E2">
        <v>1</v>
      </c>
      <c r="F2">
        <v>1</v>
      </c>
      <c r="G2">
        <v>1</v>
      </c>
      <c r="H2">
        <v>1</v>
      </c>
      <c r="I2">
        <v>1</v>
      </c>
      <c r="J2" s="1">
        <v>44224.687569444446</v>
      </c>
      <c r="K2" s="1">
        <v>44224.688252314816</v>
      </c>
      <c r="L2">
        <v>1</v>
      </c>
      <c r="M2">
        <f>ROUND((K2-J2)*86400,0)</f>
        <v>59</v>
      </c>
    </row>
    <row r="3" spans="1:13" x14ac:dyDescent="0.2">
      <c r="A3" t="s">
        <v>835</v>
      </c>
      <c r="B3" t="s">
        <v>834</v>
      </c>
      <c r="C3" t="s">
        <v>170</v>
      </c>
      <c r="D3" t="s">
        <v>172</v>
      </c>
      <c r="E3">
        <v>1</v>
      </c>
      <c r="F3">
        <v>1</v>
      </c>
      <c r="G3">
        <v>1</v>
      </c>
      <c r="H3">
        <v>1</v>
      </c>
      <c r="I3">
        <v>1</v>
      </c>
      <c r="J3" s="1">
        <v>44223.770949074074</v>
      </c>
      <c r="K3" s="1">
        <v>44223.771064814813</v>
      </c>
      <c r="L3">
        <v>1</v>
      </c>
      <c r="M3">
        <f t="shared" ref="M3:M66" si="0">ROUND((K3-J3)*86400,0)</f>
        <v>10</v>
      </c>
    </row>
    <row r="4" spans="1:13" x14ac:dyDescent="0.2">
      <c r="A4" t="s">
        <v>829</v>
      </c>
      <c r="B4" t="s">
        <v>828</v>
      </c>
      <c r="C4" t="s">
        <v>128</v>
      </c>
      <c r="D4" t="s">
        <v>172</v>
      </c>
      <c r="E4">
        <v>1</v>
      </c>
      <c r="F4">
        <v>1</v>
      </c>
      <c r="G4">
        <v>1</v>
      </c>
      <c r="H4">
        <v>1</v>
      </c>
      <c r="I4">
        <v>1</v>
      </c>
      <c r="J4" s="1">
        <v>44223.519560185188</v>
      </c>
      <c r="K4" s="1">
        <v>44223.520798611113</v>
      </c>
      <c r="L4">
        <v>1</v>
      </c>
      <c r="M4">
        <f t="shared" si="0"/>
        <v>107</v>
      </c>
    </row>
    <row r="5" spans="1:13" x14ac:dyDescent="0.2">
      <c r="A5" t="s">
        <v>823</v>
      </c>
      <c r="B5" t="s">
        <v>822</v>
      </c>
      <c r="C5" t="s">
        <v>150</v>
      </c>
      <c r="D5" t="s">
        <v>172</v>
      </c>
      <c r="E5">
        <v>1</v>
      </c>
      <c r="F5">
        <v>1</v>
      </c>
      <c r="G5">
        <v>1</v>
      </c>
      <c r="H5">
        <v>1</v>
      </c>
      <c r="I5">
        <v>1</v>
      </c>
      <c r="J5" s="1">
        <v>44223.619976851849</v>
      </c>
      <c r="K5" s="1">
        <v>44224.684814814813</v>
      </c>
      <c r="L5">
        <v>1</v>
      </c>
      <c r="M5">
        <f t="shared" si="0"/>
        <v>92002</v>
      </c>
    </row>
    <row r="6" spans="1:13" x14ac:dyDescent="0.2">
      <c r="A6" t="s">
        <v>821</v>
      </c>
      <c r="B6" t="s">
        <v>820</v>
      </c>
      <c r="C6" t="s">
        <v>16</v>
      </c>
      <c r="D6" t="s">
        <v>172</v>
      </c>
      <c r="E6">
        <v>0</v>
      </c>
      <c r="F6">
        <v>0</v>
      </c>
      <c r="G6">
        <v>0</v>
      </c>
      <c r="H6">
        <v>0</v>
      </c>
      <c r="I6">
        <v>0</v>
      </c>
      <c r="J6" s="1">
        <v>44223.491678240738</v>
      </c>
      <c r="K6" s="1">
        <v>44223.491944444446</v>
      </c>
      <c r="L6">
        <v>1</v>
      </c>
      <c r="M6">
        <f t="shared" si="0"/>
        <v>23</v>
      </c>
    </row>
    <row r="7" spans="1:13" x14ac:dyDescent="0.2">
      <c r="A7" t="s">
        <v>819</v>
      </c>
      <c r="B7" t="s">
        <v>818</v>
      </c>
      <c r="C7" t="s">
        <v>160</v>
      </c>
      <c r="D7" t="s">
        <v>172</v>
      </c>
      <c r="E7">
        <v>1</v>
      </c>
      <c r="F7">
        <v>1</v>
      </c>
      <c r="G7">
        <v>0</v>
      </c>
      <c r="H7">
        <v>0</v>
      </c>
      <c r="I7">
        <v>1</v>
      </c>
      <c r="J7" s="1">
        <v>44223.656724537039</v>
      </c>
      <c r="K7" s="1">
        <v>44223.657094907408</v>
      </c>
      <c r="L7">
        <v>1</v>
      </c>
      <c r="M7">
        <f t="shared" si="0"/>
        <v>32</v>
      </c>
    </row>
    <row r="8" spans="1:13" x14ac:dyDescent="0.2">
      <c r="A8" t="s">
        <v>813</v>
      </c>
      <c r="B8" t="s">
        <v>812</v>
      </c>
      <c r="C8" t="s">
        <v>86</v>
      </c>
      <c r="D8" t="s">
        <v>172</v>
      </c>
      <c r="E8">
        <v>0</v>
      </c>
      <c r="F8">
        <v>0</v>
      </c>
      <c r="G8">
        <v>1</v>
      </c>
      <c r="H8">
        <v>0</v>
      </c>
      <c r="I8">
        <v>0</v>
      </c>
      <c r="J8" s="1">
        <v>44223.594687500001</v>
      </c>
      <c r="K8" s="1">
        <v>44223.595486111109</v>
      </c>
      <c r="L8">
        <v>1</v>
      </c>
      <c r="M8">
        <f t="shared" si="0"/>
        <v>69</v>
      </c>
    </row>
    <row r="9" spans="1:13" x14ac:dyDescent="0.2">
      <c r="A9" t="s">
        <v>811</v>
      </c>
      <c r="B9" t="s">
        <v>810</v>
      </c>
      <c r="C9" t="s">
        <v>16</v>
      </c>
      <c r="D9" t="s">
        <v>172</v>
      </c>
      <c r="E9">
        <v>0</v>
      </c>
      <c r="F9">
        <v>0</v>
      </c>
      <c r="G9">
        <v>0</v>
      </c>
      <c r="H9">
        <v>0</v>
      </c>
      <c r="I9">
        <v>0</v>
      </c>
      <c r="J9" s="1">
        <v>44223.49391203704</v>
      </c>
      <c r="K9" s="1">
        <v>44223.494085648148</v>
      </c>
      <c r="L9">
        <v>1</v>
      </c>
      <c r="M9">
        <f t="shared" si="0"/>
        <v>15</v>
      </c>
    </row>
    <row r="10" spans="1:13" x14ac:dyDescent="0.2">
      <c r="A10" t="s">
        <v>809</v>
      </c>
      <c r="B10" t="s">
        <v>808</v>
      </c>
      <c r="C10" t="s">
        <v>104</v>
      </c>
      <c r="D10" t="s">
        <v>172</v>
      </c>
      <c r="E10">
        <v>1</v>
      </c>
      <c r="F10">
        <v>1</v>
      </c>
      <c r="G10">
        <v>1</v>
      </c>
      <c r="H10">
        <v>1</v>
      </c>
      <c r="I10">
        <v>1</v>
      </c>
      <c r="J10" s="1">
        <v>44223.709039351852</v>
      </c>
      <c r="K10" s="1">
        <v>44223.709502314814</v>
      </c>
      <c r="L10">
        <v>1</v>
      </c>
      <c r="M10">
        <f t="shared" si="0"/>
        <v>40</v>
      </c>
    </row>
    <row r="11" spans="1:13" x14ac:dyDescent="0.2">
      <c r="A11" t="s">
        <v>805</v>
      </c>
      <c r="B11" t="s">
        <v>804</v>
      </c>
      <c r="C11" t="s">
        <v>160</v>
      </c>
      <c r="D11" t="s">
        <v>172</v>
      </c>
      <c r="E11">
        <v>0</v>
      </c>
      <c r="F11">
        <v>1</v>
      </c>
      <c r="G11">
        <v>0</v>
      </c>
      <c r="H11">
        <v>0</v>
      </c>
      <c r="I11">
        <v>0</v>
      </c>
      <c r="J11" s="1">
        <v>44223.655300925922</v>
      </c>
      <c r="K11" s="1">
        <v>44223.655821759261</v>
      </c>
      <c r="L11">
        <v>1</v>
      </c>
      <c r="M11">
        <f t="shared" si="0"/>
        <v>45</v>
      </c>
    </row>
    <row r="12" spans="1:13" x14ac:dyDescent="0.2">
      <c r="A12" t="s">
        <v>803</v>
      </c>
      <c r="B12" t="s">
        <v>802</v>
      </c>
      <c r="C12" t="s">
        <v>120</v>
      </c>
      <c r="D12" t="s">
        <v>172</v>
      </c>
      <c r="E12">
        <v>0</v>
      </c>
      <c r="F12">
        <v>0</v>
      </c>
      <c r="G12">
        <v>0</v>
      </c>
      <c r="H12">
        <v>0</v>
      </c>
      <c r="I12">
        <v>0</v>
      </c>
      <c r="J12" s="1">
        <v>44223.397569444445</v>
      </c>
      <c r="K12" s="1">
        <v>44223.398425925923</v>
      </c>
      <c r="L12">
        <v>1</v>
      </c>
      <c r="M12">
        <f t="shared" si="0"/>
        <v>74</v>
      </c>
    </row>
    <row r="13" spans="1:13" x14ac:dyDescent="0.2">
      <c r="A13" t="s">
        <v>791</v>
      </c>
      <c r="B13" t="s">
        <v>790</v>
      </c>
      <c r="C13" t="s">
        <v>18</v>
      </c>
      <c r="D13" t="s">
        <v>172</v>
      </c>
      <c r="E13">
        <v>1</v>
      </c>
      <c r="F13">
        <v>1</v>
      </c>
      <c r="G13">
        <v>1</v>
      </c>
      <c r="H13">
        <v>0</v>
      </c>
      <c r="I13">
        <v>0</v>
      </c>
      <c r="J13" s="1">
        <v>44224.498807870368</v>
      </c>
      <c r="K13" s="1">
        <v>44224.499374999999</v>
      </c>
      <c r="L13">
        <v>1</v>
      </c>
      <c r="M13">
        <f t="shared" si="0"/>
        <v>49</v>
      </c>
    </row>
    <row r="14" spans="1:13" x14ac:dyDescent="0.2">
      <c r="A14" t="s">
        <v>787</v>
      </c>
      <c r="B14" t="s">
        <v>786</v>
      </c>
      <c r="C14" t="s">
        <v>170</v>
      </c>
      <c r="D14" t="s">
        <v>172</v>
      </c>
      <c r="E14">
        <v>0</v>
      </c>
      <c r="F14">
        <v>0</v>
      </c>
      <c r="G14">
        <v>0</v>
      </c>
      <c r="H14">
        <v>0</v>
      </c>
      <c r="I14">
        <v>0</v>
      </c>
      <c r="J14" s="1">
        <v>44223.773634259262</v>
      </c>
      <c r="K14" s="1">
        <v>44223.773738425924</v>
      </c>
      <c r="L14">
        <v>1</v>
      </c>
      <c r="M14">
        <f t="shared" si="0"/>
        <v>9</v>
      </c>
    </row>
    <row r="15" spans="1:13" x14ac:dyDescent="0.2">
      <c r="A15" t="s">
        <v>785</v>
      </c>
      <c r="B15" t="s">
        <v>784</v>
      </c>
      <c r="C15" t="s">
        <v>54</v>
      </c>
      <c r="D15" t="s">
        <v>172</v>
      </c>
      <c r="E15">
        <v>1</v>
      </c>
      <c r="F15">
        <v>1</v>
      </c>
      <c r="G15">
        <v>1</v>
      </c>
      <c r="H15">
        <v>1</v>
      </c>
      <c r="I15">
        <v>1</v>
      </c>
      <c r="J15" s="1">
        <v>44221.484120370369</v>
      </c>
      <c r="K15" s="1">
        <v>44221.484560185185</v>
      </c>
      <c r="L15">
        <v>1</v>
      </c>
      <c r="M15">
        <f t="shared" si="0"/>
        <v>38</v>
      </c>
    </row>
    <row r="16" spans="1:13" x14ac:dyDescent="0.2">
      <c r="A16" t="s">
        <v>783</v>
      </c>
      <c r="B16" t="s">
        <v>782</v>
      </c>
      <c r="C16" t="s">
        <v>170</v>
      </c>
      <c r="D16" t="s">
        <v>172</v>
      </c>
      <c r="E16">
        <v>1</v>
      </c>
      <c r="F16">
        <v>1</v>
      </c>
      <c r="G16">
        <v>1</v>
      </c>
      <c r="H16">
        <v>1</v>
      </c>
      <c r="I16">
        <v>1</v>
      </c>
      <c r="J16" s="1">
        <v>44223.773229166669</v>
      </c>
      <c r="K16" s="1">
        <v>44223.773321759261</v>
      </c>
      <c r="L16">
        <v>1</v>
      </c>
      <c r="M16">
        <f t="shared" si="0"/>
        <v>8</v>
      </c>
    </row>
    <row r="17" spans="1:13" x14ac:dyDescent="0.2">
      <c r="A17" t="s">
        <v>781</v>
      </c>
      <c r="B17" t="s">
        <v>780</v>
      </c>
      <c r="C17" t="s">
        <v>170</v>
      </c>
      <c r="D17" t="s">
        <v>172</v>
      </c>
      <c r="E17">
        <v>1</v>
      </c>
      <c r="F17">
        <v>1</v>
      </c>
      <c r="G17">
        <v>1</v>
      </c>
      <c r="H17">
        <v>0</v>
      </c>
      <c r="I17">
        <v>1</v>
      </c>
      <c r="J17" s="1">
        <v>44223.773923611108</v>
      </c>
      <c r="K17" s="1">
        <v>44223.774131944447</v>
      </c>
      <c r="L17">
        <v>1</v>
      </c>
      <c r="M17">
        <f t="shared" si="0"/>
        <v>18</v>
      </c>
    </row>
    <row r="18" spans="1:13" x14ac:dyDescent="0.2">
      <c r="A18" t="s">
        <v>779</v>
      </c>
      <c r="B18" t="s">
        <v>778</v>
      </c>
      <c r="C18" t="s">
        <v>160</v>
      </c>
      <c r="D18" t="s">
        <v>172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44223.655833333331</v>
      </c>
      <c r="K18" s="1">
        <v>44223.656006944446</v>
      </c>
      <c r="L18">
        <v>1</v>
      </c>
      <c r="M18">
        <f t="shared" si="0"/>
        <v>15</v>
      </c>
    </row>
    <row r="19" spans="1:13" x14ac:dyDescent="0.2">
      <c r="A19" t="s">
        <v>775</v>
      </c>
      <c r="B19" t="s">
        <v>774</v>
      </c>
      <c r="C19" t="s">
        <v>170</v>
      </c>
      <c r="D19" t="s">
        <v>172</v>
      </c>
      <c r="E19">
        <v>0</v>
      </c>
      <c r="F19">
        <v>0</v>
      </c>
      <c r="G19">
        <v>0</v>
      </c>
      <c r="H19">
        <v>0</v>
      </c>
      <c r="I19">
        <v>0</v>
      </c>
      <c r="J19" s="1">
        <v>44223.773738425924</v>
      </c>
      <c r="K19" s="1">
        <v>44223.773831018516</v>
      </c>
      <c r="L19">
        <v>1</v>
      </c>
      <c r="M19">
        <f t="shared" si="0"/>
        <v>8</v>
      </c>
    </row>
    <row r="20" spans="1:13" x14ac:dyDescent="0.2">
      <c r="A20" t="s">
        <v>771</v>
      </c>
      <c r="B20" t="s">
        <v>770</v>
      </c>
      <c r="C20" t="s">
        <v>150</v>
      </c>
      <c r="D20" t="s">
        <v>172</v>
      </c>
      <c r="E20">
        <v>1</v>
      </c>
      <c r="F20">
        <v>0</v>
      </c>
      <c r="G20">
        <v>0</v>
      </c>
      <c r="H20">
        <v>0</v>
      </c>
      <c r="I20">
        <v>0</v>
      </c>
      <c r="J20" s="1">
        <v>44223.576724537037</v>
      </c>
      <c r="K20" s="1">
        <v>44223.5783912037</v>
      </c>
      <c r="L20">
        <v>1</v>
      </c>
      <c r="M20">
        <f t="shared" si="0"/>
        <v>144</v>
      </c>
    </row>
    <row r="21" spans="1:13" x14ac:dyDescent="0.2">
      <c r="A21" t="s">
        <v>769</v>
      </c>
      <c r="B21" t="s">
        <v>768</v>
      </c>
      <c r="C21" t="s">
        <v>54</v>
      </c>
      <c r="D21" t="s">
        <v>172</v>
      </c>
      <c r="E21">
        <v>1</v>
      </c>
      <c r="F21">
        <v>1</v>
      </c>
      <c r="G21">
        <v>1</v>
      </c>
      <c r="H21">
        <v>1</v>
      </c>
      <c r="I21">
        <v>1</v>
      </c>
      <c r="J21" s="1">
        <v>44221.48505787037</v>
      </c>
      <c r="K21" s="1">
        <v>44221.485405092593</v>
      </c>
      <c r="L21">
        <v>1</v>
      </c>
      <c r="M21">
        <f t="shared" si="0"/>
        <v>30</v>
      </c>
    </row>
    <row r="22" spans="1:13" x14ac:dyDescent="0.2">
      <c r="A22" t="s">
        <v>759</v>
      </c>
      <c r="B22" t="s">
        <v>758</v>
      </c>
      <c r="C22" t="s">
        <v>18</v>
      </c>
      <c r="D22" t="s">
        <v>172</v>
      </c>
      <c r="E22">
        <v>0</v>
      </c>
      <c r="F22">
        <v>1</v>
      </c>
      <c r="G22">
        <v>0</v>
      </c>
      <c r="H22">
        <v>0</v>
      </c>
      <c r="I22">
        <v>0</v>
      </c>
      <c r="J22" s="1">
        <v>44224.492384259262</v>
      </c>
      <c r="K22" s="1">
        <v>44224.493668981479</v>
      </c>
      <c r="L22">
        <v>1</v>
      </c>
      <c r="M22">
        <f t="shared" si="0"/>
        <v>111</v>
      </c>
    </row>
    <row r="23" spans="1:13" x14ac:dyDescent="0.2">
      <c r="A23" t="s">
        <v>757</v>
      </c>
      <c r="B23" t="s">
        <v>756</v>
      </c>
      <c r="C23" t="s">
        <v>54</v>
      </c>
      <c r="D23" t="s">
        <v>172</v>
      </c>
      <c r="E23">
        <v>1</v>
      </c>
      <c r="F23">
        <v>0</v>
      </c>
      <c r="G23">
        <v>1</v>
      </c>
      <c r="H23">
        <v>0</v>
      </c>
      <c r="I23">
        <v>1</v>
      </c>
      <c r="J23" s="1">
        <v>44221.485671296294</v>
      </c>
      <c r="K23" s="1">
        <v>44221.486331018517</v>
      </c>
      <c r="L23">
        <v>1</v>
      </c>
      <c r="M23">
        <f t="shared" si="0"/>
        <v>57</v>
      </c>
    </row>
    <row r="24" spans="1:13" x14ac:dyDescent="0.2">
      <c r="A24" t="s">
        <v>755</v>
      </c>
      <c r="B24" t="s">
        <v>754</v>
      </c>
      <c r="C24" t="s">
        <v>16</v>
      </c>
      <c r="D24" t="s">
        <v>172</v>
      </c>
      <c r="E24">
        <v>1</v>
      </c>
      <c r="F24">
        <v>1</v>
      </c>
      <c r="G24">
        <v>0</v>
      </c>
      <c r="H24">
        <v>1</v>
      </c>
      <c r="I24">
        <v>1</v>
      </c>
      <c r="J24" s="1">
        <v>44223.491053240738</v>
      </c>
      <c r="K24" s="1">
        <v>44223.491678240738</v>
      </c>
      <c r="L24">
        <v>1</v>
      </c>
      <c r="M24">
        <f t="shared" si="0"/>
        <v>54</v>
      </c>
    </row>
    <row r="25" spans="1:13" x14ac:dyDescent="0.2">
      <c r="A25" t="s">
        <v>753</v>
      </c>
      <c r="B25" t="s">
        <v>752</v>
      </c>
      <c r="C25" t="s">
        <v>170</v>
      </c>
      <c r="D25" t="s">
        <v>172</v>
      </c>
      <c r="E25">
        <v>1</v>
      </c>
      <c r="F25">
        <v>1</v>
      </c>
      <c r="G25">
        <v>1</v>
      </c>
      <c r="H25">
        <v>0</v>
      </c>
      <c r="I25">
        <v>0</v>
      </c>
      <c r="J25" s="1">
        <v>44223.767395833333</v>
      </c>
      <c r="K25" s="1">
        <v>44223.768067129633</v>
      </c>
      <c r="L25">
        <v>1</v>
      </c>
      <c r="M25">
        <f t="shared" si="0"/>
        <v>58</v>
      </c>
    </row>
    <row r="26" spans="1:13" x14ac:dyDescent="0.2">
      <c r="A26" t="s">
        <v>743</v>
      </c>
      <c r="B26" t="s">
        <v>742</v>
      </c>
      <c r="C26" t="s">
        <v>54</v>
      </c>
      <c r="D26" t="s">
        <v>172</v>
      </c>
      <c r="E26">
        <v>1</v>
      </c>
      <c r="F26">
        <v>1</v>
      </c>
      <c r="G26">
        <v>0</v>
      </c>
      <c r="H26">
        <v>0</v>
      </c>
      <c r="I26">
        <v>1</v>
      </c>
      <c r="J26" s="1">
        <v>44221.486585648148</v>
      </c>
      <c r="K26" s="1">
        <v>44221.487476851849</v>
      </c>
      <c r="L26">
        <v>1</v>
      </c>
      <c r="M26">
        <f t="shared" si="0"/>
        <v>77</v>
      </c>
    </row>
    <row r="27" spans="1:13" x14ac:dyDescent="0.2">
      <c r="A27" t="s">
        <v>739</v>
      </c>
      <c r="B27" t="s">
        <v>738</v>
      </c>
      <c r="C27" t="s">
        <v>170</v>
      </c>
      <c r="D27" t="s">
        <v>172</v>
      </c>
      <c r="E27">
        <v>1</v>
      </c>
      <c r="F27">
        <v>1</v>
      </c>
      <c r="G27">
        <v>1</v>
      </c>
      <c r="H27">
        <v>1</v>
      </c>
      <c r="I27">
        <v>1</v>
      </c>
      <c r="J27" s="1">
        <v>44223.771527777775</v>
      </c>
      <c r="K27" s="1">
        <v>44223.771701388891</v>
      </c>
      <c r="L27">
        <v>1</v>
      </c>
      <c r="M27">
        <f t="shared" si="0"/>
        <v>15</v>
      </c>
    </row>
    <row r="28" spans="1:13" x14ac:dyDescent="0.2">
      <c r="A28" t="s">
        <v>737</v>
      </c>
      <c r="B28" t="s">
        <v>736</v>
      </c>
      <c r="C28" t="s">
        <v>54</v>
      </c>
      <c r="D28" t="s">
        <v>172</v>
      </c>
      <c r="E28">
        <v>1</v>
      </c>
      <c r="F28">
        <v>1</v>
      </c>
      <c r="G28">
        <v>1</v>
      </c>
      <c r="H28">
        <v>1</v>
      </c>
      <c r="I28">
        <v>1</v>
      </c>
      <c r="J28" s="1">
        <v>44221.484560185185</v>
      </c>
      <c r="K28" s="1">
        <v>44221.48505787037</v>
      </c>
      <c r="L28">
        <v>1</v>
      </c>
      <c r="M28">
        <f t="shared" si="0"/>
        <v>43</v>
      </c>
    </row>
    <row r="29" spans="1:13" x14ac:dyDescent="0.2">
      <c r="A29" t="s">
        <v>727</v>
      </c>
      <c r="B29" t="s">
        <v>726</v>
      </c>
      <c r="C29" t="s">
        <v>170</v>
      </c>
      <c r="D29" t="s">
        <v>172</v>
      </c>
      <c r="E29">
        <v>1</v>
      </c>
      <c r="F29">
        <v>1</v>
      </c>
      <c r="G29">
        <v>1</v>
      </c>
      <c r="H29">
        <v>1</v>
      </c>
      <c r="I29">
        <v>1</v>
      </c>
      <c r="J29" s="1">
        <v>44223.774201388886</v>
      </c>
      <c r="K29" s="1">
        <v>44223.774351851855</v>
      </c>
      <c r="L29">
        <v>1</v>
      </c>
      <c r="M29">
        <f t="shared" si="0"/>
        <v>13</v>
      </c>
    </row>
    <row r="30" spans="1:13" x14ac:dyDescent="0.2">
      <c r="A30" t="s">
        <v>725</v>
      </c>
      <c r="B30" t="s">
        <v>724</v>
      </c>
      <c r="C30" t="s">
        <v>150</v>
      </c>
      <c r="D30" t="s">
        <v>172</v>
      </c>
      <c r="E30">
        <v>1</v>
      </c>
      <c r="F30">
        <v>1</v>
      </c>
      <c r="G30">
        <v>1</v>
      </c>
      <c r="H30">
        <v>1</v>
      </c>
      <c r="I30">
        <v>1</v>
      </c>
      <c r="J30" s="1">
        <v>44224.687106481484</v>
      </c>
      <c r="K30" s="1">
        <v>44224.687569444446</v>
      </c>
      <c r="L30">
        <v>1</v>
      </c>
      <c r="M30">
        <f t="shared" si="0"/>
        <v>40</v>
      </c>
    </row>
    <row r="31" spans="1:13" x14ac:dyDescent="0.2">
      <c r="A31" t="s">
        <v>721</v>
      </c>
      <c r="B31" t="s">
        <v>720</v>
      </c>
      <c r="C31" t="s">
        <v>170</v>
      </c>
      <c r="D31" t="s">
        <v>172</v>
      </c>
      <c r="E31">
        <v>0</v>
      </c>
      <c r="F31">
        <v>0</v>
      </c>
      <c r="G31">
        <v>0</v>
      </c>
      <c r="H31">
        <v>0</v>
      </c>
      <c r="I31">
        <v>0</v>
      </c>
      <c r="J31" s="1">
        <v>44223.773020833331</v>
      </c>
      <c r="K31" s="1">
        <v>44223.773101851853</v>
      </c>
      <c r="L31">
        <v>1</v>
      </c>
      <c r="M31">
        <f t="shared" si="0"/>
        <v>7</v>
      </c>
    </row>
    <row r="32" spans="1:13" x14ac:dyDescent="0.2">
      <c r="A32" t="s">
        <v>719</v>
      </c>
      <c r="B32" t="s">
        <v>718</v>
      </c>
      <c r="C32" t="s">
        <v>86</v>
      </c>
      <c r="D32" t="s">
        <v>172</v>
      </c>
      <c r="E32">
        <v>1</v>
      </c>
      <c r="F32">
        <v>0</v>
      </c>
      <c r="G32">
        <v>0</v>
      </c>
      <c r="H32">
        <v>0</v>
      </c>
      <c r="I32">
        <v>0</v>
      </c>
      <c r="J32" s="1">
        <v>44223.593356481484</v>
      </c>
      <c r="K32" s="1">
        <v>44223.594687500001</v>
      </c>
      <c r="L32">
        <v>1</v>
      </c>
      <c r="M32">
        <f t="shared" si="0"/>
        <v>115</v>
      </c>
    </row>
    <row r="33" spans="1:13" x14ac:dyDescent="0.2">
      <c r="A33" t="s">
        <v>709</v>
      </c>
      <c r="B33" t="s">
        <v>708</v>
      </c>
      <c r="C33" t="s">
        <v>54</v>
      </c>
      <c r="D33" t="s">
        <v>172</v>
      </c>
      <c r="E33">
        <v>1</v>
      </c>
      <c r="F33">
        <v>0</v>
      </c>
      <c r="G33">
        <v>1</v>
      </c>
      <c r="H33">
        <v>1</v>
      </c>
      <c r="I33">
        <v>1</v>
      </c>
      <c r="J33" s="1">
        <v>44221.487476851849</v>
      </c>
      <c r="K33" s="1">
        <v>44221.487824074073</v>
      </c>
      <c r="L33">
        <v>1</v>
      </c>
      <c r="M33">
        <f t="shared" si="0"/>
        <v>30</v>
      </c>
    </row>
    <row r="34" spans="1:13" x14ac:dyDescent="0.2">
      <c r="A34" t="s">
        <v>707</v>
      </c>
      <c r="B34" t="s">
        <v>706</v>
      </c>
      <c r="C34" t="s">
        <v>170</v>
      </c>
      <c r="D34" t="s">
        <v>172</v>
      </c>
      <c r="E34">
        <v>1</v>
      </c>
      <c r="F34">
        <v>1</v>
      </c>
      <c r="G34">
        <v>1</v>
      </c>
      <c r="H34">
        <v>0</v>
      </c>
      <c r="I34">
        <v>1</v>
      </c>
      <c r="J34" s="1">
        <v>44223.773518518516</v>
      </c>
      <c r="K34" s="1">
        <v>44223.773634259262</v>
      </c>
      <c r="L34">
        <v>1</v>
      </c>
      <c r="M34">
        <f t="shared" si="0"/>
        <v>10</v>
      </c>
    </row>
    <row r="35" spans="1:13" x14ac:dyDescent="0.2">
      <c r="A35" t="s">
        <v>703</v>
      </c>
      <c r="B35" t="s">
        <v>702</v>
      </c>
      <c r="C35" t="s">
        <v>94</v>
      </c>
      <c r="D35" t="s">
        <v>172</v>
      </c>
      <c r="E35">
        <v>0</v>
      </c>
      <c r="F35">
        <v>1</v>
      </c>
      <c r="G35">
        <v>1</v>
      </c>
      <c r="H35">
        <v>0</v>
      </c>
      <c r="I35">
        <v>1</v>
      </c>
      <c r="J35" s="1">
        <v>44225.692893518521</v>
      </c>
      <c r="K35" s="1">
        <v>44225.696377314816</v>
      </c>
      <c r="L35">
        <v>1</v>
      </c>
      <c r="M35">
        <f t="shared" si="0"/>
        <v>301</v>
      </c>
    </row>
    <row r="36" spans="1:13" x14ac:dyDescent="0.2">
      <c r="A36" t="s">
        <v>699</v>
      </c>
      <c r="B36" t="s">
        <v>698</v>
      </c>
      <c r="C36" t="s">
        <v>16</v>
      </c>
      <c r="D36" t="s">
        <v>172</v>
      </c>
      <c r="E36">
        <v>0</v>
      </c>
      <c r="F36">
        <v>0</v>
      </c>
      <c r="G36">
        <v>0</v>
      </c>
      <c r="H36">
        <v>0</v>
      </c>
      <c r="I36">
        <v>0</v>
      </c>
      <c r="J36" s="1">
        <v>44223.4921875</v>
      </c>
      <c r="K36" s="1">
        <v>44223.492534722223</v>
      </c>
      <c r="L36">
        <v>1</v>
      </c>
      <c r="M36">
        <f t="shared" si="0"/>
        <v>30</v>
      </c>
    </row>
    <row r="37" spans="1:13" x14ac:dyDescent="0.2">
      <c r="A37" t="s">
        <v>691</v>
      </c>
      <c r="B37" t="s">
        <v>690</v>
      </c>
      <c r="C37" t="s">
        <v>120</v>
      </c>
      <c r="D37" t="s">
        <v>172</v>
      </c>
      <c r="E37">
        <v>0</v>
      </c>
      <c r="F37">
        <v>0</v>
      </c>
      <c r="G37">
        <v>0</v>
      </c>
      <c r="H37">
        <v>0</v>
      </c>
      <c r="I37">
        <v>0</v>
      </c>
      <c r="J37" s="1">
        <v>44223.399652777778</v>
      </c>
      <c r="K37" s="1">
        <v>44223.399814814817</v>
      </c>
      <c r="L37">
        <v>1</v>
      </c>
      <c r="M37">
        <f t="shared" si="0"/>
        <v>14</v>
      </c>
    </row>
    <row r="38" spans="1:13" x14ac:dyDescent="0.2">
      <c r="A38" t="s">
        <v>689</v>
      </c>
      <c r="B38" t="s">
        <v>688</v>
      </c>
      <c r="C38" t="s">
        <v>16</v>
      </c>
      <c r="D38" t="s">
        <v>172</v>
      </c>
      <c r="E38">
        <v>0</v>
      </c>
      <c r="F38">
        <v>1</v>
      </c>
      <c r="G38">
        <v>1</v>
      </c>
      <c r="H38">
        <v>1</v>
      </c>
      <c r="I38">
        <v>1</v>
      </c>
      <c r="J38" s="1">
        <v>44223.489895833336</v>
      </c>
      <c r="K38" s="1">
        <v>44223.491041666668</v>
      </c>
      <c r="L38">
        <v>1</v>
      </c>
      <c r="M38">
        <f t="shared" si="0"/>
        <v>99</v>
      </c>
    </row>
    <row r="39" spans="1:13" x14ac:dyDescent="0.2">
      <c r="A39" t="s">
        <v>681</v>
      </c>
      <c r="B39" t="s">
        <v>680</v>
      </c>
      <c r="C39" t="s">
        <v>150</v>
      </c>
      <c r="D39" t="s">
        <v>172</v>
      </c>
      <c r="E39">
        <v>1</v>
      </c>
      <c r="F39">
        <v>1</v>
      </c>
      <c r="G39">
        <v>1</v>
      </c>
      <c r="H39">
        <v>1</v>
      </c>
      <c r="I39">
        <v>1</v>
      </c>
      <c r="J39" s="1">
        <v>44224.688252314816</v>
      </c>
      <c r="K39" s="1">
        <v>44224.688634259262</v>
      </c>
      <c r="L39">
        <v>1</v>
      </c>
      <c r="M39">
        <f t="shared" si="0"/>
        <v>33</v>
      </c>
    </row>
    <row r="40" spans="1:13" x14ac:dyDescent="0.2">
      <c r="A40" t="s">
        <v>673</v>
      </c>
      <c r="B40" t="s">
        <v>672</v>
      </c>
      <c r="C40" t="s">
        <v>170</v>
      </c>
      <c r="D40" t="s">
        <v>172</v>
      </c>
      <c r="E40">
        <v>1</v>
      </c>
      <c r="F40">
        <v>1</v>
      </c>
      <c r="G40">
        <v>1</v>
      </c>
      <c r="H40">
        <v>1</v>
      </c>
      <c r="I40">
        <v>1</v>
      </c>
      <c r="J40" s="1">
        <v>44223.768067129633</v>
      </c>
      <c r="K40" s="1">
        <v>44223.768622685187</v>
      </c>
      <c r="L40">
        <v>1</v>
      </c>
      <c r="M40">
        <f t="shared" si="0"/>
        <v>48</v>
      </c>
    </row>
    <row r="41" spans="1:13" x14ac:dyDescent="0.2">
      <c r="A41" t="s">
        <v>671</v>
      </c>
      <c r="B41" t="s">
        <v>670</v>
      </c>
      <c r="C41" t="s">
        <v>170</v>
      </c>
      <c r="D41" t="s">
        <v>172</v>
      </c>
      <c r="E41">
        <v>0</v>
      </c>
      <c r="F41">
        <v>0</v>
      </c>
      <c r="G41">
        <v>0</v>
      </c>
      <c r="H41">
        <v>0</v>
      </c>
      <c r="I41">
        <v>0</v>
      </c>
      <c r="J41" s="1">
        <v>44223.772094907406</v>
      </c>
      <c r="K41" s="1">
        <v>44223.772349537037</v>
      </c>
      <c r="L41">
        <v>1</v>
      </c>
      <c r="M41">
        <f t="shared" si="0"/>
        <v>22</v>
      </c>
    </row>
    <row r="42" spans="1:13" x14ac:dyDescent="0.2">
      <c r="A42" t="s">
        <v>669</v>
      </c>
      <c r="B42" t="s">
        <v>668</v>
      </c>
      <c r="C42" t="s">
        <v>18</v>
      </c>
      <c r="D42" t="s">
        <v>172</v>
      </c>
      <c r="E42">
        <v>0</v>
      </c>
      <c r="F42">
        <v>1</v>
      </c>
      <c r="G42">
        <v>0</v>
      </c>
      <c r="H42">
        <v>1</v>
      </c>
      <c r="I42">
        <v>1</v>
      </c>
      <c r="J42" s="1">
        <v>44224.49827546296</v>
      </c>
      <c r="K42" s="1">
        <v>44224.498807870368</v>
      </c>
      <c r="L42">
        <v>1</v>
      </c>
      <c r="M42">
        <f t="shared" si="0"/>
        <v>46</v>
      </c>
    </row>
    <row r="43" spans="1:13" x14ac:dyDescent="0.2">
      <c r="A43" t="s">
        <v>665</v>
      </c>
      <c r="B43" t="s">
        <v>664</v>
      </c>
      <c r="C43" t="s">
        <v>94</v>
      </c>
      <c r="D43" t="s">
        <v>172</v>
      </c>
      <c r="E43">
        <v>0</v>
      </c>
      <c r="F43">
        <v>1</v>
      </c>
      <c r="G43">
        <v>0</v>
      </c>
      <c r="H43">
        <v>0</v>
      </c>
      <c r="I43">
        <v>0</v>
      </c>
      <c r="J43" s="1">
        <v>44225.703715277778</v>
      </c>
      <c r="K43" s="1">
        <v>44225.704039351855</v>
      </c>
      <c r="L43">
        <v>1</v>
      </c>
      <c r="M43">
        <f t="shared" si="0"/>
        <v>28</v>
      </c>
    </row>
    <row r="44" spans="1:13" x14ac:dyDescent="0.2">
      <c r="A44" t="s">
        <v>663</v>
      </c>
      <c r="B44" t="s">
        <v>662</v>
      </c>
      <c r="C44" t="s">
        <v>104</v>
      </c>
      <c r="D44" t="s">
        <v>172</v>
      </c>
      <c r="E44">
        <v>1</v>
      </c>
      <c r="F44">
        <v>1</v>
      </c>
      <c r="G44">
        <v>1</v>
      </c>
      <c r="H44">
        <v>1</v>
      </c>
      <c r="I44">
        <v>1</v>
      </c>
      <c r="J44" s="1">
        <v>44223.709513888891</v>
      </c>
      <c r="K44" s="1">
        <v>44223.709756944445</v>
      </c>
      <c r="L44">
        <v>1</v>
      </c>
      <c r="M44">
        <f t="shared" si="0"/>
        <v>21</v>
      </c>
    </row>
    <row r="45" spans="1:13" x14ac:dyDescent="0.2">
      <c r="A45" s="2" t="s">
        <v>657</v>
      </c>
      <c r="B45" t="s">
        <v>656</v>
      </c>
      <c r="C45" t="s">
        <v>120</v>
      </c>
      <c r="D45" t="s">
        <v>172</v>
      </c>
      <c r="E45">
        <v>1</v>
      </c>
      <c r="F45">
        <v>0</v>
      </c>
      <c r="G45">
        <v>1</v>
      </c>
      <c r="H45">
        <v>0</v>
      </c>
      <c r="I45">
        <v>0</v>
      </c>
      <c r="J45" s="1">
        <v>44223.392268518517</v>
      </c>
      <c r="K45" s="1">
        <v>44223.39334490741</v>
      </c>
      <c r="L45">
        <v>1</v>
      </c>
      <c r="M45">
        <f t="shared" si="0"/>
        <v>93</v>
      </c>
    </row>
    <row r="46" spans="1:13" x14ac:dyDescent="0.2">
      <c r="A46" t="s">
        <v>653</v>
      </c>
      <c r="B46" t="s">
        <v>652</v>
      </c>
      <c r="C46" t="s">
        <v>150</v>
      </c>
      <c r="D46" t="s">
        <v>172</v>
      </c>
      <c r="E46">
        <v>0</v>
      </c>
      <c r="F46">
        <v>1</v>
      </c>
      <c r="G46">
        <v>0</v>
      </c>
      <c r="H46">
        <v>0</v>
      </c>
      <c r="I46">
        <v>0</v>
      </c>
      <c r="J46" s="1">
        <v>44224.686400462961</v>
      </c>
      <c r="K46" s="1">
        <v>44224.687106481484</v>
      </c>
      <c r="L46">
        <v>1</v>
      </c>
      <c r="M46">
        <f t="shared" si="0"/>
        <v>61</v>
      </c>
    </row>
    <row r="47" spans="1:13" x14ac:dyDescent="0.2">
      <c r="A47" t="s">
        <v>651</v>
      </c>
      <c r="B47" t="s">
        <v>650</v>
      </c>
      <c r="C47" t="s">
        <v>150</v>
      </c>
      <c r="D47" t="s">
        <v>172</v>
      </c>
      <c r="E47">
        <v>1</v>
      </c>
      <c r="F47">
        <v>0</v>
      </c>
      <c r="G47">
        <v>1</v>
      </c>
      <c r="H47">
        <v>1</v>
      </c>
      <c r="I47">
        <v>1</v>
      </c>
      <c r="J47" s="1">
        <v>44224.689560185187</v>
      </c>
      <c r="K47" s="1">
        <v>44224.690208333333</v>
      </c>
      <c r="L47">
        <v>1</v>
      </c>
      <c r="M47">
        <f t="shared" si="0"/>
        <v>56</v>
      </c>
    </row>
    <row r="48" spans="1:13" x14ac:dyDescent="0.2">
      <c r="A48" t="s">
        <v>649</v>
      </c>
      <c r="B48" t="s">
        <v>648</v>
      </c>
      <c r="C48" t="s">
        <v>56</v>
      </c>
      <c r="D48" t="s">
        <v>172</v>
      </c>
      <c r="E48">
        <v>1</v>
      </c>
      <c r="F48">
        <v>0</v>
      </c>
      <c r="G48">
        <v>0</v>
      </c>
      <c r="H48">
        <v>0</v>
      </c>
      <c r="I48">
        <v>0</v>
      </c>
      <c r="J48" s="1">
        <v>44225.465787037036</v>
      </c>
      <c r="K48" s="1">
        <v>44225.466331018521</v>
      </c>
      <c r="L48">
        <v>1</v>
      </c>
      <c r="M48">
        <f t="shared" si="0"/>
        <v>47</v>
      </c>
    </row>
    <row r="49" spans="1:13" x14ac:dyDescent="0.2">
      <c r="A49" t="s">
        <v>629</v>
      </c>
      <c r="B49" t="s">
        <v>628</v>
      </c>
      <c r="C49" t="s">
        <v>104</v>
      </c>
      <c r="D49" t="s">
        <v>172</v>
      </c>
      <c r="E49">
        <v>1</v>
      </c>
      <c r="F49">
        <v>1</v>
      </c>
      <c r="G49">
        <v>1</v>
      </c>
      <c r="H49">
        <v>1</v>
      </c>
      <c r="I49">
        <v>1</v>
      </c>
      <c r="J49" s="1">
        <v>44223.706597222219</v>
      </c>
      <c r="K49" s="1">
        <v>44223.709027777775</v>
      </c>
      <c r="L49">
        <v>1</v>
      </c>
      <c r="M49">
        <f t="shared" si="0"/>
        <v>210</v>
      </c>
    </row>
    <row r="50" spans="1:13" x14ac:dyDescent="0.2">
      <c r="A50" t="s">
        <v>615</v>
      </c>
      <c r="B50" t="s">
        <v>614</v>
      </c>
      <c r="C50" t="s">
        <v>18</v>
      </c>
      <c r="D50" t="s">
        <v>172</v>
      </c>
      <c r="E50">
        <v>1</v>
      </c>
      <c r="F50">
        <v>1</v>
      </c>
      <c r="G50">
        <v>1</v>
      </c>
      <c r="H50">
        <v>1</v>
      </c>
      <c r="I50">
        <v>1</v>
      </c>
      <c r="J50" s="1">
        <v>44224.495486111111</v>
      </c>
      <c r="K50" s="1">
        <v>44224.495648148149</v>
      </c>
      <c r="L50">
        <v>1</v>
      </c>
      <c r="M50">
        <f t="shared" si="0"/>
        <v>14</v>
      </c>
    </row>
    <row r="51" spans="1:13" x14ac:dyDescent="0.2">
      <c r="A51" t="s">
        <v>613</v>
      </c>
      <c r="B51" t="s">
        <v>612</v>
      </c>
      <c r="C51" t="s">
        <v>104</v>
      </c>
      <c r="D51" t="s">
        <v>172</v>
      </c>
      <c r="E51">
        <v>1</v>
      </c>
      <c r="F51">
        <v>1</v>
      </c>
      <c r="G51">
        <v>1</v>
      </c>
      <c r="H51">
        <v>0</v>
      </c>
      <c r="I51">
        <v>1</v>
      </c>
      <c r="J51" s="1">
        <v>44223.703993055555</v>
      </c>
      <c r="K51" s="1">
        <v>44223.705150462964</v>
      </c>
      <c r="L51">
        <v>1</v>
      </c>
      <c r="M51">
        <f t="shared" si="0"/>
        <v>100</v>
      </c>
    </row>
    <row r="52" spans="1:13" x14ac:dyDescent="0.2">
      <c r="A52" t="s">
        <v>611</v>
      </c>
      <c r="B52" t="s">
        <v>610</v>
      </c>
      <c r="C52" t="s">
        <v>104</v>
      </c>
      <c r="D52" t="s">
        <v>172</v>
      </c>
      <c r="E52">
        <v>1</v>
      </c>
      <c r="F52">
        <v>0</v>
      </c>
      <c r="G52">
        <v>0</v>
      </c>
      <c r="H52">
        <v>0</v>
      </c>
      <c r="I52">
        <v>0</v>
      </c>
      <c r="J52" s="1">
        <v>44223.71020833333</v>
      </c>
      <c r="K52" s="1">
        <v>44223.710381944446</v>
      </c>
      <c r="L52">
        <v>1</v>
      </c>
      <c r="M52">
        <f t="shared" si="0"/>
        <v>15</v>
      </c>
    </row>
    <row r="53" spans="1:13" x14ac:dyDescent="0.2">
      <c r="A53" t="s">
        <v>601</v>
      </c>
      <c r="B53" t="s">
        <v>600</v>
      </c>
      <c r="C53" t="s">
        <v>160</v>
      </c>
      <c r="D53" t="s">
        <v>172</v>
      </c>
      <c r="E53">
        <v>0</v>
      </c>
      <c r="F53">
        <v>1</v>
      </c>
      <c r="G53">
        <v>0</v>
      </c>
      <c r="H53">
        <v>1</v>
      </c>
      <c r="I53">
        <v>0</v>
      </c>
      <c r="J53" s="1">
        <v>44223.654756944445</v>
      </c>
      <c r="K53" s="1">
        <v>44223.655289351853</v>
      </c>
      <c r="L53">
        <v>1</v>
      </c>
      <c r="M53">
        <f t="shared" si="0"/>
        <v>46</v>
      </c>
    </row>
    <row r="54" spans="1:13" x14ac:dyDescent="0.2">
      <c r="A54" s="2" t="s">
        <v>597</v>
      </c>
      <c r="B54" t="s">
        <v>596</v>
      </c>
      <c r="C54" t="s">
        <v>160</v>
      </c>
      <c r="D54" t="s">
        <v>172</v>
      </c>
      <c r="E54">
        <v>0</v>
      </c>
      <c r="F54">
        <v>1</v>
      </c>
      <c r="G54">
        <v>1</v>
      </c>
      <c r="H54">
        <v>0</v>
      </c>
      <c r="I54">
        <v>1</v>
      </c>
      <c r="J54" s="1">
        <v>44223.656018518515</v>
      </c>
      <c r="K54" s="1">
        <v>44223.656481481485</v>
      </c>
      <c r="L54">
        <v>1</v>
      </c>
      <c r="M54">
        <f t="shared" si="0"/>
        <v>40</v>
      </c>
    </row>
    <row r="55" spans="1:13" x14ac:dyDescent="0.2">
      <c r="A55" t="s">
        <v>595</v>
      </c>
      <c r="B55" t="s">
        <v>594</v>
      </c>
      <c r="C55" t="s">
        <v>56</v>
      </c>
      <c r="D55" t="s">
        <v>172</v>
      </c>
      <c r="E55">
        <v>1</v>
      </c>
      <c r="F55">
        <v>0</v>
      </c>
      <c r="G55">
        <v>1</v>
      </c>
      <c r="H55">
        <v>0</v>
      </c>
      <c r="I55">
        <v>1</v>
      </c>
      <c r="J55" s="1">
        <v>44225.463958333334</v>
      </c>
      <c r="K55" s="1">
        <v>44225.464884259258</v>
      </c>
      <c r="L55">
        <v>1</v>
      </c>
      <c r="M55">
        <f t="shared" si="0"/>
        <v>80</v>
      </c>
    </row>
    <row r="56" spans="1:13" x14ac:dyDescent="0.2">
      <c r="A56" t="s">
        <v>591</v>
      </c>
      <c r="B56" t="s">
        <v>590</v>
      </c>
      <c r="C56" t="s">
        <v>128</v>
      </c>
      <c r="D56" t="s">
        <v>172</v>
      </c>
      <c r="E56">
        <v>1</v>
      </c>
      <c r="F56">
        <v>1</v>
      </c>
      <c r="G56">
        <v>0</v>
      </c>
      <c r="H56">
        <v>0</v>
      </c>
      <c r="I56">
        <v>1</v>
      </c>
      <c r="J56" s="1">
        <v>44223.525393518517</v>
      </c>
      <c r="K56" s="1">
        <v>44223.525868055556</v>
      </c>
      <c r="L56">
        <v>1</v>
      </c>
      <c r="M56">
        <f t="shared" si="0"/>
        <v>41</v>
      </c>
    </row>
    <row r="57" spans="1:13" x14ac:dyDescent="0.2">
      <c r="A57" t="s">
        <v>589</v>
      </c>
      <c r="B57" t="s">
        <v>588</v>
      </c>
      <c r="C57" t="s">
        <v>170</v>
      </c>
      <c r="D57" t="s">
        <v>172</v>
      </c>
      <c r="E57">
        <v>0</v>
      </c>
      <c r="F57">
        <v>0</v>
      </c>
      <c r="G57">
        <v>0</v>
      </c>
      <c r="H57">
        <v>0</v>
      </c>
      <c r="I57">
        <v>0</v>
      </c>
      <c r="J57" s="1">
        <v>44223.766875000001</v>
      </c>
      <c r="K57" s="1">
        <v>44223.767384259256</v>
      </c>
      <c r="L57">
        <v>1</v>
      </c>
      <c r="M57">
        <f t="shared" si="0"/>
        <v>44</v>
      </c>
    </row>
    <row r="58" spans="1:13" x14ac:dyDescent="0.2">
      <c r="A58" t="s">
        <v>587</v>
      </c>
      <c r="B58" t="s">
        <v>586</v>
      </c>
      <c r="C58" t="s">
        <v>150</v>
      </c>
      <c r="D58" t="s">
        <v>172</v>
      </c>
      <c r="E58">
        <v>1</v>
      </c>
      <c r="F58">
        <v>0</v>
      </c>
      <c r="G58">
        <v>0</v>
      </c>
      <c r="H58">
        <v>0</v>
      </c>
      <c r="I58">
        <v>0</v>
      </c>
      <c r="J58" s="1">
        <v>44224.685902777775</v>
      </c>
      <c r="K58" s="1">
        <v>44224.686400462961</v>
      </c>
      <c r="L58">
        <v>1</v>
      </c>
      <c r="M58">
        <f t="shared" si="0"/>
        <v>43</v>
      </c>
    </row>
    <row r="59" spans="1:13" x14ac:dyDescent="0.2">
      <c r="A59" t="s">
        <v>583</v>
      </c>
      <c r="B59" t="s">
        <v>582</v>
      </c>
      <c r="C59" t="s">
        <v>170</v>
      </c>
      <c r="D59" t="s">
        <v>172</v>
      </c>
      <c r="E59">
        <v>1</v>
      </c>
      <c r="F59">
        <v>1</v>
      </c>
      <c r="G59">
        <v>1</v>
      </c>
      <c r="H59">
        <v>1</v>
      </c>
      <c r="I59">
        <v>1</v>
      </c>
      <c r="J59" s="1">
        <v>44223.772662037038</v>
      </c>
      <c r="K59" s="1">
        <v>44223.772847222222</v>
      </c>
      <c r="L59">
        <v>1</v>
      </c>
      <c r="M59">
        <f t="shared" si="0"/>
        <v>16</v>
      </c>
    </row>
    <row r="60" spans="1:13" x14ac:dyDescent="0.2">
      <c r="A60" t="s">
        <v>581</v>
      </c>
      <c r="B60" s="2" t="s">
        <v>580</v>
      </c>
      <c r="C60" t="s">
        <v>150</v>
      </c>
      <c r="D60" t="s">
        <v>172</v>
      </c>
      <c r="E60">
        <v>1</v>
      </c>
      <c r="F60">
        <v>1</v>
      </c>
      <c r="G60">
        <v>1</v>
      </c>
      <c r="H60">
        <v>1</v>
      </c>
      <c r="I60">
        <v>1</v>
      </c>
      <c r="J60" s="1">
        <v>44223.5783912037</v>
      </c>
      <c r="K60" s="1">
        <v>44223.579467592594</v>
      </c>
      <c r="L60">
        <v>1</v>
      </c>
      <c r="M60">
        <f t="shared" si="0"/>
        <v>93</v>
      </c>
    </row>
    <row r="61" spans="1:13" x14ac:dyDescent="0.2">
      <c r="A61" t="s">
        <v>577</v>
      </c>
      <c r="B61" t="s">
        <v>576</v>
      </c>
      <c r="C61" t="s">
        <v>56</v>
      </c>
      <c r="D61" t="s">
        <v>172</v>
      </c>
      <c r="E61">
        <v>1</v>
      </c>
      <c r="F61">
        <v>1</v>
      </c>
      <c r="G61">
        <v>0</v>
      </c>
      <c r="H61">
        <v>0</v>
      </c>
      <c r="I61">
        <v>0</v>
      </c>
      <c r="J61" s="1">
        <v>44225.460706018515</v>
      </c>
      <c r="K61" s="1">
        <v>44225.461678240739</v>
      </c>
      <c r="L61">
        <v>1</v>
      </c>
      <c r="M61">
        <f t="shared" si="0"/>
        <v>84</v>
      </c>
    </row>
    <row r="62" spans="1:13" x14ac:dyDescent="0.2">
      <c r="A62" t="s">
        <v>575</v>
      </c>
      <c r="B62" t="s">
        <v>574</v>
      </c>
      <c r="C62" t="s">
        <v>170</v>
      </c>
      <c r="D62" t="s">
        <v>172</v>
      </c>
      <c r="E62">
        <v>1</v>
      </c>
      <c r="F62">
        <v>1</v>
      </c>
      <c r="G62">
        <v>1</v>
      </c>
      <c r="H62">
        <v>0</v>
      </c>
      <c r="I62">
        <v>1</v>
      </c>
      <c r="J62" s="1">
        <v>44223.77443287037</v>
      </c>
      <c r="K62" s="1">
        <v>44223.774537037039</v>
      </c>
      <c r="L62">
        <v>1</v>
      </c>
      <c r="M62">
        <f t="shared" si="0"/>
        <v>9</v>
      </c>
    </row>
    <row r="63" spans="1:13" x14ac:dyDescent="0.2">
      <c r="A63" t="s">
        <v>569</v>
      </c>
      <c r="B63" t="s">
        <v>568</v>
      </c>
      <c r="C63" t="s">
        <v>128</v>
      </c>
      <c r="D63" t="s">
        <v>172</v>
      </c>
      <c r="E63">
        <v>1</v>
      </c>
      <c r="F63">
        <v>1</v>
      </c>
      <c r="G63">
        <v>1</v>
      </c>
      <c r="H63">
        <v>1</v>
      </c>
      <c r="I63">
        <v>1</v>
      </c>
      <c r="J63" s="1">
        <v>44223.523229166669</v>
      </c>
      <c r="K63" s="1">
        <v>44223.523761574077</v>
      </c>
      <c r="L63">
        <v>1</v>
      </c>
      <c r="M63">
        <f t="shared" si="0"/>
        <v>46</v>
      </c>
    </row>
    <row r="64" spans="1:13" x14ac:dyDescent="0.2">
      <c r="A64" t="s">
        <v>563</v>
      </c>
      <c r="B64" t="s">
        <v>562</v>
      </c>
      <c r="C64" t="s">
        <v>94</v>
      </c>
      <c r="D64" t="s">
        <v>172</v>
      </c>
      <c r="E64">
        <v>0</v>
      </c>
      <c r="F64">
        <v>1</v>
      </c>
      <c r="G64">
        <v>1</v>
      </c>
      <c r="H64">
        <v>0</v>
      </c>
      <c r="I64">
        <v>1</v>
      </c>
      <c r="J64" s="1">
        <v>44225.696377314816</v>
      </c>
      <c r="K64" s="1">
        <v>44225.696898148148</v>
      </c>
      <c r="L64">
        <v>1</v>
      </c>
      <c r="M64">
        <f t="shared" si="0"/>
        <v>45</v>
      </c>
    </row>
    <row r="65" spans="1:13" x14ac:dyDescent="0.2">
      <c r="A65" t="s">
        <v>557</v>
      </c>
      <c r="B65" t="s">
        <v>556</v>
      </c>
      <c r="C65" t="s">
        <v>94</v>
      </c>
      <c r="D65" t="s">
        <v>172</v>
      </c>
      <c r="E65">
        <v>1</v>
      </c>
      <c r="F65">
        <v>1</v>
      </c>
      <c r="G65">
        <v>1</v>
      </c>
      <c r="H65">
        <v>1</v>
      </c>
      <c r="I65">
        <v>1</v>
      </c>
      <c r="J65" s="1">
        <v>44225.703321759262</v>
      </c>
      <c r="K65" s="1">
        <v>44225.703715277778</v>
      </c>
      <c r="L65">
        <v>1</v>
      </c>
      <c r="M65">
        <f t="shared" si="0"/>
        <v>34</v>
      </c>
    </row>
    <row r="66" spans="1:13" x14ac:dyDescent="0.2">
      <c r="A66" t="s">
        <v>555</v>
      </c>
      <c r="B66" t="s">
        <v>554</v>
      </c>
      <c r="C66" t="s">
        <v>170</v>
      </c>
      <c r="D66" t="s">
        <v>172</v>
      </c>
      <c r="E66">
        <v>1</v>
      </c>
      <c r="F66">
        <v>1</v>
      </c>
      <c r="G66">
        <v>1</v>
      </c>
      <c r="H66">
        <v>1</v>
      </c>
      <c r="I66">
        <v>1</v>
      </c>
      <c r="J66" s="1">
        <v>44223.769560185188</v>
      </c>
      <c r="K66" s="1">
        <v>44223.770219907405</v>
      </c>
      <c r="L66">
        <v>1</v>
      </c>
      <c r="M66">
        <f t="shared" si="0"/>
        <v>57</v>
      </c>
    </row>
    <row r="67" spans="1:13" x14ac:dyDescent="0.2">
      <c r="A67" t="s">
        <v>553</v>
      </c>
      <c r="B67" t="s">
        <v>552</v>
      </c>
      <c r="C67" t="s">
        <v>18</v>
      </c>
      <c r="D67" t="s">
        <v>172</v>
      </c>
      <c r="E67">
        <v>0</v>
      </c>
      <c r="F67">
        <v>0</v>
      </c>
      <c r="G67">
        <v>0</v>
      </c>
      <c r="H67">
        <v>0</v>
      </c>
      <c r="I67">
        <v>0</v>
      </c>
      <c r="J67" s="1">
        <v>44224.495659722219</v>
      </c>
      <c r="K67" s="1">
        <v>44224.497118055559</v>
      </c>
      <c r="L67">
        <v>1</v>
      </c>
      <c r="M67">
        <f t="shared" ref="M67:M130" si="1">ROUND((K67-J67)*86400,0)</f>
        <v>126</v>
      </c>
    </row>
    <row r="68" spans="1:13" x14ac:dyDescent="0.2">
      <c r="A68" t="s">
        <v>549</v>
      </c>
      <c r="B68" t="s">
        <v>548</v>
      </c>
      <c r="C68" t="s">
        <v>104</v>
      </c>
      <c r="D68" t="s">
        <v>172</v>
      </c>
      <c r="E68">
        <v>1</v>
      </c>
      <c r="F68">
        <v>1</v>
      </c>
      <c r="G68">
        <v>1</v>
      </c>
      <c r="H68">
        <v>1</v>
      </c>
      <c r="I68">
        <v>1</v>
      </c>
      <c r="J68" s="1">
        <v>44223.710381944446</v>
      </c>
      <c r="K68" s="1">
        <v>44223.710659722223</v>
      </c>
      <c r="L68">
        <v>1</v>
      </c>
      <c r="M68">
        <f t="shared" si="1"/>
        <v>24</v>
      </c>
    </row>
    <row r="69" spans="1:13" x14ac:dyDescent="0.2">
      <c r="A69" t="s">
        <v>545</v>
      </c>
      <c r="B69" t="s">
        <v>544</v>
      </c>
      <c r="C69" t="s">
        <v>94</v>
      </c>
      <c r="D69" t="s">
        <v>172</v>
      </c>
      <c r="E69">
        <v>1</v>
      </c>
      <c r="F69">
        <v>1</v>
      </c>
      <c r="G69">
        <v>1</v>
      </c>
      <c r="H69">
        <v>1</v>
      </c>
      <c r="I69">
        <v>1</v>
      </c>
      <c r="J69" s="1">
        <v>44225.696898148148</v>
      </c>
      <c r="K69" s="1">
        <v>44225.702974537038</v>
      </c>
      <c r="L69">
        <v>1</v>
      </c>
      <c r="M69">
        <f t="shared" si="1"/>
        <v>525</v>
      </c>
    </row>
    <row r="70" spans="1:13" x14ac:dyDescent="0.2">
      <c r="A70" t="s">
        <v>541</v>
      </c>
      <c r="B70" t="s">
        <v>540</v>
      </c>
      <c r="C70" t="s">
        <v>150</v>
      </c>
      <c r="D70" t="s">
        <v>172</v>
      </c>
      <c r="E70">
        <v>1</v>
      </c>
      <c r="F70">
        <v>0</v>
      </c>
      <c r="G70">
        <v>0</v>
      </c>
      <c r="H70">
        <v>0</v>
      </c>
      <c r="I70">
        <v>0</v>
      </c>
      <c r="J70" s="1">
        <v>44223.579479166663</v>
      </c>
      <c r="K70" s="1">
        <v>44223.580370370371</v>
      </c>
      <c r="L70">
        <v>1</v>
      </c>
      <c r="M70">
        <f t="shared" si="1"/>
        <v>77</v>
      </c>
    </row>
    <row r="71" spans="1:13" x14ac:dyDescent="0.2">
      <c r="A71" t="s">
        <v>537</v>
      </c>
      <c r="B71" t="s">
        <v>536</v>
      </c>
      <c r="C71" t="s">
        <v>94</v>
      </c>
      <c r="D71" t="s">
        <v>172</v>
      </c>
      <c r="E71">
        <v>1</v>
      </c>
      <c r="F71">
        <v>0</v>
      </c>
      <c r="G71">
        <v>0</v>
      </c>
      <c r="H71">
        <v>0</v>
      </c>
      <c r="I71">
        <v>0</v>
      </c>
      <c r="J71" s="1">
        <v>44225.689398148148</v>
      </c>
      <c r="K71" s="1">
        <v>44225.692893518521</v>
      </c>
      <c r="L71">
        <v>1</v>
      </c>
      <c r="M71">
        <f t="shared" si="1"/>
        <v>302</v>
      </c>
    </row>
    <row r="72" spans="1:13" x14ac:dyDescent="0.2">
      <c r="A72" t="s">
        <v>535</v>
      </c>
      <c r="B72" t="s">
        <v>534</v>
      </c>
      <c r="C72" t="s">
        <v>16</v>
      </c>
      <c r="D72" t="s">
        <v>172</v>
      </c>
      <c r="E72">
        <v>0</v>
      </c>
      <c r="F72">
        <v>0</v>
      </c>
      <c r="G72">
        <v>0</v>
      </c>
      <c r="H72">
        <v>0</v>
      </c>
      <c r="I72">
        <v>0</v>
      </c>
      <c r="J72" s="1">
        <v>44223.493032407408</v>
      </c>
      <c r="K72" s="1">
        <v>44223.493472222224</v>
      </c>
      <c r="L72">
        <v>1</v>
      </c>
      <c r="M72">
        <f t="shared" si="1"/>
        <v>38</v>
      </c>
    </row>
    <row r="73" spans="1:13" x14ac:dyDescent="0.2">
      <c r="A73" t="s">
        <v>529</v>
      </c>
      <c r="B73" t="s">
        <v>528</v>
      </c>
      <c r="C73" t="s">
        <v>86</v>
      </c>
      <c r="D73" t="s">
        <v>172</v>
      </c>
      <c r="E73">
        <v>1</v>
      </c>
      <c r="F73">
        <v>0</v>
      </c>
      <c r="G73">
        <v>0</v>
      </c>
      <c r="H73">
        <v>0</v>
      </c>
      <c r="I73">
        <v>0</v>
      </c>
      <c r="J73" s="1">
        <v>44223.592893518522</v>
      </c>
      <c r="K73" s="1">
        <v>44223.593356481484</v>
      </c>
      <c r="L73">
        <v>1</v>
      </c>
      <c r="M73">
        <f t="shared" si="1"/>
        <v>40</v>
      </c>
    </row>
    <row r="74" spans="1:13" x14ac:dyDescent="0.2">
      <c r="A74" t="s">
        <v>525</v>
      </c>
      <c r="B74" t="s">
        <v>524</v>
      </c>
      <c r="C74" t="s">
        <v>150</v>
      </c>
      <c r="D74" t="s">
        <v>172</v>
      </c>
      <c r="E74">
        <v>1</v>
      </c>
      <c r="F74">
        <v>1</v>
      </c>
      <c r="G74">
        <v>0</v>
      </c>
      <c r="H74">
        <v>1</v>
      </c>
      <c r="I74">
        <v>0</v>
      </c>
      <c r="J74" s="1">
        <v>44223.580370370371</v>
      </c>
      <c r="K74" s="1">
        <v>44223.581446759257</v>
      </c>
      <c r="L74">
        <v>1</v>
      </c>
      <c r="M74">
        <f t="shared" si="1"/>
        <v>93</v>
      </c>
    </row>
    <row r="75" spans="1:13" x14ac:dyDescent="0.2">
      <c r="A75" t="s">
        <v>523</v>
      </c>
      <c r="B75" t="s">
        <v>522</v>
      </c>
      <c r="C75" t="s">
        <v>160</v>
      </c>
      <c r="D75" t="s">
        <v>172</v>
      </c>
      <c r="E75">
        <v>0</v>
      </c>
      <c r="F75">
        <v>1</v>
      </c>
      <c r="G75">
        <v>1</v>
      </c>
      <c r="H75">
        <v>0</v>
      </c>
      <c r="I75">
        <v>1</v>
      </c>
      <c r="J75" s="1">
        <v>44223.657094907408</v>
      </c>
      <c r="K75" s="1">
        <v>44223.657581018517</v>
      </c>
      <c r="L75">
        <v>1</v>
      </c>
      <c r="M75">
        <f t="shared" si="1"/>
        <v>42</v>
      </c>
    </row>
    <row r="76" spans="1:13" x14ac:dyDescent="0.2">
      <c r="A76" t="s">
        <v>519</v>
      </c>
      <c r="B76" t="s">
        <v>518</v>
      </c>
      <c r="C76" t="s">
        <v>18</v>
      </c>
      <c r="D76" t="s">
        <v>172</v>
      </c>
      <c r="E76">
        <v>1</v>
      </c>
      <c r="F76">
        <v>0</v>
      </c>
      <c r="G76">
        <v>0</v>
      </c>
      <c r="H76">
        <v>0</v>
      </c>
      <c r="I76">
        <v>0</v>
      </c>
      <c r="J76" s="1">
        <v>44224.494884259257</v>
      </c>
      <c r="K76" s="1">
        <v>44224.495486111111</v>
      </c>
      <c r="L76">
        <v>1</v>
      </c>
      <c r="M76">
        <f t="shared" si="1"/>
        <v>52</v>
      </c>
    </row>
    <row r="77" spans="1:13" x14ac:dyDescent="0.2">
      <c r="A77" t="s">
        <v>515</v>
      </c>
      <c r="B77" t="s">
        <v>514</v>
      </c>
      <c r="C77" t="s">
        <v>16</v>
      </c>
      <c r="D77" t="s">
        <v>172</v>
      </c>
      <c r="E77">
        <v>1</v>
      </c>
      <c r="F77">
        <v>0</v>
      </c>
      <c r="G77">
        <v>0</v>
      </c>
      <c r="H77">
        <v>0</v>
      </c>
      <c r="I77">
        <v>0</v>
      </c>
      <c r="J77" s="1">
        <v>44223.491944444446</v>
      </c>
      <c r="K77" s="1">
        <v>44223.4921875</v>
      </c>
      <c r="L77">
        <v>1</v>
      </c>
      <c r="M77">
        <f t="shared" si="1"/>
        <v>21</v>
      </c>
    </row>
    <row r="78" spans="1:13" x14ac:dyDescent="0.2">
      <c r="A78" t="s">
        <v>511</v>
      </c>
      <c r="B78" t="s">
        <v>510</v>
      </c>
      <c r="C78" t="s">
        <v>150</v>
      </c>
      <c r="D78" t="s">
        <v>172</v>
      </c>
      <c r="E78">
        <v>1</v>
      </c>
      <c r="F78">
        <v>0</v>
      </c>
      <c r="G78">
        <v>0</v>
      </c>
      <c r="H78">
        <v>0</v>
      </c>
      <c r="I78">
        <v>0</v>
      </c>
      <c r="J78" s="1">
        <v>44223.581446759257</v>
      </c>
      <c r="K78" s="1">
        <v>44223.619976851849</v>
      </c>
      <c r="L78">
        <v>1</v>
      </c>
      <c r="M78">
        <f t="shared" si="1"/>
        <v>3329</v>
      </c>
    </row>
    <row r="79" spans="1:13" x14ac:dyDescent="0.2">
      <c r="A79" t="s">
        <v>509</v>
      </c>
      <c r="B79" t="s">
        <v>508</v>
      </c>
      <c r="C79" t="s">
        <v>170</v>
      </c>
      <c r="D79" t="s">
        <v>172</v>
      </c>
      <c r="E79">
        <v>1</v>
      </c>
      <c r="F79">
        <v>1</v>
      </c>
      <c r="G79">
        <v>1</v>
      </c>
      <c r="H79">
        <v>1</v>
      </c>
      <c r="I79">
        <v>1</v>
      </c>
      <c r="J79" s="1">
        <v>44223.7733912037</v>
      </c>
      <c r="K79" s="1">
        <v>44223.773518518516</v>
      </c>
      <c r="L79">
        <v>1</v>
      </c>
      <c r="M79">
        <f t="shared" si="1"/>
        <v>11</v>
      </c>
    </row>
    <row r="80" spans="1:13" x14ac:dyDescent="0.2">
      <c r="A80" t="s">
        <v>503</v>
      </c>
      <c r="B80" t="s">
        <v>502</v>
      </c>
      <c r="C80" t="s">
        <v>170</v>
      </c>
      <c r="D80" t="s">
        <v>172</v>
      </c>
      <c r="E80">
        <v>1</v>
      </c>
      <c r="F80">
        <v>1</v>
      </c>
      <c r="G80">
        <v>1</v>
      </c>
      <c r="H80">
        <v>0</v>
      </c>
      <c r="I80">
        <v>0</v>
      </c>
      <c r="J80" s="1">
        <v>44223.768634259257</v>
      </c>
      <c r="K80" s="1">
        <v>44223.769074074073</v>
      </c>
      <c r="L80">
        <v>1</v>
      </c>
      <c r="M80">
        <f t="shared" si="1"/>
        <v>38</v>
      </c>
    </row>
    <row r="81" spans="1:13" x14ac:dyDescent="0.2">
      <c r="A81" t="s">
        <v>495</v>
      </c>
      <c r="B81" t="s">
        <v>494</v>
      </c>
      <c r="C81" t="s">
        <v>16</v>
      </c>
      <c r="D81" t="s">
        <v>172</v>
      </c>
      <c r="E81">
        <v>0</v>
      </c>
      <c r="F81">
        <v>1</v>
      </c>
      <c r="G81">
        <v>1</v>
      </c>
      <c r="H81">
        <v>0</v>
      </c>
      <c r="I81">
        <v>0</v>
      </c>
      <c r="J81" s="1">
        <v>44223.492534722223</v>
      </c>
      <c r="K81" s="1">
        <v>44223.493032407408</v>
      </c>
      <c r="L81">
        <v>1</v>
      </c>
      <c r="M81">
        <f t="shared" si="1"/>
        <v>43</v>
      </c>
    </row>
    <row r="82" spans="1:13" x14ac:dyDescent="0.2">
      <c r="A82" t="s">
        <v>493</v>
      </c>
      <c r="B82" t="s">
        <v>492</v>
      </c>
      <c r="C82" t="s">
        <v>170</v>
      </c>
      <c r="D82" t="s">
        <v>172</v>
      </c>
      <c r="E82">
        <v>0</v>
      </c>
      <c r="F82">
        <v>0</v>
      </c>
      <c r="G82">
        <v>0</v>
      </c>
      <c r="H82">
        <v>0</v>
      </c>
      <c r="I82">
        <v>0</v>
      </c>
      <c r="J82" s="1">
        <v>44223.774363425924</v>
      </c>
      <c r="K82" s="1">
        <v>44223.77443287037</v>
      </c>
      <c r="L82">
        <v>1</v>
      </c>
      <c r="M82">
        <f t="shared" si="1"/>
        <v>6</v>
      </c>
    </row>
    <row r="83" spans="1:13" x14ac:dyDescent="0.2">
      <c r="A83" t="s">
        <v>483</v>
      </c>
      <c r="B83" t="s">
        <v>482</v>
      </c>
      <c r="C83" t="s">
        <v>16</v>
      </c>
      <c r="D83" t="s">
        <v>172</v>
      </c>
      <c r="E83">
        <v>1</v>
      </c>
      <c r="F83">
        <v>0</v>
      </c>
      <c r="G83">
        <v>0</v>
      </c>
      <c r="H83">
        <v>0</v>
      </c>
      <c r="I83">
        <v>0</v>
      </c>
      <c r="J83" s="1">
        <v>44223.493472222224</v>
      </c>
      <c r="K83" s="1">
        <v>44223.49391203704</v>
      </c>
      <c r="L83">
        <v>1</v>
      </c>
      <c r="M83">
        <f t="shared" si="1"/>
        <v>38</v>
      </c>
    </row>
    <row r="84" spans="1:13" x14ac:dyDescent="0.2">
      <c r="A84" t="s">
        <v>467</v>
      </c>
      <c r="B84" t="s">
        <v>466</v>
      </c>
      <c r="C84" t="s">
        <v>94</v>
      </c>
      <c r="D84" t="s">
        <v>172</v>
      </c>
      <c r="E84">
        <v>1</v>
      </c>
      <c r="F84">
        <v>1</v>
      </c>
      <c r="G84">
        <v>0</v>
      </c>
      <c r="H84">
        <v>0</v>
      </c>
      <c r="I84">
        <v>0</v>
      </c>
      <c r="J84" s="1">
        <v>44225.704039351855</v>
      </c>
      <c r="K84" s="1">
        <v>44225.704618055555</v>
      </c>
      <c r="L84">
        <v>1</v>
      </c>
      <c r="M84">
        <f t="shared" si="1"/>
        <v>50</v>
      </c>
    </row>
    <row r="85" spans="1:13" x14ac:dyDescent="0.2">
      <c r="A85" t="s">
        <v>463</v>
      </c>
      <c r="B85" t="s">
        <v>462</v>
      </c>
      <c r="C85" t="s">
        <v>54</v>
      </c>
      <c r="D85" t="s">
        <v>172</v>
      </c>
      <c r="E85">
        <v>1</v>
      </c>
      <c r="F85">
        <v>1</v>
      </c>
      <c r="G85">
        <v>1</v>
      </c>
      <c r="H85">
        <v>1</v>
      </c>
      <c r="I85">
        <v>1</v>
      </c>
      <c r="J85" s="1">
        <v>44221.485405092593</v>
      </c>
      <c r="K85" s="1">
        <v>44221.485659722224</v>
      </c>
      <c r="L85">
        <v>1</v>
      </c>
      <c r="M85">
        <f t="shared" si="1"/>
        <v>22</v>
      </c>
    </row>
    <row r="86" spans="1:13" x14ac:dyDescent="0.2">
      <c r="A86" t="s">
        <v>459</v>
      </c>
      <c r="B86" t="s">
        <v>458</v>
      </c>
      <c r="C86" t="s">
        <v>170</v>
      </c>
      <c r="D86" t="s">
        <v>172</v>
      </c>
      <c r="E86">
        <v>0</v>
      </c>
      <c r="F86">
        <v>0</v>
      </c>
      <c r="G86">
        <v>0</v>
      </c>
      <c r="H86">
        <v>0</v>
      </c>
      <c r="I86">
        <v>0</v>
      </c>
      <c r="J86" s="1">
        <v>44223.769074074073</v>
      </c>
      <c r="K86" s="1">
        <v>44223.769560185188</v>
      </c>
      <c r="L86">
        <v>1</v>
      </c>
      <c r="M86">
        <f t="shared" si="1"/>
        <v>42</v>
      </c>
    </row>
    <row r="87" spans="1:13" x14ac:dyDescent="0.2">
      <c r="A87" t="s">
        <v>455</v>
      </c>
      <c r="B87" t="s">
        <v>454</v>
      </c>
      <c r="C87" t="s">
        <v>18</v>
      </c>
      <c r="D87" t="s">
        <v>172</v>
      </c>
      <c r="E87">
        <v>0</v>
      </c>
      <c r="F87">
        <v>0</v>
      </c>
      <c r="G87">
        <v>0</v>
      </c>
      <c r="H87">
        <v>0</v>
      </c>
      <c r="I87">
        <v>0</v>
      </c>
      <c r="J87" s="1">
        <v>44224.499374999999</v>
      </c>
      <c r="K87" s="1">
        <v>44224.500081018516</v>
      </c>
      <c r="L87">
        <v>1</v>
      </c>
      <c r="M87">
        <f t="shared" si="1"/>
        <v>61</v>
      </c>
    </row>
    <row r="88" spans="1:13" x14ac:dyDescent="0.2">
      <c r="A88" t="s">
        <v>451</v>
      </c>
      <c r="B88" t="s">
        <v>450</v>
      </c>
      <c r="C88" t="s">
        <v>16</v>
      </c>
      <c r="D88" t="s">
        <v>172</v>
      </c>
      <c r="E88">
        <v>1</v>
      </c>
      <c r="F88">
        <v>1</v>
      </c>
      <c r="G88">
        <v>0</v>
      </c>
      <c r="H88">
        <v>1</v>
      </c>
      <c r="I88">
        <v>1</v>
      </c>
      <c r="J88" s="1">
        <v>44223.486979166664</v>
      </c>
      <c r="K88" s="1">
        <v>44223.489895833336</v>
      </c>
      <c r="L88">
        <v>1</v>
      </c>
      <c r="M88">
        <f t="shared" si="1"/>
        <v>252</v>
      </c>
    </row>
    <row r="89" spans="1:13" x14ac:dyDescent="0.2">
      <c r="A89" t="s">
        <v>449</v>
      </c>
      <c r="B89" t="s">
        <v>448</v>
      </c>
      <c r="C89" t="s">
        <v>86</v>
      </c>
      <c r="D89" t="s">
        <v>172</v>
      </c>
      <c r="E89">
        <v>0</v>
      </c>
      <c r="F89">
        <v>0</v>
      </c>
      <c r="G89">
        <v>0</v>
      </c>
      <c r="H89">
        <v>0</v>
      </c>
      <c r="I89">
        <v>0</v>
      </c>
      <c r="J89" s="1">
        <v>44223.59175925926</v>
      </c>
      <c r="K89" s="1">
        <v>44223.592314814814</v>
      </c>
      <c r="L89">
        <v>1</v>
      </c>
      <c r="M89">
        <f t="shared" si="1"/>
        <v>48</v>
      </c>
    </row>
    <row r="90" spans="1:13" x14ac:dyDescent="0.2">
      <c r="A90" t="s">
        <v>445</v>
      </c>
      <c r="B90" t="s">
        <v>444</v>
      </c>
      <c r="C90" t="s">
        <v>56</v>
      </c>
      <c r="D90" t="s">
        <v>172</v>
      </c>
      <c r="E90">
        <v>1</v>
      </c>
      <c r="F90">
        <v>1</v>
      </c>
      <c r="G90">
        <v>0</v>
      </c>
      <c r="H90">
        <v>1</v>
      </c>
      <c r="I90">
        <v>1</v>
      </c>
      <c r="J90" s="1">
        <v>44225.461689814816</v>
      </c>
      <c r="K90" s="1">
        <v>44225.462430555555</v>
      </c>
      <c r="L90">
        <v>1</v>
      </c>
      <c r="M90">
        <f t="shared" si="1"/>
        <v>64</v>
      </c>
    </row>
    <row r="91" spans="1:13" x14ac:dyDescent="0.2">
      <c r="A91" t="s">
        <v>443</v>
      </c>
      <c r="B91" t="s">
        <v>442</v>
      </c>
      <c r="C91" t="s">
        <v>170</v>
      </c>
      <c r="D91" t="s">
        <v>172</v>
      </c>
      <c r="E91">
        <v>1</v>
      </c>
      <c r="F91">
        <v>1</v>
      </c>
      <c r="G91">
        <v>1</v>
      </c>
      <c r="H91">
        <v>1</v>
      </c>
      <c r="I91">
        <v>1</v>
      </c>
      <c r="J91" s="1">
        <v>44223.771319444444</v>
      </c>
      <c r="K91" s="1">
        <v>44223.771527777775</v>
      </c>
      <c r="L91">
        <v>1</v>
      </c>
      <c r="M91">
        <f t="shared" si="1"/>
        <v>18</v>
      </c>
    </row>
    <row r="92" spans="1:13" x14ac:dyDescent="0.2">
      <c r="A92" t="s">
        <v>441</v>
      </c>
      <c r="B92" t="s">
        <v>440</v>
      </c>
      <c r="C92" t="s">
        <v>120</v>
      </c>
      <c r="D92" t="s">
        <v>172</v>
      </c>
      <c r="E92">
        <v>0</v>
      </c>
      <c r="F92">
        <v>0</v>
      </c>
      <c r="G92">
        <v>0</v>
      </c>
      <c r="H92">
        <v>0</v>
      </c>
      <c r="I92">
        <v>0</v>
      </c>
      <c r="J92" s="1">
        <v>44223.391944444447</v>
      </c>
      <c r="K92" s="1">
        <v>44223.392256944448</v>
      </c>
      <c r="L92">
        <v>1</v>
      </c>
      <c r="M92">
        <f t="shared" si="1"/>
        <v>27</v>
      </c>
    </row>
    <row r="93" spans="1:13" x14ac:dyDescent="0.2">
      <c r="A93" t="s">
        <v>439</v>
      </c>
      <c r="B93" t="s">
        <v>438</v>
      </c>
      <c r="C93" t="s">
        <v>170</v>
      </c>
      <c r="D93" t="s">
        <v>172</v>
      </c>
      <c r="E93">
        <v>1</v>
      </c>
      <c r="F93">
        <v>1</v>
      </c>
      <c r="G93">
        <v>1</v>
      </c>
      <c r="H93">
        <v>1</v>
      </c>
      <c r="I93">
        <v>1</v>
      </c>
      <c r="J93" s="1">
        <v>44223.770590277774</v>
      </c>
      <c r="K93" s="1">
        <v>44223.770798611113</v>
      </c>
      <c r="L93">
        <v>1</v>
      </c>
      <c r="M93">
        <f t="shared" si="1"/>
        <v>18</v>
      </c>
    </row>
    <row r="94" spans="1:13" x14ac:dyDescent="0.2">
      <c r="A94" t="s">
        <v>437</v>
      </c>
      <c r="B94" t="s">
        <v>436</v>
      </c>
      <c r="C94" t="s">
        <v>128</v>
      </c>
      <c r="D94" t="s">
        <v>172</v>
      </c>
      <c r="E94">
        <v>1</v>
      </c>
      <c r="F94">
        <v>0</v>
      </c>
      <c r="G94">
        <v>1</v>
      </c>
      <c r="H94">
        <v>0</v>
      </c>
      <c r="I94">
        <v>0</v>
      </c>
      <c r="J94" s="1">
        <v>44223.520798611113</v>
      </c>
      <c r="K94" s="1">
        <v>44223.521666666667</v>
      </c>
      <c r="L94">
        <v>1</v>
      </c>
      <c r="M94">
        <f t="shared" si="1"/>
        <v>75</v>
      </c>
    </row>
    <row r="95" spans="1:13" x14ac:dyDescent="0.2">
      <c r="A95" t="s">
        <v>433</v>
      </c>
      <c r="B95" t="s">
        <v>432</v>
      </c>
      <c r="C95" t="s">
        <v>94</v>
      </c>
      <c r="D95" t="s">
        <v>172</v>
      </c>
      <c r="E95">
        <v>1</v>
      </c>
      <c r="F95">
        <v>1</v>
      </c>
      <c r="G95">
        <v>1</v>
      </c>
      <c r="H95">
        <v>1</v>
      </c>
      <c r="I95">
        <v>1</v>
      </c>
      <c r="J95" s="1">
        <v>44225.6877662037</v>
      </c>
      <c r="K95" s="1">
        <v>44225.689386574071</v>
      </c>
      <c r="L95">
        <v>1</v>
      </c>
      <c r="M95">
        <f t="shared" si="1"/>
        <v>140</v>
      </c>
    </row>
    <row r="96" spans="1:13" x14ac:dyDescent="0.2">
      <c r="A96" t="s">
        <v>431</v>
      </c>
      <c r="B96" t="s">
        <v>430</v>
      </c>
      <c r="C96" t="s">
        <v>56</v>
      </c>
      <c r="D96" t="s">
        <v>172</v>
      </c>
      <c r="E96">
        <v>1</v>
      </c>
      <c r="F96">
        <v>1</v>
      </c>
      <c r="G96">
        <v>1</v>
      </c>
      <c r="H96">
        <v>0</v>
      </c>
      <c r="I96">
        <v>1</v>
      </c>
      <c r="J96" s="1">
        <v>44225.466562499998</v>
      </c>
      <c r="K96" s="1">
        <v>44225.466817129629</v>
      </c>
      <c r="L96">
        <v>1</v>
      </c>
      <c r="M96">
        <f t="shared" si="1"/>
        <v>22</v>
      </c>
    </row>
    <row r="97" spans="1:13" x14ac:dyDescent="0.2">
      <c r="A97" t="s">
        <v>427</v>
      </c>
      <c r="B97" t="s">
        <v>426</v>
      </c>
      <c r="C97" t="s">
        <v>120</v>
      </c>
      <c r="D97" t="s">
        <v>172</v>
      </c>
      <c r="E97">
        <v>0</v>
      </c>
      <c r="F97">
        <v>0</v>
      </c>
      <c r="G97">
        <v>0</v>
      </c>
      <c r="H97">
        <v>0</v>
      </c>
      <c r="I97">
        <v>0</v>
      </c>
      <c r="J97" s="1">
        <v>44223.39334490741</v>
      </c>
      <c r="K97" s="1">
        <v>44223.394166666665</v>
      </c>
      <c r="L97">
        <v>1</v>
      </c>
      <c r="M97">
        <f t="shared" si="1"/>
        <v>71</v>
      </c>
    </row>
    <row r="98" spans="1:13" x14ac:dyDescent="0.2">
      <c r="A98" t="s">
        <v>425</v>
      </c>
      <c r="B98" t="s">
        <v>424</v>
      </c>
      <c r="C98" t="s">
        <v>56</v>
      </c>
      <c r="D98" t="s">
        <v>172</v>
      </c>
      <c r="E98">
        <v>1</v>
      </c>
      <c r="F98">
        <v>0</v>
      </c>
      <c r="G98">
        <v>0</v>
      </c>
      <c r="H98">
        <v>0</v>
      </c>
      <c r="I98">
        <v>0</v>
      </c>
      <c r="J98" s="1">
        <v>44225.46634259259</v>
      </c>
      <c r="K98" s="1">
        <v>44225.466562499998</v>
      </c>
      <c r="L98">
        <v>1</v>
      </c>
      <c r="M98">
        <f t="shared" si="1"/>
        <v>19</v>
      </c>
    </row>
    <row r="99" spans="1:13" x14ac:dyDescent="0.2">
      <c r="A99" t="s">
        <v>415</v>
      </c>
      <c r="B99" t="s">
        <v>414</v>
      </c>
      <c r="C99" t="s">
        <v>18</v>
      </c>
      <c r="D99" t="s">
        <v>172</v>
      </c>
      <c r="E99">
        <v>0</v>
      </c>
      <c r="F99">
        <v>1</v>
      </c>
      <c r="G99">
        <v>1</v>
      </c>
      <c r="H99">
        <v>0</v>
      </c>
      <c r="I99">
        <v>1</v>
      </c>
      <c r="J99" s="1">
        <v>44224.497928240744</v>
      </c>
      <c r="K99" s="1">
        <v>44224.498263888891</v>
      </c>
      <c r="L99">
        <v>1</v>
      </c>
      <c r="M99">
        <f t="shared" si="1"/>
        <v>29</v>
      </c>
    </row>
    <row r="100" spans="1:13" x14ac:dyDescent="0.2">
      <c r="A100" t="s">
        <v>413</v>
      </c>
      <c r="B100" t="s">
        <v>412</v>
      </c>
      <c r="C100" t="s">
        <v>120</v>
      </c>
      <c r="D100" t="s">
        <v>172</v>
      </c>
      <c r="E100">
        <v>1</v>
      </c>
      <c r="F100">
        <v>1</v>
      </c>
      <c r="G100">
        <v>1</v>
      </c>
      <c r="H100">
        <v>1</v>
      </c>
      <c r="I100">
        <v>1</v>
      </c>
      <c r="J100" s="1">
        <v>44223.387499999997</v>
      </c>
      <c r="K100" s="1">
        <v>44223.391388888886</v>
      </c>
      <c r="L100">
        <v>1</v>
      </c>
      <c r="M100">
        <f t="shared" si="1"/>
        <v>336</v>
      </c>
    </row>
    <row r="101" spans="1:13" x14ac:dyDescent="0.2">
      <c r="A101" t="s">
        <v>393</v>
      </c>
      <c r="B101" t="s">
        <v>392</v>
      </c>
      <c r="C101" t="s">
        <v>170</v>
      </c>
      <c r="D101" t="s">
        <v>172</v>
      </c>
      <c r="E101">
        <v>0</v>
      </c>
      <c r="F101">
        <v>0</v>
      </c>
      <c r="G101">
        <v>0</v>
      </c>
      <c r="H101">
        <v>0</v>
      </c>
      <c r="I101">
        <v>0</v>
      </c>
      <c r="J101" s="1">
        <v>44223.77107638889</v>
      </c>
      <c r="K101" s="1">
        <v>44223.771319444444</v>
      </c>
      <c r="L101">
        <v>1</v>
      </c>
      <c r="M101">
        <f t="shared" si="1"/>
        <v>21</v>
      </c>
    </row>
    <row r="102" spans="1:13" x14ac:dyDescent="0.2">
      <c r="A102" t="s">
        <v>385</v>
      </c>
      <c r="B102" t="s">
        <v>384</v>
      </c>
      <c r="C102" t="s">
        <v>170</v>
      </c>
      <c r="D102" t="s">
        <v>172</v>
      </c>
      <c r="E102">
        <v>1</v>
      </c>
      <c r="F102">
        <v>1</v>
      </c>
      <c r="G102">
        <v>1</v>
      </c>
      <c r="H102">
        <v>1</v>
      </c>
      <c r="I102">
        <v>1</v>
      </c>
      <c r="J102" s="1">
        <v>44223.771701388891</v>
      </c>
      <c r="K102" s="1">
        <v>44223.771898148145</v>
      </c>
      <c r="L102">
        <v>1</v>
      </c>
      <c r="M102">
        <f t="shared" si="1"/>
        <v>17</v>
      </c>
    </row>
    <row r="103" spans="1:13" x14ac:dyDescent="0.2">
      <c r="A103" t="s">
        <v>383</v>
      </c>
      <c r="B103" t="s">
        <v>382</v>
      </c>
      <c r="C103" t="s">
        <v>120</v>
      </c>
      <c r="D103" t="s">
        <v>172</v>
      </c>
      <c r="E103">
        <v>1</v>
      </c>
      <c r="F103">
        <v>1</v>
      </c>
      <c r="G103">
        <v>1</v>
      </c>
      <c r="H103">
        <v>1</v>
      </c>
      <c r="I103">
        <v>1</v>
      </c>
      <c r="J103" s="1">
        <v>44223.394166666665</v>
      </c>
      <c r="K103" s="1">
        <v>44223.39534722222</v>
      </c>
      <c r="L103">
        <v>1</v>
      </c>
      <c r="M103">
        <f t="shared" si="1"/>
        <v>102</v>
      </c>
    </row>
    <row r="104" spans="1:13" x14ac:dyDescent="0.2">
      <c r="A104" t="s">
        <v>379</v>
      </c>
      <c r="B104" t="s">
        <v>378</v>
      </c>
      <c r="C104" t="s">
        <v>56</v>
      </c>
      <c r="D104" t="s">
        <v>172</v>
      </c>
      <c r="E104">
        <v>1</v>
      </c>
      <c r="F104">
        <v>1</v>
      </c>
      <c r="G104">
        <v>1</v>
      </c>
      <c r="H104">
        <v>0</v>
      </c>
      <c r="I104">
        <v>1</v>
      </c>
      <c r="J104" s="1">
        <v>44225.45453703704</v>
      </c>
      <c r="K104" s="1">
        <v>44225.460023148145</v>
      </c>
      <c r="L104">
        <v>1</v>
      </c>
      <c r="M104">
        <f t="shared" si="1"/>
        <v>474</v>
      </c>
    </row>
    <row r="105" spans="1:13" x14ac:dyDescent="0.2">
      <c r="A105" t="s">
        <v>375</v>
      </c>
      <c r="B105" t="s">
        <v>374</v>
      </c>
      <c r="C105" t="s">
        <v>56</v>
      </c>
      <c r="D105" t="s">
        <v>172</v>
      </c>
      <c r="E105">
        <v>0</v>
      </c>
      <c r="F105">
        <v>0</v>
      </c>
      <c r="G105">
        <v>0</v>
      </c>
      <c r="H105">
        <v>0</v>
      </c>
      <c r="I105">
        <v>0</v>
      </c>
      <c r="J105" s="1">
        <v>44225.460023148145</v>
      </c>
      <c r="K105" s="1">
        <v>44225.460706018515</v>
      </c>
      <c r="L105">
        <v>1</v>
      </c>
      <c r="M105">
        <f t="shared" si="1"/>
        <v>59</v>
      </c>
    </row>
    <row r="106" spans="1:13" x14ac:dyDescent="0.2">
      <c r="A106" t="s">
        <v>373</v>
      </c>
      <c r="B106" t="s">
        <v>372</v>
      </c>
      <c r="C106" t="s">
        <v>150</v>
      </c>
      <c r="D106" t="s">
        <v>172</v>
      </c>
      <c r="E106">
        <v>1</v>
      </c>
      <c r="F106">
        <v>1</v>
      </c>
      <c r="G106">
        <v>0</v>
      </c>
      <c r="H106">
        <v>1</v>
      </c>
      <c r="I106">
        <v>1</v>
      </c>
      <c r="J106" s="1">
        <v>44224.689074074071</v>
      </c>
      <c r="K106" s="1">
        <v>44224.689560185187</v>
      </c>
      <c r="L106">
        <v>1</v>
      </c>
      <c r="M106">
        <f t="shared" si="1"/>
        <v>42</v>
      </c>
    </row>
    <row r="107" spans="1:13" x14ac:dyDescent="0.2">
      <c r="A107" t="s">
        <v>371</v>
      </c>
      <c r="B107" t="s">
        <v>370</v>
      </c>
      <c r="C107" t="s">
        <v>170</v>
      </c>
      <c r="D107" t="s">
        <v>172</v>
      </c>
      <c r="E107">
        <v>0</v>
      </c>
      <c r="F107">
        <v>0</v>
      </c>
      <c r="G107">
        <v>0</v>
      </c>
      <c r="H107">
        <v>0</v>
      </c>
      <c r="I107">
        <v>0</v>
      </c>
      <c r="J107" s="1">
        <v>44223.773831018516</v>
      </c>
      <c r="K107" s="1">
        <v>44223.773923611108</v>
      </c>
      <c r="L107">
        <v>1</v>
      </c>
      <c r="M107">
        <f t="shared" si="1"/>
        <v>8</v>
      </c>
    </row>
    <row r="108" spans="1:13" x14ac:dyDescent="0.2">
      <c r="A108" t="s">
        <v>365</v>
      </c>
      <c r="B108" t="s">
        <v>364</v>
      </c>
      <c r="C108" t="s">
        <v>54</v>
      </c>
      <c r="D108" t="s">
        <v>172</v>
      </c>
      <c r="E108">
        <v>1</v>
      </c>
      <c r="F108">
        <v>0</v>
      </c>
      <c r="G108">
        <v>0</v>
      </c>
      <c r="H108">
        <v>0</v>
      </c>
      <c r="I108">
        <v>0</v>
      </c>
      <c r="J108" s="1">
        <v>44221.486331018517</v>
      </c>
      <c r="K108" s="1">
        <v>44221.486585648148</v>
      </c>
      <c r="L108">
        <v>1</v>
      </c>
      <c r="M108">
        <f t="shared" si="1"/>
        <v>22</v>
      </c>
    </row>
    <row r="109" spans="1:13" x14ac:dyDescent="0.2">
      <c r="A109" t="s">
        <v>363</v>
      </c>
      <c r="B109" t="s">
        <v>362</v>
      </c>
      <c r="C109" t="s">
        <v>170</v>
      </c>
      <c r="D109" t="s">
        <v>172</v>
      </c>
      <c r="E109">
        <v>1</v>
      </c>
      <c r="F109">
        <v>0</v>
      </c>
      <c r="G109">
        <v>1</v>
      </c>
      <c r="H109">
        <v>0</v>
      </c>
      <c r="I109">
        <v>1</v>
      </c>
      <c r="J109" s="1">
        <v>44223.772349537037</v>
      </c>
      <c r="K109" s="1">
        <v>44223.772662037038</v>
      </c>
      <c r="L109">
        <v>1</v>
      </c>
      <c r="M109">
        <f t="shared" si="1"/>
        <v>27</v>
      </c>
    </row>
    <row r="110" spans="1:13" x14ac:dyDescent="0.2">
      <c r="A110" t="s">
        <v>361</v>
      </c>
      <c r="B110" t="s">
        <v>360</v>
      </c>
      <c r="C110" t="s">
        <v>170</v>
      </c>
      <c r="D110" t="s">
        <v>172</v>
      </c>
      <c r="E110">
        <v>1</v>
      </c>
      <c r="F110">
        <v>1</v>
      </c>
      <c r="G110">
        <v>1</v>
      </c>
      <c r="H110">
        <v>1</v>
      </c>
      <c r="I110">
        <v>1</v>
      </c>
      <c r="J110" s="1">
        <v>44223.775023148148</v>
      </c>
      <c r="K110" s="1">
        <v>44223.775231481479</v>
      </c>
      <c r="L110">
        <v>1</v>
      </c>
      <c r="M110">
        <f t="shared" si="1"/>
        <v>18</v>
      </c>
    </row>
    <row r="111" spans="1:13" x14ac:dyDescent="0.2">
      <c r="A111" t="s">
        <v>357</v>
      </c>
      <c r="B111" t="s">
        <v>356</v>
      </c>
      <c r="C111" t="s">
        <v>150</v>
      </c>
      <c r="D111" t="s">
        <v>172</v>
      </c>
      <c r="E111">
        <v>1</v>
      </c>
      <c r="F111">
        <v>1</v>
      </c>
      <c r="G111">
        <v>1</v>
      </c>
      <c r="H111">
        <v>1</v>
      </c>
      <c r="I111">
        <v>1</v>
      </c>
      <c r="J111" s="1">
        <v>44224.688634259262</v>
      </c>
      <c r="K111" s="1">
        <v>44224.689074074071</v>
      </c>
      <c r="L111">
        <v>1</v>
      </c>
      <c r="M111">
        <f t="shared" si="1"/>
        <v>38</v>
      </c>
    </row>
    <row r="112" spans="1:13" x14ac:dyDescent="0.2">
      <c r="A112" t="s">
        <v>353</v>
      </c>
      <c r="B112" t="s">
        <v>352</v>
      </c>
      <c r="C112" t="s">
        <v>170</v>
      </c>
      <c r="D112" t="s">
        <v>172</v>
      </c>
      <c r="E112">
        <v>1</v>
      </c>
      <c r="F112">
        <v>1</v>
      </c>
      <c r="G112">
        <v>1</v>
      </c>
      <c r="H112">
        <v>0</v>
      </c>
      <c r="I112">
        <v>1</v>
      </c>
      <c r="J112" s="1">
        <v>44223.772847222222</v>
      </c>
      <c r="K112" s="1">
        <v>44223.773009259261</v>
      </c>
      <c r="L112">
        <v>1</v>
      </c>
      <c r="M112">
        <f t="shared" si="1"/>
        <v>14</v>
      </c>
    </row>
    <row r="113" spans="1:13" x14ac:dyDescent="0.2">
      <c r="A113" t="s">
        <v>351</v>
      </c>
      <c r="B113" t="s">
        <v>350</v>
      </c>
      <c r="C113" t="s">
        <v>120</v>
      </c>
      <c r="D113" t="s">
        <v>172</v>
      </c>
      <c r="E113">
        <v>0</v>
      </c>
      <c r="F113">
        <v>1</v>
      </c>
      <c r="G113">
        <v>0</v>
      </c>
      <c r="H113">
        <v>0</v>
      </c>
      <c r="I113">
        <v>0</v>
      </c>
      <c r="J113" s="1">
        <v>44223.39534722222</v>
      </c>
      <c r="K113" s="1">
        <v>44223.397569444445</v>
      </c>
      <c r="L113">
        <v>1</v>
      </c>
      <c r="M113">
        <f t="shared" si="1"/>
        <v>192</v>
      </c>
    </row>
    <row r="114" spans="1:13" x14ac:dyDescent="0.2">
      <c r="A114" t="s">
        <v>349</v>
      </c>
      <c r="B114" t="s">
        <v>348</v>
      </c>
      <c r="C114" t="s">
        <v>56</v>
      </c>
      <c r="D114" t="s">
        <v>172</v>
      </c>
      <c r="E114">
        <v>1</v>
      </c>
      <c r="F114">
        <v>1</v>
      </c>
      <c r="G114">
        <v>0</v>
      </c>
      <c r="H114">
        <v>0</v>
      </c>
      <c r="I114">
        <v>0</v>
      </c>
      <c r="J114" s="1">
        <v>44225.464884259258</v>
      </c>
      <c r="K114" s="1">
        <v>44225.465567129628</v>
      </c>
      <c r="L114">
        <v>1</v>
      </c>
      <c r="M114">
        <f t="shared" si="1"/>
        <v>59</v>
      </c>
    </row>
    <row r="115" spans="1:13" x14ac:dyDescent="0.2">
      <c r="A115" t="s">
        <v>345</v>
      </c>
      <c r="B115" t="s">
        <v>344</v>
      </c>
      <c r="C115" t="s">
        <v>54</v>
      </c>
      <c r="D115" t="s">
        <v>172</v>
      </c>
      <c r="E115">
        <v>1</v>
      </c>
      <c r="F115">
        <v>1</v>
      </c>
      <c r="G115">
        <v>1</v>
      </c>
      <c r="H115">
        <v>1</v>
      </c>
      <c r="I115">
        <v>1</v>
      </c>
      <c r="J115" s="1">
        <v>44221.48232638889</v>
      </c>
      <c r="K115" s="1">
        <v>44221.483391203707</v>
      </c>
      <c r="L115">
        <v>1</v>
      </c>
      <c r="M115">
        <f t="shared" si="1"/>
        <v>92</v>
      </c>
    </row>
    <row r="116" spans="1:13" x14ac:dyDescent="0.2">
      <c r="A116" t="s">
        <v>329</v>
      </c>
      <c r="B116" t="s">
        <v>328</v>
      </c>
      <c r="C116" t="s">
        <v>170</v>
      </c>
      <c r="D116" t="s">
        <v>172</v>
      </c>
      <c r="E116">
        <v>1</v>
      </c>
      <c r="F116">
        <v>1</v>
      </c>
      <c r="G116">
        <v>1</v>
      </c>
      <c r="H116">
        <v>1</v>
      </c>
      <c r="I116">
        <v>1</v>
      </c>
      <c r="J116" s="1">
        <v>44223.773101851853</v>
      </c>
      <c r="K116" s="1">
        <v>44223.773229166669</v>
      </c>
      <c r="L116">
        <v>1</v>
      </c>
      <c r="M116">
        <f t="shared" si="1"/>
        <v>11</v>
      </c>
    </row>
    <row r="117" spans="1:13" x14ac:dyDescent="0.2">
      <c r="A117" t="s">
        <v>327</v>
      </c>
      <c r="B117" t="s">
        <v>326</v>
      </c>
      <c r="C117" t="s">
        <v>170</v>
      </c>
      <c r="D117" t="s">
        <v>172</v>
      </c>
      <c r="E117">
        <v>1</v>
      </c>
      <c r="F117">
        <v>1</v>
      </c>
      <c r="G117">
        <v>1</v>
      </c>
      <c r="H117">
        <v>1</v>
      </c>
      <c r="I117">
        <v>1</v>
      </c>
      <c r="J117" s="1">
        <v>44223.771909722222</v>
      </c>
      <c r="K117" s="1">
        <v>44223.772094907406</v>
      </c>
      <c r="L117">
        <v>1</v>
      </c>
      <c r="M117">
        <f t="shared" si="1"/>
        <v>16</v>
      </c>
    </row>
    <row r="118" spans="1:13" x14ac:dyDescent="0.2">
      <c r="A118" t="s">
        <v>325</v>
      </c>
      <c r="B118" t="s">
        <v>324</v>
      </c>
      <c r="C118" t="s">
        <v>18</v>
      </c>
      <c r="D118" t="s">
        <v>172</v>
      </c>
      <c r="E118">
        <v>1</v>
      </c>
      <c r="F118">
        <v>1</v>
      </c>
      <c r="G118">
        <v>1</v>
      </c>
      <c r="H118">
        <v>1</v>
      </c>
      <c r="I118">
        <v>1</v>
      </c>
      <c r="J118" s="1">
        <v>44224.493680555555</v>
      </c>
      <c r="K118" s="1">
        <v>44224.494884259257</v>
      </c>
      <c r="L118">
        <v>1</v>
      </c>
      <c r="M118">
        <f t="shared" si="1"/>
        <v>104</v>
      </c>
    </row>
    <row r="119" spans="1:13" x14ac:dyDescent="0.2">
      <c r="A119" t="s">
        <v>321</v>
      </c>
      <c r="B119" t="s">
        <v>320</v>
      </c>
      <c r="C119" t="s">
        <v>170</v>
      </c>
      <c r="D119" t="s">
        <v>172</v>
      </c>
      <c r="E119">
        <v>1</v>
      </c>
      <c r="F119">
        <v>1</v>
      </c>
      <c r="G119">
        <v>1</v>
      </c>
      <c r="H119">
        <v>1</v>
      </c>
      <c r="I119">
        <v>1</v>
      </c>
      <c r="J119" s="1">
        <v>44223.770219907405</v>
      </c>
      <c r="K119" s="1">
        <v>44223.770590277774</v>
      </c>
      <c r="L119">
        <v>1</v>
      </c>
      <c r="M119">
        <f t="shared" si="1"/>
        <v>32</v>
      </c>
    </row>
    <row r="120" spans="1:13" x14ac:dyDescent="0.2">
      <c r="A120" t="s">
        <v>319</v>
      </c>
      <c r="B120" t="s">
        <v>318</v>
      </c>
      <c r="C120" t="s">
        <v>86</v>
      </c>
      <c r="D120" t="s">
        <v>172</v>
      </c>
      <c r="E120">
        <v>1</v>
      </c>
      <c r="F120">
        <v>1</v>
      </c>
      <c r="G120">
        <v>0</v>
      </c>
      <c r="H120">
        <v>1</v>
      </c>
      <c r="I120">
        <v>0</v>
      </c>
      <c r="J120" s="1">
        <v>44223.592326388891</v>
      </c>
      <c r="K120" s="1">
        <v>44223.592893518522</v>
      </c>
      <c r="L120">
        <v>1</v>
      </c>
      <c r="M120">
        <f t="shared" si="1"/>
        <v>49</v>
      </c>
    </row>
    <row r="121" spans="1:13" x14ac:dyDescent="0.2">
      <c r="A121" t="s">
        <v>317</v>
      </c>
      <c r="B121" t="s">
        <v>316</v>
      </c>
      <c r="C121" t="s">
        <v>128</v>
      </c>
      <c r="D121" t="s">
        <v>172</v>
      </c>
      <c r="E121">
        <v>1</v>
      </c>
      <c r="F121">
        <v>1</v>
      </c>
      <c r="G121">
        <v>0</v>
      </c>
      <c r="H121">
        <v>0</v>
      </c>
      <c r="I121">
        <v>0</v>
      </c>
      <c r="J121" s="1">
        <v>44223.524537037039</v>
      </c>
      <c r="K121" s="1">
        <v>44223.525381944448</v>
      </c>
      <c r="L121">
        <v>1</v>
      </c>
      <c r="M121">
        <f t="shared" si="1"/>
        <v>73</v>
      </c>
    </row>
    <row r="122" spans="1:13" x14ac:dyDescent="0.2">
      <c r="A122" t="s">
        <v>309</v>
      </c>
      <c r="B122" s="2" t="s">
        <v>308</v>
      </c>
      <c r="C122" t="s">
        <v>128</v>
      </c>
      <c r="D122" t="s">
        <v>172</v>
      </c>
      <c r="E122">
        <v>1</v>
      </c>
      <c r="F122">
        <v>1</v>
      </c>
      <c r="G122">
        <v>1</v>
      </c>
      <c r="H122">
        <v>1</v>
      </c>
      <c r="I122">
        <v>1</v>
      </c>
      <c r="J122" s="1">
        <v>44223.526412037034</v>
      </c>
      <c r="K122" s="1">
        <v>44223.526759259257</v>
      </c>
      <c r="L122">
        <v>1</v>
      </c>
      <c r="M122">
        <f t="shared" si="1"/>
        <v>30</v>
      </c>
    </row>
    <row r="123" spans="1:13" x14ac:dyDescent="0.2">
      <c r="A123" t="s">
        <v>307</v>
      </c>
      <c r="B123" t="s">
        <v>306</v>
      </c>
      <c r="C123" t="s">
        <v>170</v>
      </c>
      <c r="D123" t="s">
        <v>172</v>
      </c>
      <c r="E123">
        <v>0</v>
      </c>
      <c r="F123">
        <v>0</v>
      </c>
      <c r="G123">
        <v>0</v>
      </c>
      <c r="H123">
        <v>0</v>
      </c>
      <c r="I123">
        <v>0</v>
      </c>
      <c r="J123" s="1">
        <v>44223.774131944447</v>
      </c>
      <c r="K123" s="1">
        <v>44223.774189814816</v>
      </c>
      <c r="L123">
        <v>1</v>
      </c>
      <c r="M123">
        <f t="shared" si="1"/>
        <v>5</v>
      </c>
    </row>
    <row r="124" spans="1:13" x14ac:dyDescent="0.2">
      <c r="A124" t="s">
        <v>305</v>
      </c>
      <c r="B124" t="s">
        <v>304</v>
      </c>
      <c r="C124" t="s">
        <v>128</v>
      </c>
      <c r="D124" t="s">
        <v>172</v>
      </c>
      <c r="E124">
        <v>1</v>
      </c>
      <c r="F124">
        <v>1</v>
      </c>
      <c r="G124">
        <v>1</v>
      </c>
      <c r="H124">
        <v>0</v>
      </c>
      <c r="I124">
        <v>1</v>
      </c>
      <c r="J124" s="1">
        <v>44223.521666666667</v>
      </c>
      <c r="K124" s="1">
        <v>44223.522349537037</v>
      </c>
      <c r="L124">
        <v>1</v>
      </c>
      <c r="M124">
        <f t="shared" si="1"/>
        <v>59</v>
      </c>
    </row>
    <row r="125" spans="1:13" x14ac:dyDescent="0.2">
      <c r="A125" t="s">
        <v>303</v>
      </c>
      <c r="B125" t="s">
        <v>302</v>
      </c>
      <c r="C125" t="s">
        <v>56</v>
      </c>
      <c r="D125" t="s">
        <v>172</v>
      </c>
      <c r="E125">
        <v>0</v>
      </c>
      <c r="F125">
        <v>1</v>
      </c>
      <c r="G125">
        <v>0</v>
      </c>
      <c r="H125">
        <v>1</v>
      </c>
      <c r="I125">
        <v>1</v>
      </c>
      <c r="J125" s="1">
        <v>44225.462430555555</v>
      </c>
      <c r="K125" s="1">
        <v>44225.462777777779</v>
      </c>
      <c r="L125">
        <v>1</v>
      </c>
      <c r="M125">
        <f t="shared" si="1"/>
        <v>30</v>
      </c>
    </row>
    <row r="126" spans="1:13" x14ac:dyDescent="0.2">
      <c r="A126" t="s">
        <v>301</v>
      </c>
      <c r="B126" t="s">
        <v>300</v>
      </c>
      <c r="C126" t="s">
        <v>170</v>
      </c>
      <c r="D126" t="s">
        <v>172</v>
      </c>
      <c r="E126">
        <v>1</v>
      </c>
      <c r="F126">
        <v>1</v>
      </c>
      <c r="G126">
        <v>1</v>
      </c>
      <c r="H126">
        <v>1</v>
      </c>
      <c r="I126">
        <v>1</v>
      </c>
      <c r="J126" s="1">
        <v>44223.770798611113</v>
      </c>
      <c r="K126" s="1">
        <v>44223.770949074074</v>
      </c>
      <c r="L126">
        <v>1</v>
      </c>
      <c r="M126">
        <f t="shared" si="1"/>
        <v>13</v>
      </c>
    </row>
    <row r="127" spans="1:13" x14ac:dyDescent="0.2">
      <c r="A127" t="s">
        <v>295</v>
      </c>
      <c r="B127" t="s">
        <v>294</v>
      </c>
      <c r="C127" t="s">
        <v>128</v>
      </c>
      <c r="D127" t="s">
        <v>172</v>
      </c>
      <c r="E127">
        <v>1</v>
      </c>
      <c r="F127">
        <v>1</v>
      </c>
      <c r="G127">
        <v>0</v>
      </c>
      <c r="H127">
        <v>1</v>
      </c>
      <c r="I127">
        <v>0</v>
      </c>
      <c r="J127" s="1">
        <v>44223.525868055556</v>
      </c>
      <c r="K127" s="1">
        <v>44223.526412037034</v>
      </c>
      <c r="L127">
        <v>1</v>
      </c>
      <c r="M127">
        <f t="shared" si="1"/>
        <v>47</v>
      </c>
    </row>
    <row r="128" spans="1:13" x14ac:dyDescent="0.2">
      <c r="A128" t="s">
        <v>291</v>
      </c>
      <c r="B128" t="s">
        <v>290</v>
      </c>
      <c r="C128" t="s">
        <v>128</v>
      </c>
      <c r="D128" t="s">
        <v>172</v>
      </c>
      <c r="E128">
        <v>1</v>
      </c>
      <c r="F128">
        <v>1</v>
      </c>
      <c r="G128">
        <v>0</v>
      </c>
      <c r="H128">
        <v>1</v>
      </c>
      <c r="I128">
        <v>1</v>
      </c>
      <c r="J128" s="1">
        <v>44223.522361111114</v>
      </c>
      <c r="K128" s="1">
        <v>44223.523229166669</v>
      </c>
      <c r="L128">
        <v>1</v>
      </c>
      <c r="M128">
        <f t="shared" si="1"/>
        <v>75</v>
      </c>
    </row>
    <row r="129" spans="1:13" x14ac:dyDescent="0.2">
      <c r="A129" t="s">
        <v>289</v>
      </c>
      <c r="B129" t="s">
        <v>288</v>
      </c>
      <c r="C129" t="s">
        <v>170</v>
      </c>
      <c r="D129" t="s">
        <v>172</v>
      </c>
      <c r="E129">
        <v>1</v>
      </c>
      <c r="F129">
        <v>1</v>
      </c>
      <c r="G129">
        <v>1</v>
      </c>
      <c r="H129">
        <v>0</v>
      </c>
      <c r="I129">
        <v>1</v>
      </c>
      <c r="J129" s="1">
        <v>44223.77484953704</v>
      </c>
      <c r="K129" s="1">
        <v>44223.775023148148</v>
      </c>
      <c r="L129">
        <v>1</v>
      </c>
      <c r="M129">
        <f t="shared" si="1"/>
        <v>15</v>
      </c>
    </row>
    <row r="130" spans="1:13" x14ac:dyDescent="0.2">
      <c r="A130" t="s">
        <v>281</v>
      </c>
      <c r="B130" t="s">
        <v>280</v>
      </c>
      <c r="C130" t="s">
        <v>120</v>
      </c>
      <c r="D130" t="s">
        <v>172</v>
      </c>
      <c r="E130">
        <v>0</v>
      </c>
      <c r="F130">
        <v>0</v>
      </c>
      <c r="G130">
        <v>0</v>
      </c>
      <c r="H130">
        <v>0</v>
      </c>
      <c r="I130">
        <v>0</v>
      </c>
      <c r="J130" s="1">
        <v>44223.398784722223</v>
      </c>
      <c r="K130" s="1">
        <v>44223.399641203701</v>
      </c>
      <c r="L130">
        <v>1</v>
      </c>
      <c r="M130">
        <f t="shared" si="1"/>
        <v>74</v>
      </c>
    </row>
    <row r="131" spans="1:13" x14ac:dyDescent="0.2">
      <c r="A131" t="s">
        <v>279</v>
      </c>
      <c r="B131" t="s">
        <v>278</v>
      </c>
      <c r="C131" t="s">
        <v>128</v>
      </c>
      <c r="D131" t="s">
        <v>172</v>
      </c>
      <c r="E131">
        <v>1</v>
      </c>
      <c r="F131">
        <v>1</v>
      </c>
      <c r="G131">
        <v>0</v>
      </c>
      <c r="H131">
        <v>0</v>
      </c>
      <c r="I131">
        <v>1</v>
      </c>
      <c r="J131" s="1">
        <v>44223.523761574077</v>
      </c>
      <c r="K131" s="1">
        <v>44223.524537037039</v>
      </c>
      <c r="L131">
        <v>1</v>
      </c>
      <c r="M131">
        <f t="shared" ref="M131:M152" si="2">ROUND((K131-J131)*86400,0)</f>
        <v>67</v>
      </c>
    </row>
    <row r="132" spans="1:13" x14ac:dyDescent="0.2">
      <c r="A132" t="s">
        <v>277</v>
      </c>
      <c r="B132" t="s">
        <v>276</v>
      </c>
      <c r="C132" t="s">
        <v>120</v>
      </c>
      <c r="D132" t="s">
        <v>172</v>
      </c>
      <c r="E132">
        <v>0</v>
      </c>
      <c r="F132">
        <v>0</v>
      </c>
      <c r="G132">
        <v>0</v>
      </c>
      <c r="H132">
        <v>0</v>
      </c>
      <c r="I132">
        <v>0</v>
      </c>
      <c r="J132" s="1">
        <v>44223.398425925923</v>
      </c>
      <c r="K132" s="1">
        <v>44223.398784722223</v>
      </c>
      <c r="L132">
        <v>1</v>
      </c>
      <c r="M132">
        <f t="shared" si="2"/>
        <v>31</v>
      </c>
    </row>
    <row r="133" spans="1:13" x14ac:dyDescent="0.2">
      <c r="A133" t="s">
        <v>272</v>
      </c>
      <c r="B133" t="s">
        <v>271</v>
      </c>
      <c r="C133" t="s">
        <v>104</v>
      </c>
      <c r="D133" t="s">
        <v>172</v>
      </c>
      <c r="E133">
        <v>1</v>
      </c>
      <c r="F133">
        <v>1</v>
      </c>
      <c r="G133">
        <v>1</v>
      </c>
      <c r="H133">
        <v>1</v>
      </c>
      <c r="I133">
        <v>1</v>
      </c>
      <c r="J133" s="1">
        <v>44223.701018518521</v>
      </c>
      <c r="K133" s="1">
        <v>44223.702256944445</v>
      </c>
      <c r="L133">
        <v>1</v>
      </c>
      <c r="M133">
        <f t="shared" si="2"/>
        <v>107</v>
      </c>
    </row>
    <row r="134" spans="1:13" x14ac:dyDescent="0.2">
      <c r="A134" t="s">
        <v>262</v>
      </c>
      <c r="B134" t="s">
        <v>261</v>
      </c>
      <c r="C134" t="s">
        <v>104</v>
      </c>
      <c r="D134" t="s">
        <v>172</v>
      </c>
      <c r="E134">
        <v>1</v>
      </c>
      <c r="F134">
        <v>1</v>
      </c>
      <c r="G134">
        <v>1</v>
      </c>
      <c r="H134">
        <v>1</v>
      </c>
      <c r="I134">
        <v>1</v>
      </c>
      <c r="J134" s="1">
        <v>44223.703275462962</v>
      </c>
      <c r="K134" s="1">
        <v>44223.703981481478</v>
      </c>
      <c r="L134">
        <v>1</v>
      </c>
      <c r="M134">
        <f t="shared" si="2"/>
        <v>61</v>
      </c>
    </row>
    <row r="135" spans="1:13" x14ac:dyDescent="0.2">
      <c r="A135" t="s">
        <v>260</v>
      </c>
      <c r="B135" t="s">
        <v>259</v>
      </c>
      <c r="C135" t="s">
        <v>104</v>
      </c>
      <c r="D135" t="s">
        <v>172</v>
      </c>
      <c r="E135">
        <v>1</v>
      </c>
      <c r="F135">
        <v>1</v>
      </c>
      <c r="G135">
        <v>1</v>
      </c>
      <c r="H135">
        <v>1</v>
      </c>
      <c r="I135">
        <v>1</v>
      </c>
      <c r="J135" s="1">
        <v>44223.702256944445</v>
      </c>
      <c r="K135" s="1">
        <v>44223.703275462962</v>
      </c>
      <c r="L135">
        <v>1</v>
      </c>
      <c r="M135">
        <f t="shared" si="2"/>
        <v>88</v>
      </c>
    </row>
    <row r="136" spans="1:13" x14ac:dyDescent="0.2">
      <c r="A136" t="s">
        <v>252</v>
      </c>
      <c r="B136" t="s">
        <v>251</v>
      </c>
      <c r="C136" t="s">
        <v>170</v>
      </c>
      <c r="D136" t="s">
        <v>172</v>
      </c>
      <c r="E136">
        <v>0</v>
      </c>
      <c r="F136">
        <v>0</v>
      </c>
      <c r="G136">
        <v>0</v>
      </c>
      <c r="H136">
        <v>0</v>
      </c>
      <c r="I136">
        <v>0</v>
      </c>
      <c r="J136" s="1">
        <v>44223.773321759261</v>
      </c>
      <c r="K136" s="1">
        <v>44223.7733912037</v>
      </c>
      <c r="L136">
        <v>1</v>
      </c>
      <c r="M136">
        <f t="shared" si="2"/>
        <v>6</v>
      </c>
    </row>
    <row r="137" spans="1:13" x14ac:dyDescent="0.2">
      <c r="A137" t="s">
        <v>250</v>
      </c>
      <c r="B137" t="s">
        <v>249</v>
      </c>
      <c r="C137" t="s">
        <v>104</v>
      </c>
      <c r="D137" t="s">
        <v>172</v>
      </c>
      <c r="E137">
        <v>0</v>
      </c>
      <c r="F137">
        <v>1</v>
      </c>
      <c r="G137">
        <v>0</v>
      </c>
      <c r="H137">
        <v>0</v>
      </c>
      <c r="I137">
        <v>0</v>
      </c>
      <c r="J137" s="1">
        <v>44223.709768518522</v>
      </c>
      <c r="K137" s="1">
        <v>44223.710196759261</v>
      </c>
      <c r="L137">
        <v>1</v>
      </c>
      <c r="M137">
        <f t="shared" si="2"/>
        <v>37</v>
      </c>
    </row>
    <row r="138" spans="1:13" x14ac:dyDescent="0.2">
      <c r="A138" t="s">
        <v>248</v>
      </c>
      <c r="B138" t="s">
        <v>247</v>
      </c>
      <c r="C138" t="s">
        <v>54</v>
      </c>
      <c r="D138" t="s">
        <v>172</v>
      </c>
      <c r="E138">
        <v>1</v>
      </c>
      <c r="F138">
        <v>1</v>
      </c>
      <c r="G138">
        <v>1</v>
      </c>
      <c r="H138">
        <v>1</v>
      </c>
      <c r="I138">
        <v>1</v>
      </c>
      <c r="J138" s="1">
        <v>44221.483391203707</v>
      </c>
      <c r="K138" s="1">
        <v>44221.484120370369</v>
      </c>
      <c r="L138">
        <v>1</v>
      </c>
      <c r="M138">
        <f t="shared" si="2"/>
        <v>63</v>
      </c>
    </row>
    <row r="139" spans="1:13" x14ac:dyDescent="0.2">
      <c r="A139" t="s">
        <v>240</v>
      </c>
      <c r="B139" t="s">
        <v>239</v>
      </c>
      <c r="C139" t="s">
        <v>18</v>
      </c>
      <c r="D139" t="s">
        <v>172</v>
      </c>
      <c r="E139">
        <v>1</v>
      </c>
      <c r="F139">
        <v>1</v>
      </c>
      <c r="G139">
        <v>1</v>
      </c>
      <c r="H139">
        <v>1</v>
      </c>
      <c r="I139">
        <v>1</v>
      </c>
      <c r="J139" s="1">
        <v>44224.497118055559</v>
      </c>
      <c r="K139" s="1">
        <v>44224.497916666667</v>
      </c>
      <c r="L139">
        <v>1</v>
      </c>
      <c r="M139">
        <f t="shared" si="2"/>
        <v>69</v>
      </c>
    </row>
    <row r="140" spans="1:13" x14ac:dyDescent="0.2">
      <c r="A140" t="s">
        <v>230</v>
      </c>
      <c r="B140" t="s">
        <v>229</v>
      </c>
      <c r="C140" t="s">
        <v>170</v>
      </c>
      <c r="D140" t="s">
        <v>172</v>
      </c>
      <c r="E140">
        <v>1</v>
      </c>
      <c r="F140">
        <v>1</v>
      </c>
      <c r="G140">
        <v>1</v>
      </c>
      <c r="H140">
        <v>1</v>
      </c>
      <c r="I140">
        <v>1</v>
      </c>
      <c r="J140" s="1">
        <v>44223.775231481479</v>
      </c>
      <c r="K140" s="1">
        <v>44223.775347222225</v>
      </c>
      <c r="L140">
        <v>1</v>
      </c>
      <c r="M140">
        <f t="shared" si="2"/>
        <v>10</v>
      </c>
    </row>
    <row r="141" spans="1:13" x14ac:dyDescent="0.2">
      <c r="A141" t="s">
        <v>218</v>
      </c>
      <c r="B141" t="s">
        <v>217</v>
      </c>
      <c r="C141" t="s">
        <v>56</v>
      </c>
      <c r="D141" t="s">
        <v>172</v>
      </c>
      <c r="E141">
        <v>0</v>
      </c>
      <c r="F141">
        <v>0</v>
      </c>
      <c r="G141">
        <v>0</v>
      </c>
      <c r="H141">
        <v>0</v>
      </c>
      <c r="I141">
        <v>0</v>
      </c>
      <c r="J141" s="1">
        <v>44225.465567129628</v>
      </c>
      <c r="K141" s="1">
        <v>44225.465787037036</v>
      </c>
      <c r="L141">
        <v>1</v>
      </c>
      <c r="M141">
        <f t="shared" si="2"/>
        <v>19</v>
      </c>
    </row>
    <row r="142" spans="1:13" x14ac:dyDescent="0.2">
      <c r="A142" t="s">
        <v>216</v>
      </c>
      <c r="B142" t="s">
        <v>215</v>
      </c>
      <c r="C142" t="s">
        <v>56</v>
      </c>
      <c r="D142" t="s">
        <v>172</v>
      </c>
      <c r="E142">
        <v>1</v>
      </c>
      <c r="F142">
        <v>0</v>
      </c>
      <c r="G142">
        <v>0</v>
      </c>
      <c r="H142">
        <v>0</v>
      </c>
      <c r="I142">
        <v>0</v>
      </c>
      <c r="J142" s="1">
        <v>44225.462777777779</v>
      </c>
      <c r="K142" s="1">
        <v>44225.463784722226</v>
      </c>
      <c r="L142">
        <v>1</v>
      </c>
      <c r="M142">
        <f t="shared" si="2"/>
        <v>87</v>
      </c>
    </row>
    <row r="143" spans="1:13" x14ac:dyDescent="0.2">
      <c r="A143" t="s">
        <v>212</v>
      </c>
      <c r="B143" t="s">
        <v>211</v>
      </c>
      <c r="C143" t="s">
        <v>120</v>
      </c>
      <c r="D143" t="s">
        <v>172</v>
      </c>
      <c r="E143">
        <v>0</v>
      </c>
      <c r="F143">
        <v>0</v>
      </c>
      <c r="G143">
        <v>0</v>
      </c>
      <c r="H143">
        <v>0</v>
      </c>
      <c r="I143">
        <v>0</v>
      </c>
      <c r="J143" s="1">
        <v>44223.391388888886</v>
      </c>
      <c r="K143" s="1">
        <v>44223.391944444447</v>
      </c>
      <c r="L143">
        <v>1</v>
      </c>
      <c r="M143">
        <f t="shared" si="2"/>
        <v>48</v>
      </c>
    </row>
    <row r="144" spans="1:13" x14ac:dyDescent="0.2">
      <c r="A144" t="s">
        <v>210</v>
      </c>
      <c r="B144" t="s">
        <v>209</v>
      </c>
      <c r="C144" t="s">
        <v>104</v>
      </c>
      <c r="D144" t="s">
        <v>172</v>
      </c>
      <c r="E144">
        <v>1</v>
      </c>
      <c r="F144">
        <v>1</v>
      </c>
      <c r="G144">
        <v>1</v>
      </c>
      <c r="H144">
        <v>1</v>
      </c>
      <c r="I144">
        <v>1</v>
      </c>
      <c r="J144" s="1">
        <v>44223.705150462964</v>
      </c>
      <c r="K144" s="1">
        <v>44223.706597222219</v>
      </c>
      <c r="L144">
        <v>1</v>
      </c>
      <c r="M144">
        <f t="shared" si="2"/>
        <v>125</v>
      </c>
    </row>
    <row r="145" spans="1:13" x14ac:dyDescent="0.2">
      <c r="A145" t="s">
        <v>204</v>
      </c>
      <c r="B145" t="s">
        <v>203</v>
      </c>
      <c r="C145" t="s">
        <v>94</v>
      </c>
      <c r="D145" t="s">
        <v>172</v>
      </c>
      <c r="E145">
        <v>0</v>
      </c>
      <c r="F145">
        <v>1</v>
      </c>
      <c r="G145">
        <v>0</v>
      </c>
      <c r="H145">
        <v>0</v>
      </c>
      <c r="I145">
        <v>1</v>
      </c>
      <c r="J145" s="1">
        <v>44225.702974537038</v>
      </c>
      <c r="K145" s="1">
        <v>44225.703321759262</v>
      </c>
      <c r="L145">
        <v>1</v>
      </c>
      <c r="M145">
        <f t="shared" si="2"/>
        <v>30</v>
      </c>
    </row>
    <row r="146" spans="1:13" x14ac:dyDescent="0.2">
      <c r="A146" t="s">
        <v>194</v>
      </c>
      <c r="B146" t="s">
        <v>193</v>
      </c>
      <c r="C146" t="s">
        <v>160</v>
      </c>
      <c r="D146" t="s">
        <v>172</v>
      </c>
      <c r="E146">
        <v>0</v>
      </c>
      <c r="F146">
        <v>0</v>
      </c>
      <c r="G146">
        <v>0</v>
      </c>
      <c r="H146">
        <v>0</v>
      </c>
      <c r="I146">
        <v>0</v>
      </c>
      <c r="J146" s="1">
        <v>44223.653460648151</v>
      </c>
      <c r="K146" s="1">
        <v>44223.654097222221</v>
      </c>
      <c r="L146">
        <v>1</v>
      </c>
      <c r="M146">
        <f t="shared" si="2"/>
        <v>55</v>
      </c>
    </row>
    <row r="147" spans="1:13" x14ac:dyDescent="0.2">
      <c r="A147" t="s">
        <v>190</v>
      </c>
      <c r="B147" t="s">
        <v>189</v>
      </c>
      <c r="C147" t="s">
        <v>150</v>
      </c>
      <c r="D147" t="s">
        <v>172</v>
      </c>
      <c r="E147">
        <v>1</v>
      </c>
      <c r="F147">
        <v>1</v>
      </c>
      <c r="G147">
        <v>0</v>
      </c>
      <c r="H147">
        <v>1</v>
      </c>
      <c r="I147">
        <v>1</v>
      </c>
      <c r="J147" s="1">
        <v>44224.684814814813</v>
      </c>
      <c r="K147" s="1">
        <v>44224.685902777775</v>
      </c>
      <c r="L147">
        <v>1</v>
      </c>
      <c r="M147">
        <f t="shared" si="2"/>
        <v>94</v>
      </c>
    </row>
    <row r="148" spans="1:13" x14ac:dyDescent="0.2">
      <c r="A148" t="s">
        <v>188</v>
      </c>
      <c r="B148" t="s">
        <v>187</v>
      </c>
      <c r="C148" t="s">
        <v>170</v>
      </c>
      <c r="D148" t="s">
        <v>172</v>
      </c>
      <c r="E148">
        <v>0</v>
      </c>
      <c r="F148">
        <v>0</v>
      </c>
      <c r="G148">
        <v>0</v>
      </c>
      <c r="H148">
        <v>0</v>
      </c>
      <c r="I148">
        <v>0</v>
      </c>
      <c r="J148" s="1">
        <v>44223.774537037039</v>
      </c>
      <c r="K148" s="1">
        <v>44223.77484953704</v>
      </c>
      <c r="L148">
        <v>1</v>
      </c>
      <c r="M148">
        <f t="shared" si="2"/>
        <v>27</v>
      </c>
    </row>
    <row r="149" spans="1:13" x14ac:dyDescent="0.2">
      <c r="A149" t="s">
        <v>186</v>
      </c>
      <c r="B149" t="s">
        <v>185</v>
      </c>
      <c r="C149" t="s">
        <v>160</v>
      </c>
      <c r="D149" t="s">
        <v>172</v>
      </c>
      <c r="E149">
        <v>0</v>
      </c>
      <c r="F149">
        <v>1</v>
      </c>
      <c r="G149">
        <v>1</v>
      </c>
      <c r="H149">
        <v>1</v>
      </c>
      <c r="I149">
        <v>0</v>
      </c>
      <c r="J149" s="1">
        <v>44223.654097222221</v>
      </c>
      <c r="K149" s="1">
        <v>44223.654756944445</v>
      </c>
      <c r="L149">
        <v>1</v>
      </c>
      <c r="M149">
        <f t="shared" si="2"/>
        <v>57</v>
      </c>
    </row>
    <row r="150" spans="1:13" x14ac:dyDescent="0.2">
      <c r="A150" t="s">
        <v>180</v>
      </c>
      <c r="B150" t="s">
        <v>179</v>
      </c>
      <c r="C150" t="s">
        <v>56</v>
      </c>
      <c r="D150" t="s">
        <v>172</v>
      </c>
      <c r="E150">
        <v>0</v>
      </c>
      <c r="F150">
        <v>0</v>
      </c>
      <c r="G150">
        <v>0</v>
      </c>
      <c r="H150">
        <v>0</v>
      </c>
      <c r="I150">
        <v>0</v>
      </c>
      <c r="J150" s="1">
        <v>44225.463796296295</v>
      </c>
      <c r="K150" s="1">
        <v>44225.463958333334</v>
      </c>
      <c r="L150">
        <v>1</v>
      </c>
      <c r="M150">
        <f t="shared" si="2"/>
        <v>14</v>
      </c>
    </row>
    <row r="151" spans="1:13" x14ac:dyDescent="0.2">
      <c r="A151" t="s">
        <v>178</v>
      </c>
      <c r="B151" t="s">
        <v>177</v>
      </c>
      <c r="C151" t="s">
        <v>94</v>
      </c>
      <c r="D151" t="s">
        <v>172</v>
      </c>
      <c r="E151">
        <v>0</v>
      </c>
      <c r="F151">
        <v>1</v>
      </c>
      <c r="G151">
        <v>1</v>
      </c>
      <c r="H151">
        <v>1</v>
      </c>
      <c r="I151">
        <v>1</v>
      </c>
      <c r="J151" s="1">
        <v>44225.704618055555</v>
      </c>
      <c r="K151" s="1">
        <v>44225.704895833333</v>
      </c>
      <c r="L151">
        <v>1</v>
      </c>
      <c r="M151">
        <f t="shared" si="2"/>
        <v>24</v>
      </c>
    </row>
    <row r="152" spans="1:13" x14ac:dyDescent="0.2">
      <c r="A152" t="s">
        <v>174</v>
      </c>
      <c r="B152" t="s">
        <v>173</v>
      </c>
      <c r="C152" t="s">
        <v>160</v>
      </c>
      <c r="D152" t="s">
        <v>172</v>
      </c>
      <c r="E152">
        <v>0</v>
      </c>
      <c r="F152">
        <v>0</v>
      </c>
      <c r="G152">
        <v>0</v>
      </c>
      <c r="H152">
        <v>0</v>
      </c>
      <c r="I152">
        <v>0</v>
      </c>
      <c r="J152" s="1">
        <v>44223.656481481485</v>
      </c>
      <c r="K152" s="1">
        <v>44223.656724537039</v>
      </c>
      <c r="L152">
        <v>1</v>
      </c>
      <c r="M152">
        <f t="shared" si="2"/>
        <v>21</v>
      </c>
    </row>
  </sheetData>
  <autoFilter ref="A1:L453" xr:uid="{00000000-0009-0000-0000-000004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CFD5D-8ABD-4846-AB7B-AECCD29A7869}">
  <dimension ref="A1:K153"/>
  <sheetViews>
    <sheetView workbookViewId="0">
      <selection activeCell="I14" sqref="I14"/>
    </sheetView>
  </sheetViews>
  <sheetFormatPr baseColWidth="10" defaultRowHeight="16" x14ac:dyDescent="0.2"/>
  <cols>
    <col min="1" max="2" width="36.5" bestFit="1" customWidth="1"/>
    <col min="3" max="3" width="35.6640625" bestFit="1" customWidth="1"/>
    <col min="4" max="4" width="8" customWidth="1"/>
    <col min="5" max="9" width="11.5" customWidth="1"/>
    <col min="10" max="10" width="14.83203125" customWidth="1"/>
    <col min="11" max="11" width="13.1640625" bestFit="1" customWidth="1"/>
  </cols>
  <sheetData>
    <row r="1" spans="1:11" x14ac:dyDescent="0.2">
      <c r="A1" t="s">
        <v>0</v>
      </c>
      <c r="B1" t="s">
        <v>855</v>
      </c>
      <c r="C1" t="s">
        <v>854</v>
      </c>
      <c r="D1" t="s">
        <v>853</v>
      </c>
      <c r="E1" t="s">
        <v>852</v>
      </c>
      <c r="F1" t="s">
        <v>851</v>
      </c>
      <c r="G1" t="s">
        <v>850</v>
      </c>
      <c r="H1" t="s">
        <v>849</v>
      </c>
      <c r="I1" t="s">
        <v>848</v>
      </c>
      <c r="J1" t="s">
        <v>6</v>
      </c>
      <c r="K1" t="s">
        <v>7</v>
      </c>
    </row>
    <row r="2" spans="1:11" x14ac:dyDescent="0.2">
      <c r="A2" t="s">
        <v>1289</v>
      </c>
      <c r="B2" t="s">
        <v>280</v>
      </c>
      <c r="C2" t="s">
        <v>82</v>
      </c>
      <c r="D2" t="s">
        <v>172</v>
      </c>
      <c r="E2">
        <v>0</v>
      </c>
      <c r="F2">
        <v>0</v>
      </c>
      <c r="G2">
        <v>0</v>
      </c>
      <c r="H2">
        <v>0</v>
      </c>
      <c r="I2">
        <v>0</v>
      </c>
    </row>
    <row r="3" spans="1:11" x14ac:dyDescent="0.2">
      <c r="A3" t="s">
        <v>1290</v>
      </c>
      <c r="B3" t="s">
        <v>662</v>
      </c>
      <c r="C3" t="s">
        <v>82</v>
      </c>
      <c r="D3" t="s">
        <v>172</v>
      </c>
      <c r="E3">
        <v>1</v>
      </c>
      <c r="F3">
        <v>1</v>
      </c>
      <c r="G3">
        <v>1</v>
      </c>
      <c r="H3">
        <v>1</v>
      </c>
      <c r="I3">
        <v>1</v>
      </c>
    </row>
    <row r="4" spans="1:11" x14ac:dyDescent="0.2">
      <c r="A4" t="s">
        <v>1292</v>
      </c>
      <c r="B4" t="s">
        <v>306</v>
      </c>
      <c r="C4" t="s">
        <v>82</v>
      </c>
      <c r="D4" t="s">
        <v>172</v>
      </c>
      <c r="E4">
        <v>0</v>
      </c>
      <c r="F4">
        <v>0</v>
      </c>
      <c r="G4">
        <v>0</v>
      </c>
      <c r="H4">
        <v>0</v>
      </c>
      <c r="I4">
        <v>0</v>
      </c>
    </row>
    <row r="5" spans="1:11" x14ac:dyDescent="0.2">
      <c r="A5" t="s">
        <v>1293</v>
      </c>
      <c r="B5" t="s">
        <v>276</v>
      </c>
      <c r="C5" t="s">
        <v>82</v>
      </c>
      <c r="D5" t="s">
        <v>172</v>
      </c>
      <c r="E5">
        <v>1</v>
      </c>
      <c r="F5">
        <v>0</v>
      </c>
      <c r="G5">
        <v>0</v>
      </c>
      <c r="H5">
        <v>0</v>
      </c>
      <c r="I5">
        <v>0</v>
      </c>
    </row>
    <row r="6" spans="1:11" x14ac:dyDescent="0.2">
      <c r="A6" t="s">
        <v>1294</v>
      </c>
      <c r="B6" t="s">
        <v>430</v>
      </c>
      <c r="C6" t="s">
        <v>82</v>
      </c>
      <c r="D6" t="s">
        <v>172</v>
      </c>
      <c r="E6">
        <v>1</v>
      </c>
      <c r="F6">
        <v>1</v>
      </c>
      <c r="G6">
        <v>1</v>
      </c>
      <c r="H6">
        <v>1</v>
      </c>
      <c r="I6">
        <v>1</v>
      </c>
    </row>
    <row r="7" spans="1:11" x14ac:dyDescent="0.2">
      <c r="A7" t="s">
        <v>1295</v>
      </c>
      <c r="B7" t="s">
        <v>664</v>
      </c>
      <c r="C7" t="s">
        <v>82</v>
      </c>
      <c r="D7" t="s">
        <v>172</v>
      </c>
      <c r="E7">
        <v>0</v>
      </c>
      <c r="F7">
        <v>0</v>
      </c>
      <c r="G7">
        <v>0</v>
      </c>
      <c r="H7">
        <v>0</v>
      </c>
      <c r="I7">
        <v>0</v>
      </c>
    </row>
    <row r="8" spans="1:11" x14ac:dyDescent="0.2">
      <c r="A8" t="s">
        <v>1296</v>
      </c>
      <c r="B8" t="s">
        <v>596</v>
      </c>
      <c r="C8" t="s">
        <v>82</v>
      </c>
      <c r="D8" t="s">
        <v>172</v>
      </c>
      <c r="E8">
        <v>1</v>
      </c>
      <c r="F8">
        <v>1</v>
      </c>
      <c r="G8">
        <v>1</v>
      </c>
      <c r="H8">
        <v>1</v>
      </c>
      <c r="I8">
        <v>1</v>
      </c>
    </row>
    <row r="9" spans="1:11" x14ac:dyDescent="0.2">
      <c r="A9" t="s">
        <v>1297</v>
      </c>
      <c r="B9" t="s">
        <v>189</v>
      </c>
      <c r="C9" t="s">
        <v>82</v>
      </c>
      <c r="D9" t="s">
        <v>172</v>
      </c>
      <c r="E9">
        <v>0</v>
      </c>
      <c r="F9">
        <v>1</v>
      </c>
      <c r="G9">
        <v>0</v>
      </c>
      <c r="H9">
        <v>1</v>
      </c>
      <c r="I9">
        <v>1</v>
      </c>
    </row>
    <row r="10" spans="1:11" x14ac:dyDescent="0.2">
      <c r="A10" t="s">
        <v>1298</v>
      </c>
      <c r="B10" t="s">
        <v>522</v>
      </c>
      <c r="C10" t="s">
        <v>82</v>
      </c>
      <c r="D10" t="s">
        <v>172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11" x14ac:dyDescent="0.2">
      <c r="A11" t="s">
        <v>1299</v>
      </c>
      <c r="B11" t="s">
        <v>215</v>
      </c>
      <c r="C11" t="s">
        <v>82</v>
      </c>
      <c r="D11" t="s">
        <v>172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1" x14ac:dyDescent="0.2">
      <c r="A12" t="s">
        <v>1300</v>
      </c>
      <c r="B12" t="s">
        <v>612</v>
      </c>
      <c r="C12" t="s">
        <v>82</v>
      </c>
      <c r="D12" t="s">
        <v>172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11" x14ac:dyDescent="0.2">
      <c r="A13" t="s">
        <v>1301</v>
      </c>
      <c r="B13" t="s">
        <v>718</v>
      </c>
      <c r="C13" t="s">
        <v>82</v>
      </c>
      <c r="D13" t="s">
        <v>172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1" x14ac:dyDescent="0.2">
      <c r="A14" t="s">
        <v>1302</v>
      </c>
      <c r="B14" t="s">
        <v>426</v>
      </c>
      <c r="C14" t="s">
        <v>82</v>
      </c>
      <c r="D14" t="s">
        <v>172</v>
      </c>
      <c r="E14">
        <v>0</v>
      </c>
      <c r="F14">
        <v>0</v>
      </c>
      <c r="G14">
        <v>1</v>
      </c>
      <c r="H14">
        <v>1</v>
      </c>
      <c r="I14">
        <v>0</v>
      </c>
    </row>
    <row r="15" spans="1:11" x14ac:dyDescent="0.2">
      <c r="A15" t="s">
        <v>1303</v>
      </c>
      <c r="B15" t="s">
        <v>412</v>
      </c>
      <c r="C15" t="s">
        <v>82</v>
      </c>
      <c r="D15" t="s">
        <v>172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11" x14ac:dyDescent="0.2">
      <c r="A16" t="s">
        <v>1304</v>
      </c>
      <c r="B16" t="s">
        <v>594</v>
      </c>
      <c r="C16" t="s">
        <v>82</v>
      </c>
      <c r="D16" t="s">
        <v>172</v>
      </c>
      <c r="E16">
        <v>1</v>
      </c>
      <c r="F16">
        <v>1</v>
      </c>
      <c r="G16">
        <v>0</v>
      </c>
      <c r="H16">
        <v>1</v>
      </c>
      <c r="I16">
        <v>1</v>
      </c>
    </row>
    <row r="17" spans="1:9" x14ac:dyDescent="0.2">
      <c r="A17" t="s">
        <v>1305</v>
      </c>
      <c r="B17" t="s">
        <v>628</v>
      </c>
      <c r="C17" t="s">
        <v>82</v>
      </c>
      <c r="D17" t="s">
        <v>172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">
      <c r="A18" t="s">
        <v>1306</v>
      </c>
      <c r="B18" t="s">
        <v>846</v>
      </c>
      <c r="C18" t="s">
        <v>82</v>
      </c>
      <c r="D18" t="s">
        <v>172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">
      <c r="A19" t="s">
        <v>1307</v>
      </c>
      <c r="B19" t="s">
        <v>756</v>
      </c>
      <c r="C19" t="s">
        <v>82</v>
      </c>
      <c r="D19" t="s">
        <v>172</v>
      </c>
      <c r="E19">
        <v>1</v>
      </c>
      <c r="F19">
        <v>0</v>
      </c>
      <c r="G19">
        <v>0</v>
      </c>
      <c r="H19">
        <v>1</v>
      </c>
      <c r="I19">
        <v>1</v>
      </c>
    </row>
    <row r="20" spans="1:9" x14ac:dyDescent="0.2">
      <c r="A20" t="s">
        <v>1308</v>
      </c>
      <c r="B20" t="s">
        <v>614</v>
      </c>
      <c r="C20" t="s">
        <v>82</v>
      </c>
      <c r="D20" t="s">
        <v>172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">
      <c r="A21" t="s">
        <v>1309</v>
      </c>
      <c r="B21" t="s">
        <v>818</v>
      </c>
      <c r="C21" t="s">
        <v>82</v>
      </c>
      <c r="D21" t="s">
        <v>172</v>
      </c>
      <c r="E21">
        <v>1</v>
      </c>
      <c r="F21">
        <v>1</v>
      </c>
      <c r="G21">
        <v>1</v>
      </c>
      <c r="H21">
        <v>0</v>
      </c>
      <c r="I21">
        <v>1</v>
      </c>
    </row>
    <row r="22" spans="1:9" x14ac:dyDescent="0.2">
      <c r="A22" t="s">
        <v>1310</v>
      </c>
      <c r="B22" t="s">
        <v>656</v>
      </c>
      <c r="C22" t="s">
        <v>82</v>
      </c>
      <c r="D22" t="s">
        <v>172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1311</v>
      </c>
      <c r="B23" t="s">
        <v>239</v>
      </c>
      <c r="C23" t="s">
        <v>82</v>
      </c>
      <c r="D23" t="s">
        <v>172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 x14ac:dyDescent="0.2">
      <c r="A24" t="s">
        <v>1312</v>
      </c>
      <c r="B24" t="s">
        <v>568</v>
      </c>
      <c r="C24" t="s">
        <v>82</v>
      </c>
      <c r="D24" t="s">
        <v>172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2">
      <c r="A25" t="s">
        <v>1313</v>
      </c>
      <c r="B25" t="s">
        <v>510</v>
      </c>
      <c r="C25" t="s">
        <v>82</v>
      </c>
      <c r="D25" t="s">
        <v>172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 t="s">
        <v>1314</v>
      </c>
      <c r="B26" t="s">
        <v>173</v>
      </c>
      <c r="C26" t="s">
        <v>82</v>
      </c>
      <c r="D26" t="s">
        <v>172</v>
      </c>
      <c r="E26">
        <v>0</v>
      </c>
      <c r="F26">
        <v>1</v>
      </c>
      <c r="G26">
        <v>0</v>
      </c>
      <c r="H26">
        <v>0</v>
      </c>
      <c r="I26">
        <v>0</v>
      </c>
    </row>
    <row r="27" spans="1:9" x14ac:dyDescent="0.2">
      <c r="A27" t="s">
        <v>1315</v>
      </c>
      <c r="B27" t="s">
        <v>356</v>
      </c>
      <c r="C27" t="s">
        <v>82</v>
      </c>
      <c r="D27" t="s">
        <v>172</v>
      </c>
      <c r="E27">
        <v>1</v>
      </c>
      <c r="F27">
        <v>1</v>
      </c>
      <c r="G27">
        <v>1</v>
      </c>
      <c r="H27">
        <v>1</v>
      </c>
      <c r="I27">
        <v>1</v>
      </c>
    </row>
    <row r="28" spans="1:9" x14ac:dyDescent="0.2">
      <c r="A28" t="s">
        <v>1316</v>
      </c>
      <c r="B28" t="s">
        <v>784</v>
      </c>
      <c r="C28" t="s">
        <v>82</v>
      </c>
      <c r="D28" t="s">
        <v>172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2">
      <c r="A29" t="s">
        <v>1317</v>
      </c>
      <c r="B29" t="s">
        <v>586</v>
      </c>
      <c r="C29" t="s">
        <v>82</v>
      </c>
      <c r="D29" t="s">
        <v>172</v>
      </c>
      <c r="E29">
        <v>1</v>
      </c>
      <c r="F29">
        <v>1</v>
      </c>
      <c r="G29">
        <v>1</v>
      </c>
      <c r="H29">
        <v>1</v>
      </c>
      <c r="I29">
        <v>0</v>
      </c>
    </row>
    <row r="30" spans="1:9" x14ac:dyDescent="0.2">
      <c r="A30" t="s">
        <v>1318</v>
      </c>
      <c r="B30" t="s">
        <v>780</v>
      </c>
      <c r="C30" t="s">
        <v>82</v>
      </c>
      <c r="D30" t="s">
        <v>172</v>
      </c>
      <c r="E30">
        <v>1</v>
      </c>
      <c r="F30">
        <v>0</v>
      </c>
      <c r="G30">
        <v>1</v>
      </c>
      <c r="H30">
        <v>0</v>
      </c>
      <c r="I30">
        <v>0</v>
      </c>
    </row>
    <row r="31" spans="1:9" x14ac:dyDescent="0.2">
      <c r="A31" t="s">
        <v>1319</v>
      </c>
      <c r="B31" t="s">
        <v>782</v>
      </c>
      <c r="C31" t="s">
        <v>82</v>
      </c>
      <c r="D31" t="s">
        <v>172</v>
      </c>
      <c r="E31">
        <v>1</v>
      </c>
      <c r="F31">
        <v>0</v>
      </c>
      <c r="G31">
        <v>1</v>
      </c>
      <c r="H31">
        <v>0</v>
      </c>
      <c r="I31">
        <v>0</v>
      </c>
    </row>
    <row r="32" spans="1:9" x14ac:dyDescent="0.2">
      <c r="A32" t="s">
        <v>1320</v>
      </c>
      <c r="B32" t="s">
        <v>492</v>
      </c>
      <c r="C32" t="s">
        <v>82</v>
      </c>
      <c r="D32" t="s">
        <v>172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11" x14ac:dyDescent="0.2">
      <c r="A33" t="s">
        <v>1321</v>
      </c>
      <c r="B33" t="s">
        <v>724</v>
      </c>
      <c r="C33" t="s">
        <v>82</v>
      </c>
      <c r="D33" t="s">
        <v>172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11" x14ac:dyDescent="0.2">
      <c r="A34" t="s">
        <v>1322</v>
      </c>
      <c r="B34" t="s">
        <v>670</v>
      </c>
      <c r="C34" t="s">
        <v>82</v>
      </c>
      <c r="D34" t="s">
        <v>172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11" x14ac:dyDescent="0.2">
      <c r="A35" t="s">
        <v>1323</v>
      </c>
      <c r="B35" t="s">
        <v>352</v>
      </c>
      <c r="C35" t="s">
        <v>82</v>
      </c>
      <c r="D35" t="s">
        <v>172</v>
      </c>
      <c r="E35">
        <v>1</v>
      </c>
      <c r="F35">
        <v>1</v>
      </c>
      <c r="G35">
        <v>1</v>
      </c>
      <c r="H35">
        <v>0</v>
      </c>
      <c r="I35">
        <v>0</v>
      </c>
    </row>
    <row r="36" spans="1:11" x14ac:dyDescent="0.2">
      <c r="A36" t="s">
        <v>1324</v>
      </c>
      <c r="B36" t="s">
        <v>802</v>
      </c>
      <c r="C36" t="s">
        <v>82</v>
      </c>
      <c r="D36" t="s">
        <v>172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11" x14ac:dyDescent="0.2">
      <c r="A37" t="s">
        <v>1325</v>
      </c>
      <c r="B37" t="s">
        <v>754</v>
      </c>
      <c r="C37" t="s">
        <v>82</v>
      </c>
      <c r="D37" t="s">
        <v>172</v>
      </c>
      <c r="E37">
        <v>0</v>
      </c>
      <c r="F37">
        <v>1</v>
      </c>
      <c r="G37">
        <v>0</v>
      </c>
      <c r="H37">
        <v>1</v>
      </c>
      <c r="I37">
        <v>1</v>
      </c>
    </row>
    <row r="38" spans="1:11" x14ac:dyDescent="0.2">
      <c r="A38" t="s">
        <v>1326</v>
      </c>
      <c r="B38" t="s">
        <v>536</v>
      </c>
      <c r="C38" t="s">
        <v>82</v>
      </c>
      <c r="D38" t="s">
        <v>172</v>
      </c>
      <c r="E38">
        <v>1</v>
      </c>
      <c r="F38">
        <v>0</v>
      </c>
      <c r="G38">
        <v>0</v>
      </c>
      <c r="H38">
        <v>0</v>
      </c>
      <c r="I38">
        <v>0</v>
      </c>
    </row>
    <row r="39" spans="1:11" x14ac:dyDescent="0.2">
      <c r="A39" s="2" t="s">
        <v>1375</v>
      </c>
      <c r="B39" t="s">
        <v>554</v>
      </c>
      <c r="C39" t="s">
        <v>1443</v>
      </c>
      <c r="D39" t="s">
        <v>172</v>
      </c>
      <c r="E39">
        <v>1</v>
      </c>
      <c r="F39">
        <v>1</v>
      </c>
      <c r="G39">
        <v>1</v>
      </c>
      <c r="H39">
        <v>1</v>
      </c>
      <c r="I39">
        <v>1</v>
      </c>
      <c r="J39" s="1">
        <v>44236.013553240744</v>
      </c>
      <c r="K39" s="1">
        <v>44236.013935185183</v>
      </c>
    </row>
    <row r="40" spans="1:11" x14ac:dyDescent="0.2">
      <c r="A40" t="s">
        <v>1327</v>
      </c>
      <c r="B40" t="s">
        <v>450</v>
      </c>
      <c r="C40" t="s">
        <v>1444</v>
      </c>
      <c r="D40" t="s">
        <v>172</v>
      </c>
      <c r="E40">
        <v>1</v>
      </c>
      <c r="F40">
        <v>1</v>
      </c>
      <c r="G40">
        <v>1</v>
      </c>
      <c r="H40">
        <v>0</v>
      </c>
      <c r="I40">
        <v>1</v>
      </c>
      <c r="J40" s="1">
        <v>44235.629837962966</v>
      </c>
      <c r="K40" s="1">
        <v>44235.63008101852</v>
      </c>
    </row>
    <row r="41" spans="1:11" x14ac:dyDescent="0.2">
      <c r="A41" t="s">
        <v>1376</v>
      </c>
      <c r="B41" s="2" t="s">
        <v>580</v>
      </c>
      <c r="C41" t="s">
        <v>1445</v>
      </c>
      <c r="D41" t="s">
        <v>172</v>
      </c>
      <c r="E41">
        <v>1</v>
      </c>
      <c r="F41">
        <v>0</v>
      </c>
      <c r="G41">
        <v>1</v>
      </c>
      <c r="H41">
        <v>0</v>
      </c>
      <c r="I41">
        <v>1</v>
      </c>
      <c r="J41" s="1">
        <v>44236.004027777781</v>
      </c>
      <c r="K41" s="1">
        <v>44236.004143518519</v>
      </c>
    </row>
    <row r="42" spans="1:11" x14ac:dyDescent="0.2">
      <c r="A42" t="s">
        <v>1328</v>
      </c>
      <c r="B42" t="s">
        <v>808</v>
      </c>
      <c r="C42" t="s">
        <v>1446</v>
      </c>
      <c r="D42" t="s">
        <v>172</v>
      </c>
      <c r="E42">
        <v>1</v>
      </c>
      <c r="F42">
        <v>1</v>
      </c>
      <c r="G42">
        <v>1</v>
      </c>
      <c r="H42">
        <v>1</v>
      </c>
      <c r="I42">
        <v>1</v>
      </c>
      <c r="J42" s="1">
        <v>44235.992291666669</v>
      </c>
      <c r="K42" s="1">
        <v>44235.992465277777</v>
      </c>
    </row>
    <row r="43" spans="1:11" x14ac:dyDescent="0.2">
      <c r="A43" t="s">
        <v>1377</v>
      </c>
      <c r="B43" t="s">
        <v>790</v>
      </c>
      <c r="C43" t="s">
        <v>1447</v>
      </c>
      <c r="D43" t="s">
        <v>172</v>
      </c>
      <c r="E43">
        <v>0</v>
      </c>
      <c r="F43">
        <v>0</v>
      </c>
      <c r="G43">
        <v>1</v>
      </c>
      <c r="H43">
        <v>0</v>
      </c>
      <c r="I43">
        <v>0</v>
      </c>
      <c r="J43" s="1">
        <v>44236.011134259257</v>
      </c>
      <c r="K43" s="1">
        <v>44236.011331018519</v>
      </c>
    </row>
    <row r="44" spans="1:11" x14ac:dyDescent="0.2">
      <c r="A44" t="s">
        <v>1378</v>
      </c>
      <c r="B44" t="s">
        <v>648</v>
      </c>
      <c r="C44" t="s">
        <v>1448</v>
      </c>
      <c r="D44" t="s">
        <v>172</v>
      </c>
      <c r="E44">
        <v>0</v>
      </c>
      <c r="F44">
        <v>0</v>
      </c>
      <c r="G44">
        <v>0</v>
      </c>
      <c r="H44">
        <v>0</v>
      </c>
      <c r="I44">
        <v>0</v>
      </c>
      <c r="J44" s="1">
        <v>44236.011655092596</v>
      </c>
      <c r="K44" s="1">
        <v>44236.011701388888</v>
      </c>
    </row>
    <row r="45" spans="1:11" x14ac:dyDescent="0.2">
      <c r="A45" t="s">
        <v>1379</v>
      </c>
      <c r="B45" t="s">
        <v>588</v>
      </c>
      <c r="C45" t="s">
        <v>1449</v>
      </c>
      <c r="D45" t="s">
        <v>172</v>
      </c>
      <c r="E45">
        <v>0</v>
      </c>
      <c r="F45">
        <v>0</v>
      </c>
      <c r="G45">
        <v>0</v>
      </c>
      <c r="H45">
        <v>0</v>
      </c>
      <c r="I45">
        <v>0</v>
      </c>
      <c r="J45" s="1">
        <v>44236.012997685182</v>
      </c>
      <c r="K45" s="1">
        <v>44236.013032407405</v>
      </c>
    </row>
    <row r="46" spans="1:11" x14ac:dyDescent="0.2">
      <c r="A46" t="s">
        <v>1329</v>
      </c>
      <c r="B46" t="s">
        <v>494</v>
      </c>
      <c r="C46" t="s">
        <v>1450</v>
      </c>
      <c r="D46" t="s">
        <v>172</v>
      </c>
      <c r="E46">
        <v>0</v>
      </c>
      <c r="F46">
        <v>0</v>
      </c>
      <c r="G46">
        <v>0</v>
      </c>
      <c r="H46">
        <v>0</v>
      </c>
      <c r="I46">
        <v>0</v>
      </c>
      <c r="J46" s="1">
        <v>44235.990659722222</v>
      </c>
      <c r="K46" s="1">
        <v>44235.990798611114</v>
      </c>
    </row>
    <row r="47" spans="1:11" x14ac:dyDescent="0.2">
      <c r="A47" t="s">
        <v>1380</v>
      </c>
      <c r="B47" t="s">
        <v>726</v>
      </c>
      <c r="C47" t="s">
        <v>1451</v>
      </c>
      <c r="D47" t="s">
        <v>172</v>
      </c>
      <c r="E47">
        <v>0</v>
      </c>
      <c r="F47">
        <v>1</v>
      </c>
      <c r="G47">
        <v>0</v>
      </c>
      <c r="H47">
        <v>1</v>
      </c>
      <c r="I47">
        <v>0</v>
      </c>
      <c r="J47" s="1">
        <v>44236.017534722225</v>
      </c>
      <c r="K47" s="1">
        <v>44236.017905092594</v>
      </c>
    </row>
    <row r="48" spans="1:11" x14ac:dyDescent="0.2">
      <c r="A48" t="s">
        <v>1381</v>
      </c>
      <c r="B48" t="s">
        <v>458</v>
      </c>
      <c r="C48" t="s">
        <v>1452</v>
      </c>
      <c r="D48" t="s">
        <v>172</v>
      </c>
      <c r="E48">
        <v>1</v>
      </c>
      <c r="F48">
        <v>0</v>
      </c>
      <c r="G48">
        <v>0</v>
      </c>
      <c r="H48">
        <v>0</v>
      </c>
      <c r="I48">
        <v>0</v>
      </c>
      <c r="J48" s="1">
        <v>44236.013437499998</v>
      </c>
      <c r="K48" s="1">
        <v>44236.013553240744</v>
      </c>
    </row>
    <row r="49" spans="1:11" x14ac:dyDescent="0.2">
      <c r="A49" t="s">
        <v>1330</v>
      </c>
      <c r="B49" t="s">
        <v>382</v>
      </c>
      <c r="C49" t="s">
        <v>1453</v>
      </c>
      <c r="D49" t="s">
        <v>172</v>
      </c>
      <c r="E49">
        <v>1</v>
      </c>
      <c r="F49">
        <v>1</v>
      </c>
      <c r="G49">
        <v>1</v>
      </c>
      <c r="H49">
        <v>1</v>
      </c>
      <c r="I49">
        <v>1</v>
      </c>
      <c r="J49" s="1">
        <v>44235.62809027778</v>
      </c>
      <c r="K49" s="1">
        <v>44235.62835648148</v>
      </c>
    </row>
    <row r="50" spans="1:11" x14ac:dyDescent="0.2">
      <c r="A50" t="s">
        <v>1331</v>
      </c>
      <c r="B50" t="s">
        <v>249</v>
      </c>
      <c r="C50" t="s">
        <v>1454</v>
      </c>
      <c r="D50" t="s">
        <v>172</v>
      </c>
      <c r="E50">
        <v>0</v>
      </c>
      <c r="F50">
        <v>0</v>
      </c>
      <c r="G50">
        <v>0</v>
      </c>
      <c r="H50">
        <v>0</v>
      </c>
      <c r="I50">
        <v>0</v>
      </c>
      <c r="J50" s="1">
        <v>44235.992465277777</v>
      </c>
      <c r="K50" s="1">
        <v>44236.002986111111</v>
      </c>
    </row>
    <row r="51" spans="1:11" x14ac:dyDescent="0.2">
      <c r="A51" t="s">
        <v>1332</v>
      </c>
      <c r="B51" s="2" t="s">
        <v>308</v>
      </c>
      <c r="C51" t="s">
        <v>1455</v>
      </c>
      <c r="D51" t="s">
        <v>172</v>
      </c>
      <c r="E51">
        <v>1</v>
      </c>
      <c r="F51">
        <v>1</v>
      </c>
      <c r="G51">
        <v>1</v>
      </c>
      <c r="H51">
        <v>1</v>
      </c>
      <c r="I51">
        <v>1</v>
      </c>
      <c r="J51" s="1">
        <v>44235.842488425929</v>
      </c>
      <c r="K51" s="1">
        <v>44235.842673611114</v>
      </c>
    </row>
    <row r="52" spans="1:11" x14ac:dyDescent="0.2">
      <c r="A52" t="s">
        <v>1333</v>
      </c>
      <c r="B52" t="s">
        <v>462</v>
      </c>
      <c r="C52" t="s">
        <v>1456</v>
      </c>
      <c r="D52" t="s">
        <v>172</v>
      </c>
      <c r="E52">
        <v>1</v>
      </c>
      <c r="F52">
        <v>1</v>
      </c>
      <c r="G52">
        <v>1</v>
      </c>
      <c r="H52">
        <v>1</v>
      </c>
      <c r="I52">
        <v>1</v>
      </c>
      <c r="J52" s="1">
        <v>44235.625787037039</v>
      </c>
      <c r="K52" s="1">
        <v>44235.625891203701</v>
      </c>
    </row>
    <row r="53" spans="1:11" x14ac:dyDescent="0.2">
      <c r="A53" t="s">
        <v>1382</v>
      </c>
      <c r="B53" t="s">
        <v>362</v>
      </c>
      <c r="C53" t="s">
        <v>1457</v>
      </c>
      <c r="D53" t="s">
        <v>172</v>
      </c>
      <c r="E53">
        <v>0</v>
      </c>
      <c r="F53">
        <v>0</v>
      </c>
      <c r="G53">
        <v>0</v>
      </c>
      <c r="H53">
        <v>0</v>
      </c>
      <c r="I53">
        <v>0</v>
      </c>
      <c r="J53" s="1">
        <v>44236.016041666669</v>
      </c>
      <c r="K53" s="1">
        <v>44236.016261574077</v>
      </c>
    </row>
    <row r="54" spans="1:11" x14ac:dyDescent="0.2">
      <c r="A54" t="s">
        <v>1383</v>
      </c>
      <c r="B54" t="s">
        <v>187</v>
      </c>
      <c r="C54" t="s">
        <v>1458</v>
      </c>
      <c r="D54" t="s">
        <v>172</v>
      </c>
      <c r="E54">
        <v>0</v>
      </c>
      <c r="F54">
        <v>0</v>
      </c>
      <c r="G54">
        <v>0</v>
      </c>
      <c r="H54">
        <v>0</v>
      </c>
      <c r="I54">
        <v>0</v>
      </c>
      <c r="J54" s="1">
        <v>44236.018009259256</v>
      </c>
      <c r="K54" s="1">
        <v>44236.018738425926</v>
      </c>
    </row>
    <row r="55" spans="1:11" x14ac:dyDescent="0.2">
      <c r="A55" t="s">
        <v>1384</v>
      </c>
      <c r="B55" t="s">
        <v>432</v>
      </c>
      <c r="C55" t="s">
        <v>1459</v>
      </c>
      <c r="D55" t="s">
        <v>172</v>
      </c>
      <c r="E55">
        <v>1</v>
      </c>
      <c r="F55">
        <v>1</v>
      </c>
      <c r="G55">
        <v>1</v>
      </c>
      <c r="H55">
        <v>1</v>
      </c>
      <c r="I55">
        <v>1</v>
      </c>
      <c r="J55" s="1">
        <v>44236.018831018519</v>
      </c>
      <c r="K55" s="1">
        <v>44236.018958333334</v>
      </c>
    </row>
    <row r="56" spans="1:11" x14ac:dyDescent="0.2">
      <c r="A56" t="s">
        <v>1385</v>
      </c>
      <c r="B56" t="s">
        <v>328</v>
      </c>
      <c r="C56" t="s">
        <v>1460</v>
      </c>
      <c r="D56" t="s">
        <v>172</v>
      </c>
      <c r="E56">
        <v>0</v>
      </c>
      <c r="F56">
        <v>0</v>
      </c>
      <c r="G56">
        <v>0</v>
      </c>
      <c r="H56">
        <v>0</v>
      </c>
      <c r="I56">
        <v>0</v>
      </c>
      <c r="J56" s="1">
        <v>44236.016770833332</v>
      </c>
      <c r="K56" s="1">
        <v>44236.016932870371</v>
      </c>
    </row>
    <row r="57" spans="1:11" x14ac:dyDescent="0.2">
      <c r="A57" t="s">
        <v>1386</v>
      </c>
      <c r="B57" t="s">
        <v>370</v>
      </c>
      <c r="C57" t="s">
        <v>1461</v>
      </c>
      <c r="D57" t="s">
        <v>172</v>
      </c>
      <c r="E57">
        <v>0</v>
      </c>
      <c r="F57">
        <v>0</v>
      </c>
      <c r="G57">
        <v>0</v>
      </c>
      <c r="H57">
        <v>0</v>
      </c>
      <c r="I57">
        <v>0</v>
      </c>
      <c r="J57" s="1">
        <v>44236.017488425925</v>
      </c>
      <c r="K57" s="1">
        <v>44236.017523148148</v>
      </c>
    </row>
    <row r="58" spans="1:11" x14ac:dyDescent="0.2">
      <c r="A58" t="s">
        <v>1334</v>
      </c>
      <c r="B58" t="s">
        <v>482</v>
      </c>
      <c r="C58" t="s">
        <v>1462</v>
      </c>
      <c r="D58" t="s">
        <v>172</v>
      </c>
      <c r="E58">
        <v>1</v>
      </c>
      <c r="F58">
        <v>0</v>
      </c>
      <c r="G58">
        <v>1</v>
      </c>
      <c r="H58">
        <v>0</v>
      </c>
      <c r="I58">
        <v>0</v>
      </c>
      <c r="J58" s="1">
        <v>44235.990879629629</v>
      </c>
      <c r="K58" s="1">
        <v>44235.990949074076</v>
      </c>
    </row>
    <row r="59" spans="1:11" x14ac:dyDescent="0.2">
      <c r="A59" t="s">
        <v>1387</v>
      </c>
      <c r="B59" t="s">
        <v>288</v>
      </c>
      <c r="C59" t="s">
        <v>1463</v>
      </c>
      <c r="D59" t="s">
        <v>172</v>
      </c>
      <c r="E59">
        <v>0</v>
      </c>
      <c r="F59">
        <v>0</v>
      </c>
      <c r="G59">
        <v>0</v>
      </c>
      <c r="H59">
        <v>0</v>
      </c>
      <c r="I59">
        <v>0</v>
      </c>
      <c r="J59" s="1">
        <v>44236.018750000003</v>
      </c>
      <c r="K59" s="1">
        <v>44236.018831018519</v>
      </c>
    </row>
    <row r="60" spans="1:11" x14ac:dyDescent="0.2">
      <c r="A60" t="s">
        <v>1335</v>
      </c>
      <c r="B60" t="s">
        <v>294</v>
      </c>
      <c r="C60" t="s">
        <v>1464</v>
      </c>
      <c r="D60" t="s">
        <v>172</v>
      </c>
      <c r="E60">
        <v>0</v>
      </c>
      <c r="F60">
        <v>0</v>
      </c>
      <c r="G60">
        <v>0</v>
      </c>
      <c r="H60">
        <v>1</v>
      </c>
      <c r="I60">
        <v>0</v>
      </c>
      <c r="J60" s="1">
        <v>44235.842106481483</v>
      </c>
      <c r="K60" s="1">
        <v>44235.842488425929</v>
      </c>
    </row>
    <row r="61" spans="1:11" x14ac:dyDescent="0.2">
      <c r="A61" t="s">
        <v>1336</v>
      </c>
      <c r="B61" t="s">
        <v>432</v>
      </c>
      <c r="C61" t="s">
        <v>1465</v>
      </c>
      <c r="D61" t="s">
        <v>172</v>
      </c>
      <c r="E61">
        <v>1</v>
      </c>
      <c r="F61">
        <v>1</v>
      </c>
      <c r="G61">
        <v>1</v>
      </c>
      <c r="H61">
        <v>1</v>
      </c>
      <c r="I61">
        <v>1</v>
      </c>
      <c r="J61" s="1">
        <v>44235.623900462961</v>
      </c>
      <c r="K61" s="1">
        <v>44235.624374999999</v>
      </c>
    </row>
    <row r="62" spans="1:11" x14ac:dyDescent="0.2">
      <c r="A62" t="s">
        <v>1337</v>
      </c>
      <c r="B62" t="s">
        <v>576</v>
      </c>
      <c r="C62" t="s">
        <v>1466</v>
      </c>
      <c r="D62" t="s">
        <v>172</v>
      </c>
      <c r="E62">
        <v>1</v>
      </c>
      <c r="F62">
        <v>1</v>
      </c>
      <c r="G62">
        <v>1</v>
      </c>
      <c r="H62">
        <v>0</v>
      </c>
      <c r="I62">
        <v>0</v>
      </c>
      <c r="J62" s="1">
        <v>44235.842685185184</v>
      </c>
      <c r="K62" s="1">
        <v>44235.843124999999</v>
      </c>
    </row>
    <row r="63" spans="1:11" x14ac:dyDescent="0.2">
      <c r="A63" t="s">
        <v>1388</v>
      </c>
      <c r="B63" t="s">
        <v>524</v>
      </c>
      <c r="C63" t="s">
        <v>1467</v>
      </c>
      <c r="D63" t="s">
        <v>172</v>
      </c>
      <c r="E63">
        <v>0</v>
      </c>
      <c r="F63">
        <v>0</v>
      </c>
      <c r="G63">
        <v>0</v>
      </c>
      <c r="H63">
        <v>0</v>
      </c>
      <c r="I63">
        <v>0</v>
      </c>
      <c r="J63" s="1">
        <v>44236.004259259258</v>
      </c>
      <c r="K63" s="1">
        <v>44236.004340277781</v>
      </c>
    </row>
    <row r="64" spans="1:11" x14ac:dyDescent="0.2">
      <c r="A64" t="s">
        <v>1389</v>
      </c>
      <c r="B64" t="s">
        <v>552</v>
      </c>
      <c r="C64" t="s">
        <v>1468</v>
      </c>
      <c r="D64" t="s">
        <v>172</v>
      </c>
      <c r="E64">
        <v>1</v>
      </c>
      <c r="F64">
        <v>1</v>
      </c>
      <c r="G64">
        <v>1</v>
      </c>
      <c r="H64">
        <v>0</v>
      </c>
      <c r="I64">
        <v>0</v>
      </c>
      <c r="J64" s="1">
        <v>44236.005891203706</v>
      </c>
      <c r="K64" s="1">
        <v>44236.010625000003</v>
      </c>
    </row>
    <row r="65" spans="1:11" x14ac:dyDescent="0.2">
      <c r="A65" t="s">
        <v>1338</v>
      </c>
      <c r="B65" t="s">
        <v>290</v>
      </c>
      <c r="C65" t="s">
        <v>1469</v>
      </c>
      <c r="D65" t="s">
        <v>172</v>
      </c>
      <c r="E65">
        <v>1</v>
      </c>
      <c r="F65">
        <v>1</v>
      </c>
      <c r="G65">
        <v>1</v>
      </c>
      <c r="H65">
        <v>1</v>
      </c>
      <c r="I65">
        <v>1</v>
      </c>
      <c r="J65" s="1">
        <v>44235.840949074074</v>
      </c>
      <c r="K65" s="1">
        <v>44235.841180555559</v>
      </c>
    </row>
    <row r="66" spans="1:11" x14ac:dyDescent="0.2">
      <c r="A66" t="s">
        <v>1390</v>
      </c>
      <c r="B66" t="s">
        <v>774</v>
      </c>
      <c r="C66" t="s">
        <v>1470</v>
      </c>
      <c r="D66" t="s">
        <v>172</v>
      </c>
      <c r="E66">
        <v>0</v>
      </c>
      <c r="F66">
        <v>0</v>
      </c>
      <c r="G66">
        <v>0</v>
      </c>
      <c r="H66">
        <v>0</v>
      </c>
      <c r="I66">
        <v>0</v>
      </c>
      <c r="J66" s="1">
        <v>44236.017384259256</v>
      </c>
      <c r="K66" s="1">
        <v>44236.017476851855</v>
      </c>
    </row>
    <row r="67" spans="1:11" x14ac:dyDescent="0.2">
      <c r="A67" t="s">
        <v>1391</v>
      </c>
      <c r="B67" t="s">
        <v>508</v>
      </c>
      <c r="C67" t="s">
        <v>1471</v>
      </c>
      <c r="D67" t="s">
        <v>172</v>
      </c>
      <c r="E67">
        <v>0</v>
      </c>
      <c r="F67">
        <v>0</v>
      </c>
      <c r="G67">
        <v>0</v>
      </c>
      <c r="H67">
        <v>0</v>
      </c>
      <c r="I67">
        <v>0</v>
      </c>
      <c r="J67" s="1">
        <v>44236.017025462963</v>
      </c>
      <c r="K67" s="1">
        <v>44236.017129629632</v>
      </c>
    </row>
    <row r="68" spans="1:11" x14ac:dyDescent="0.2">
      <c r="A68" t="s">
        <v>1392</v>
      </c>
      <c r="B68" t="s">
        <v>185</v>
      </c>
      <c r="C68" t="s">
        <v>1472</v>
      </c>
      <c r="D68" t="s">
        <v>172</v>
      </c>
      <c r="E68">
        <v>0</v>
      </c>
      <c r="F68">
        <v>0</v>
      </c>
      <c r="G68">
        <v>0</v>
      </c>
      <c r="H68">
        <v>0</v>
      </c>
      <c r="I68">
        <v>0</v>
      </c>
      <c r="J68" s="1">
        <v>44236.012256944443</v>
      </c>
      <c r="K68" s="1">
        <v>44236.012314814812</v>
      </c>
    </row>
    <row r="69" spans="1:11" x14ac:dyDescent="0.2">
      <c r="A69" t="s">
        <v>1339</v>
      </c>
      <c r="B69" t="s">
        <v>514</v>
      </c>
      <c r="C69" t="s">
        <v>1473</v>
      </c>
      <c r="D69" t="s">
        <v>172</v>
      </c>
      <c r="E69">
        <v>0</v>
      </c>
      <c r="F69">
        <v>0</v>
      </c>
      <c r="G69">
        <v>0</v>
      </c>
      <c r="H69">
        <v>0</v>
      </c>
      <c r="I69">
        <v>0</v>
      </c>
      <c r="J69" s="1">
        <v>44235.990520833337</v>
      </c>
      <c r="K69" s="1">
        <v>44235.990601851852</v>
      </c>
    </row>
    <row r="70" spans="1:11" x14ac:dyDescent="0.2">
      <c r="A70" t="s">
        <v>1393</v>
      </c>
      <c r="B70" t="s">
        <v>384</v>
      </c>
      <c r="C70" t="s">
        <v>1474</v>
      </c>
      <c r="D70" t="s">
        <v>172</v>
      </c>
      <c r="E70">
        <v>1</v>
      </c>
      <c r="F70">
        <v>0</v>
      </c>
      <c r="G70">
        <v>1</v>
      </c>
      <c r="H70">
        <v>0</v>
      </c>
      <c r="I70">
        <v>0</v>
      </c>
      <c r="J70" s="1">
        <v>44236.015729166669</v>
      </c>
      <c r="K70" s="1">
        <v>44236.015821759262</v>
      </c>
    </row>
    <row r="71" spans="1:11" x14ac:dyDescent="0.2">
      <c r="A71" t="s">
        <v>1340</v>
      </c>
      <c r="B71" t="s">
        <v>271</v>
      </c>
      <c r="C71" t="s">
        <v>1475</v>
      </c>
      <c r="D71" t="s">
        <v>172</v>
      </c>
      <c r="E71">
        <v>1</v>
      </c>
      <c r="F71">
        <v>1</v>
      </c>
      <c r="G71">
        <v>1</v>
      </c>
      <c r="H71">
        <v>1</v>
      </c>
      <c r="I71">
        <v>1</v>
      </c>
      <c r="J71" s="1">
        <v>44235.991469907407</v>
      </c>
      <c r="K71" s="1">
        <v>44235.991562499999</v>
      </c>
    </row>
    <row r="72" spans="1:11" x14ac:dyDescent="0.2">
      <c r="A72" t="s">
        <v>1341</v>
      </c>
      <c r="B72" t="s">
        <v>770</v>
      </c>
      <c r="C72" t="s">
        <v>1476</v>
      </c>
      <c r="D72" t="s">
        <v>172</v>
      </c>
      <c r="E72">
        <v>0</v>
      </c>
      <c r="F72">
        <v>0</v>
      </c>
      <c r="G72">
        <v>0</v>
      </c>
      <c r="H72">
        <v>0</v>
      </c>
      <c r="I72">
        <v>0</v>
      </c>
      <c r="J72" s="1">
        <v>44235.843298611115</v>
      </c>
      <c r="K72" s="1">
        <v>44235.843425925923</v>
      </c>
    </row>
    <row r="73" spans="1:11" x14ac:dyDescent="0.2">
      <c r="A73" t="s">
        <v>1394</v>
      </c>
      <c r="B73" t="s">
        <v>680</v>
      </c>
      <c r="C73" t="s">
        <v>1477</v>
      </c>
      <c r="D73" t="s">
        <v>172</v>
      </c>
      <c r="E73">
        <v>1</v>
      </c>
      <c r="F73">
        <v>1</v>
      </c>
      <c r="G73">
        <v>1</v>
      </c>
      <c r="H73">
        <v>1</v>
      </c>
      <c r="I73">
        <v>1</v>
      </c>
      <c r="J73" s="1">
        <v>44236.01189814815</v>
      </c>
      <c r="K73" s="1">
        <v>44236.012013888889</v>
      </c>
    </row>
    <row r="74" spans="1:11" x14ac:dyDescent="0.2">
      <c r="A74" t="s">
        <v>1342</v>
      </c>
      <c r="B74" t="s">
        <v>344</v>
      </c>
      <c r="C74" t="s">
        <v>1478</v>
      </c>
      <c r="D74" t="s">
        <v>172</v>
      </c>
      <c r="E74">
        <v>1</v>
      </c>
      <c r="F74">
        <v>1</v>
      </c>
      <c r="G74">
        <v>1</v>
      </c>
      <c r="H74">
        <v>1</v>
      </c>
      <c r="I74">
        <v>1</v>
      </c>
      <c r="J74" s="1">
        <v>44235.624386574076</v>
      </c>
      <c r="K74" s="1">
        <v>44235.624675925923</v>
      </c>
    </row>
    <row r="75" spans="1:11" x14ac:dyDescent="0.2">
      <c r="A75" t="s">
        <v>1395</v>
      </c>
      <c r="B75" t="s">
        <v>348</v>
      </c>
      <c r="C75" t="s">
        <v>1479</v>
      </c>
      <c r="D75" t="s">
        <v>172</v>
      </c>
      <c r="E75">
        <v>0</v>
      </c>
      <c r="F75">
        <v>0</v>
      </c>
      <c r="G75">
        <v>0</v>
      </c>
      <c r="H75">
        <v>0</v>
      </c>
      <c r="I75">
        <v>0</v>
      </c>
      <c r="J75" s="1">
        <v>44236.011469907404</v>
      </c>
      <c r="K75" s="1">
        <v>44236.011574074073</v>
      </c>
    </row>
    <row r="76" spans="1:11" x14ac:dyDescent="0.2">
      <c r="A76" t="s">
        <v>1396</v>
      </c>
      <c r="B76" t="s">
        <v>548</v>
      </c>
      <c r="C76" t="s">
        <v>1480</v>
      </c>
      <c r="D76" t="s">
        <v>172</v>
      </c>
      <c r="E76">
        <v>1</v>
      </c>
      <c r="F76">
        <v>1</v>
      </c>
      <c r="G76">
        <v>1</v>
      </c>
      <c r="H76">
        <v>1</v>
      </c>
      <c r="I76">
        <v>1</v>
      </c>
      <c r="J76" s="1">
        <v>44236.003252314818</v>
      </c>
      <c r="K76" s="1">
        <v>44236.003391203703</v>
      </c>
    </row>
    <row r="77" spans="1:11" x14ac:dyDescent="0.2">
      <c r="A77" t="s">
        <v>1397</v>
      </c>
      <c r="B77" t="s">
        <v>203</v>
      </c>
      <c r="C77" t="s">
        <v>1481</v>
      </c>
      <c r="D77" t="s">
        <v>172</v>
      </c>
      <c r="E77">
        <v>0</v>
      </c>
      <c r="F77">
        <v>0</v>
      </c>
      <c r="G77">
        <v>0</v>
      </c>
      <c r="H77">
        <v>0</v>
      </c>
      <c r="I77">
        <v>0</v>
      </c>
      <c r="J77" s="1">
        <v>44236.012685185182</v>
      </c>
      <c r="K77" s="1">
        <v>44236.012754629628</v>
      </c>
    </row>
    <row r="78" spans="1:11" x14ac:dyDescent="0.2">
      <c r="A78" t="s">
        <v>1343</v>
      </c>
      <c r="B78" t="s">
        <v>702</v>
      </c>
      <c r="C78" t="s">
        <v>1482</v>
      </c>
      <c r="D78" t="s">
        <v>172</v>
      </c>
      <c r="E78">
        <v>1</v>
      </c>
      <c r="F78">
        <v>1</v>
      </c>
      <c r="G78">
        <v>1</v>
      </c>
      <c r="H78">
        <v>1</v>
      </c>
      <c r="I78">
        <v>1</v>
      </c>
      <c r="J78" s="1">
        <v>44235.991203703707</v>
      </c>
      <c r="K78" s="1">
        <v>44235.991296296299</v>
      </c>
    </row>
    <row r="79" spans="1:11" x14ac:dyDescent="0.2">
      <c r="A79" t="s">
        <v>1344</v>
      </c>
      <c r="B79" t="s">
        <v>810</v>
      </c>
      <c r="C79" t="s">
        <v>1483</v>
      </c>
      <c r="D79" t="s">
        <v>172</v>
      </c>
      <c r="E79">
        <v>1</v>
      </c>
      <c r="F79">
        <v>0</v>
      </c>
      <c r="G79">
        <v>0</v>
      </c>
      <c r="H79">
        <v>0</v>
      </c>
      <c r="I79">
        <v>0</v>
      </c>
      <c r="J79" s="1">
        <v>44235.990949074076</v>
      </c>
      <c r="K79" s="1">
        <v>44235.991030092591</v>
      </c>
    </row>
    <row r="80" spans="1:11" x14ac:dyDescent="0.2">
      <c r="A80" t="s">
        <v>1345</v>
      </c>
      <c r="B80" t="s">
        <v>590</v>
      </c>
      <c r="C80" t="s">
        <v>1484</v>
      </c>
      <c r="D80" t="s">
        <v>172</v>
      </c>
      <c r="E80">
        <v>1</v>
      </c>
      <c r="F80">
        <v>1</v>
      </c>
      <c r="G80">
        <v>1</v>
      </c>
      <c r="H80">
        <v>1</v>
      </c>
      <c r="I80">
        <v>1</v>
      </c>
      <c r="J80" s="1">
        <v>44235.841956018521</v>
      </c>
      <c r="K80" s="1">
        <v>44235.842106481483</v>
      </c>
    </row>
    <row r="81" spans="1:11" x14ac:dyDescent="0.2">
      <c r="A81" t="s">
        <v>1398</v>
      </c>
      <c r="B81" t="s">
        <v>528</v>
      </c>
      <c r="C81" t="s">
        <v>1485</v>
      </c>
      <c r="D81" t="s">
        <v>172</v>
      </c>
      <c r="E81">
        <v>0</v>
      </c>
      <c r="F81">
        <v>0</v>
      </c>
      <c r="G81">
        <v>0</v>
      </c>
      <c r="H81">
        <v>0</v>
      </c>
      <c r="I81">
        <v>0</v>
      </c>
      <c r="J81" s="1">
        <v>44236.004513888889</v>
      </c>
      <c r="K81" s="1">
        <v>44236.004699074074</v>
      </c>
    </row>
    <row r="82" spans="1:11" x14ac:dyDescent="0.2">
      <c r="A82" t="s">
        <v>1399</v>
      </c>
      <c r="B82" t="s">
        <v>251</v>
      </c>
      <c r="C82" t="s">
        <v>1486</v>
      </c>
      <c r="D82" t="s">
        <v>172</v>
      </c>
      <c r="E82">
        <v>0</v>
      </c>
      <c r="F82">
        <v>0</v>
      </c>
      <c r="G82">
        <v>0</v>
      </c>
      <c r="H82">
        <v>0</v>
      </c>
      <c r="I82">
        <v>0</v>
      </c>
      <c r="J82" s="1">
        <v>44236.016932870371</v>
      </c>
      <c r="K82" s="1">
        <v>44236.017025462963</v>
      </c>
    </row>
    <row r="83" spans="1:11" x14ac:dyDescent="0.2">
      <c r="A83" t="s">
        <v>1400</v>
      </c>
      <c r="B83" t="s">
        <v>672</v>
      </c>
      <c r="C83" t="s">
        <v>1487</v>
      </c>
      <c r="D83" t="s">
        <v>172</v>
      </c>
      <c r="E83">
        <v>0</v>
      </c>
      <c r="F83">
        <v>0</v>
      </c>
      <c r="G83">
        <v>0</v>
      </c>
      <c r="H83">
        <v>0</v>
      </c>
      <c r="I83">
        <v>0</v>
      </c>
      <c r="J83" s="1">
        <v>44236.013182870367</v>
      </c>
      <c r="K83" s="1">
        <v>44236.013275462959</v>
      </c>
    </row>
    <row r="84" spans="1:11" x14ac:dyDescent="0.2">
      <c r="A84" t="s">
        <v>1346</v>
      </c>
      <c r="B84" t="s">
        <v>820</v>
      </c>
      <c r="C84" t="s">
        <v>1488</v>
      </c>
      <c r="D84" t="s">
        <v>172</v>
      </c>
      <c r="E84">
        <v>0</v>
      </c>
      <c r="F84">
        <v>0</v>
      </c>
      <c r="G84">
        <v>0</v>
      </c>
      <c r="H84">
        <v>0</v>
      </c>
      <c r="I84">
        <v>0</v>
      </c>
      <c r="J84" s="1">
        <v>44235.990335648145</v>
      </c>
      <c r="K84" s="1">
        <v>44235.990520833337</v>
      </c>
    </row>
    <row r="85" spans="1:11" x14ac:dyDescent="0.2">
      <c r="A85" t="s">
        <v>1347</v>
      </c>
      <c r="B85" t="s">
        <v>562</v>
      </c>
      <c r="C85" t="s">
        <v>1489</v>
      </c>
      <c r="D85" t="s">
        <v>172</v>
      </c>
      <c r="E85">
        <v>1</v>
      </c>
      <c r="F85">
        <v>1</v>
      </c>
      <c r="G85">
        <v>1</v>
      </c>
      <c r="H85">
        <v>1</v>
      </c>
      <c r="I85">
        <v>1</v>
      </c>
      <c r="J85" s="1">
        <v>44235.991296296299</v>
      </c>
      <c r="K85" s="1">
        <v>44235.991377314815</v>
      </c>
    </row>
    <row r="86" spans="1:11" x14ac:dyDescent="0.2">
      <c r="A86" t="s">
        <v>1348</v>
      </c>
      <c r="B86" t="s">
        <v>374</v>
      </c>
      <c r="C86" t="s">
        <v>1490</v>
      </c>
      <c r="D86" t="s">
        <v>172</v>
      </c>
      <c r="E86">
        <v>0</v>
      </c>
      <c r="F86">
        <v>0</v>
      </c>
      <c r="G86">
        <v>0</v>
      </c>
      <c r="H86">
        <v>0</v>
      </c>
      <c r="I86">
        <v>0</v>
      </c>
      <c r="J86" s="1">
        <v>44235.990266203706</v>
      </c>
      <c r="K86" s="1">
        <v>44235.990324074075</v>
      </c>
    </row>
    <row r="87" spans="1:11" x14ac:dyDescent="0.2">
      <c r="A87" t="s">
        <v>1401</v>
      </c>
      <c r="B87" t="s">
        <v>372</v>
      </c>
      <c r="C87" t="s">
        <v>1491</v>
      </c>
      <c r="D87" t="s">
        <v>172</v>
      </c>
      <c r="E87">
        <v>1</v>
      </c>
      <c r="F87">
        <v>1</v>
      </c>
      <c r="G87">
        <v>1</v>
      </c>
      <c r="H87">
        <v>1</v>
      </c>
      <c r="I87">
        <v>1</v>
      </c>
      <c r="J87" s="1">
        <v>44236.012013888889</v>
      </c>
      <c r="K87" s="1">
        <v>44236.012152777781</v>
      </c>
    </row>
    <row r="88" spans="1:11" x14ac:dyDescent="0.2">
      <c r="A88" t="s">
        <v>1402</v>
      </c>
      <c r="B88" t="s">
        <v>540</v>
      </c>
      <c r="C88" t="s">
        <v>1492</v>
      </c>
      <c r="D88" t="s">
        <v>172</v>
      </c>
      <c r="E88">
        <v>0</v>
      </c>
      <c r="F88">
        <v>0</v>
      </c>
      <c r="G88">
        <v>0</v>
      </c>
      <c r="H88">
        <v>0</v>
      </c>
      <c r="I88">
        <v>0</v>
      </c>
      <c r="J88" s="1">
        <v>44236.004155092596</v>
      </c>
      <c r="K88" s="1">
        <v>44236.004259259258</v>
      </c>
    </row>
    <row r="89" spans="1:11" x14ac:dyDescent="0.2">
      <c r="A89" t="s">
        <v>1403</v>
      </c>
      <c r="B89" t="s">
        <v>179</v>
      </c>
      <c r="C89" t="s">
        <v>1493</v>
      </c>
      <c r="D89" t="s">
        <v>172</v>
      </c>
      <c r="E89">
        <v>0</v>
      </c>
      <c r="F89">
        <v>0</v>
      </c>
      <c r="G89">
        <v>0</v>
      </c>
      <c r="H89">
        <v>0</v>
      </c>
      <c r="I89">
        <v>0</v>
      </c>
      <c r="J89" s="1">
        <v>44236.011064814818</v>
      </c>
      <c r="K89" s="1">
        <v>44236.011122685188</v>
      </c>
    </row>
    <row r="90" spans="1:11" x14ac:dyDescent="0.2">
      <c r="A90" t="s">
        <v>1404</v>
      </c>
      <c r="B90" t="s">
        <v>438</v>
      </c>
      <c r="C90" t="s">
        <v>1494</v>
      </c>
      <c r="D90" t="s">
        <v>172</v>
      </c>
      <c r="E90">
        <v>0</v>
      </c>
      <c r="F90">
        <v>0</v>
      </c>
      <c r="G90">
        <v>0</v>
      </c>
      <c r="H90">
        <v>0</v>
      </c>
      <c r="I90">
        <v>0</v>
      </c>
      <c r="J90" s="1">
        <v>44236.014155092591</v>
      </c>
      <c r="K90" s="1">
        <v>44236.014293981483</v>
      </c>
    </row>
    <row r="91" spans="1:11" x14ac:dyDescent="0.2">
      <c r="A91" t="s">
        <v>1405</v>
      </c>
      <c r="B91" t="s">
        <v>652</v>
      </c>
      <c r="C91" t="s">
        <v>1495</v>
      </c>
      <c r="D91" t="s">
        <v>172</v>
      </c>
      <c r="E91">
        <v>0</v>
      </c>
      <c r="F91">
        <v>0</v>
      </c>
      <c r="G91">
        <v>0</v>
      </c>
      <c r="H91">
        <v>0</v>
      </c>
      <c r="I91">
        <v>0</v>
      </c>
      <c r="J91" s="1">
        <v>44236.011701388888</v>
      </c>
      <c r="K91" s="1">
        <v>44236.011840277781</v>
      </c>
    </row>
    <row r="92" spans="1:11" x14ac:dyDescent="0.2">
      <c r="A92" t="s">
        <v>1406</v>
      </c>
      <c r="B92" t="s">
        <v>392</v>
      </c>
      <c r="C92" t="s">
        <v>1496</v>
      </c>
      <c r="D92" t="s">
        <v>172</v>
      </c>
      <c r="E92">
        <v>1</v>
      </c>
      <c r="F92">
        <v>0</v>
      </c>
      <c r="G92">
        <v>0</v>
      </c>
      <c r="H92">
        <v>0</v>
      </c>
      <c r="I92">
        <v>0</v>
      </c>
      <c r="J92" s="1">
        <v>44236.015347222223</v>
      </c>
      <c r="K92" s="1">
        <v>44236.015439814815</v>
      </c>
    </row>
    <row r="93" spans="1:11" x14ac:dyDescent="0.2">
      <c r="A93" t="s">
        <v>1407</v>
      </c>
      <c r="B93" t="s">
        <v>229</v>
      </c>
      <c r="C93" t="s">
        <v>1497</v>
      </c>
      <c r="D93" t="s">
        <v>172</v>
      </c>
      <c r="E93">
        <v>1</v>
      </c>
      <c r="F93">
        <v>1</v>
      </c>
      <c r="G93">
        <v>1</v>
      </c>
      <c r="H93">
        <v>1</v>
      </c>
      <c r="I93">
        <v>1</v>
      </c>
      <c r="J93" s="1">
        <v>44236.003611111111</v>
      </c>
      <c r="K93" s="1">
        <v>44236.004027777781</v>
      </c>
    </row>
    <row r="94" spans="1:11" x14ac:dyDescent="0.2">
      <c r="A94" t="s">
        <v>1349</v>
      </c>
      <c r="B94" t="s">
        <v>822</v>
      </c>
      <c r="C94" t="s">
        <v>1498</v>
      </c>
      <c r="D94" t="s">
        <v>172</v>
      </c>
      <c r="E94">
        <v>1</v>
      </c>
      <c r="F94">
        <v>1</v>
      </c>
      <c r="G94">
        <v>1</v>
      </c>
      <c r="H94">
        <v>1</v>
      </c>
      <c r="I94">
        <v>1</v>
      </c>
      <c r="J94" s="1">
        <v>44235.991030092591</v>
      </c>
      <c r="K94" s="1">
        <v>44235.99119212963</v>
      </c>
    </row>
    <row r="95" spans="1:11" x14ac:dyDescent="0.2">
      <c r="A95" s="2" t="s">
        <v>1350</v>
      </c>
      <c r="B95" t="s">
        <v>364</v>
      </c>
      <c r="C95" t="s">
        <v>1499</v>
      </c>
      <c r="D95" t="s">
        <v>172</v>
      </c>
      <c r="E95">
        <v>1</v>
      </c>
      <c r="F95">
        <v>1</v>
      </c>
      <c r="G95">
        <v>1</v>
      </c>
      <c r="H95">
        <v>1</v>
      </c>
      <c r="I95">
        <v>0</v>
      </c>
      <c r="J95" s="1">
        <v>44235.625902777778</v>
      </c>
      <c r="K95" s="1">
        <v>44235.626307870371</v>
      </c>
    </row>
    <row r="96" spans="1:11" x14ac:dyDescent="0.2">
      <c r="A96" t="s">
        <v>1351</v>
      </c>
      <c r="B96" t="s">
        <v>736</v>
      </c>
      <c r="C96" t="s">
        <v>1500</v>
      </c>
      <c r="D96" t="s">
        <v>172</v>
      </c>
      <c r="E96">
        <v>1</v>
      </c>
      <c r="F96">
        <v>1</v>
      </c>
      <c r="G96">
        <v>1</v>
      </c>
      <c r="H96">
        <v>1</v>
      </c>
      <c r="I96">
        <v>1</v>
      </c>
      <c r="J96" s="1">
        <v>44235.625439814816</v>
      </c>
      <c r="K96" s="1">
        <v>44235.625601851854</v>
      </c>
    </row>
    <row r="97" spans="1:11" x14ac:dyDescent="0.2">
      <c r="A97" t="s">
        <v>1352</v>
      </c>
      <c r="B97" t="s">
        <v>261</v>
      </c>
      <c r="C97" t="s">
        <v>1501</v>
      </c>
      <c r="D97" t="s">
        <v>172</v>
      </c>
      <c r="E97">
        <v>0</v>
      </c>
      <c r="F97">
        <v>1</v>
      </c>
      <c r="G97">
        <v>0</v>
      </c>
      <c r="H97">
        <v>1</v>
      </c>
      <c r="I97">
        <v>1</v>
      </c>
      <c r="J97" s="1">
        <v>44235.992025462961</v>
      </c>
      <c r="K97" s="1">
        <v>44235.992210648146</v>
      </c>
    </row>
    <row r="98" spans="1:11" x14ac:dyDescent="0.2">
      <c r="A98" t="s">
        <v>1408</v>
      </c>
      <c r="B98" t="s">
        <v>574</v>
      </c>
      <c r="C98" t="s">
        <v>1502</v>
      </c>
      <c r="D98" t="s">
        <v>172</v>
      </c>
      <c r="E98">
        <v>0</v>
      </c>
      <c r="F98">
        <v>0</v>
      </c>
      <c r="G98">
        <v>0</v>
      </c>
      <c r="H98">
        <v>0</v>
      </c>
      <c r="I98">
        <v>0</v>
      </c>
      <c r="J98" s="1">
        <v>44236.017905092594</v>
      </c>
      <c r="K98" s="1">
        <v>44236.018009259256</v>
      </c>
    </row>
    <row r="99" spans="1:11" x14ac:dyDescent="0.2">
      <c r="A99" t="s">
        <v>1409</v>
      </c>
      <c r="B99" t="s">
        <v>442</v>
      </c>
      <c r="C99" t="s">
        <v>1503</v>
      </c>
      <c r="D99" t="s">
        <v>172</v>
      </c>
      <c r="E99">
        <v>0</v>
      </c>
      <c r="F99">
        <v>0</v>
      </c>
      <c r="G99">
        <v>0</v>
      </c>
      <c r="H99">
        <v>0</v>
      </c>
      <c r="I99">
        <v>0</v>
      </c>
      <c r="J99" s="1">
        <v>44236.015439814815</v>
      </c>
      <c r="K99" s="1">
        <v>44236.015636574077</v>
      </c>
    </row>
    <row r="100" spans="1:11" x14ac:dyDescent="0.2">
      <c r="A100" t="s">
        <v>1410</v>
      </c>
      <c r="B100" t="s">
        <v>320</v>
      </c>
      <c r="C100" t="s">
        <v>1504</v>
      </c>
      <c r="D100" t="s">
        <v>172</v>
      </c>
      <c r="E100">
        <v>0</v>
      </c>
      <c r="F100">
        <v>0</v>
      </c>
      <c r="G100">
        <v>0</v>
      </c>
      <c r="H100">
        <v>0</v>
      </c>
      <c r="I100">
        <v>0</v>
      </c>
      <c r="J100" s="1">
        <v>44236.013935185183</v>
      </c>
      <c r="K100" s="1">
        <v>44236.014155092591</v>
      </c>
    </row>
    <row r="101" spans="1:11" x14ac:dyDescent="0.2">
      <c r="A101" t="s">
        <v>1353</v>
      </c>
      <c r="B101" t="s">
        <v>316</v>
      </c>
      <c r="C101" t="s">
        <v>1505</v>
      </c>
      <c r="D101" t="s">
        <v>172</v>
      </c>
      <c r="E101">
        <v>0</v>
      </c>
      <c r="F101">
        <v>0</v>
      </c>
      <c r="G101">
        <v>0</v>
      </c>
      <c r="H101">
        <v>1</v>
      </c>
      <c r="I101">
        <v>0</v>
      </c>
      <c r="J101" s="1">
        <v>44235.841458333336</v>
      </c>
      <c r="K101" s="1">
        <v>44235.841956018521</v>
      </c>
    </row>
    <row r="102" spans="1:11" x14ac:dyDescent="0.2">
      <c r="A102" t="s">
        <v>1354</v>
      </c>
      <c r="B102" t="s">
        <v>556</v>
      </c>
      <c r="C102" t="s">
        <v>1506</v>
      </c>
      <c r="D102" t="s">
        <v>172</v>
      </c>
      <c r="E102">
        <v>1</v>
      </c>
      <c r="F102">
        <v>1</v>
      </c>
      <c r="G102">
        <v>1</v>
      </c>
      <c r="H102">
        <v>1</v>
      </c>
      <c r="I102">
        <v>1</v>
      </c>
      <c r="J102" s="1">
        <v>44235.991562499999</v>
      </c>
      <c r="K102" s="1">
        <v>44235.991666666669</v>
      </c>
    </row>
    <row r="103" spans="1:11" x14ac:dyDescent="0.2">
      <c r="A103" t="s">
        <v>1355</v>
      </c>
      <c r="B103" t="s">
        <v>768</v>
      </c>
      <c r="C103" t="s">
        <v>1507</v>
      </c>
      <c r="D103" t="s">
        <v>172</v>
      </c>
      <c r="E103">
        <v>1</v>
      </c>
      <c r="F103">
        <v>1</v>
      </c>
      <c r="G103">
        <v>1</v>
      </c>
      <c r="H103">
        <v>1</v>
      </c>
      <c r="I103">
        <v>1</v>
      </c>
      <c r="J103" s="1">
        <v>44235.625601851854</v>
      </c>
      <c r="K103" s="1">
        <v>44235.625787037039</v>
      </c>
    </row>
    <row r="104" spans="1:11" x14ac:dyDescent="0.2">
      <c r="A104" t="s">
        <v>1411</v>
      </c>
      <c r="B104" t="s">
        <v>518</v>
      </c>
      <c r="C104" t="s">
        <v>1508</v>
      </c>
      <c r="D104" t="s">
        <v>172</v>
      </c>
      <c r="E104">
        <v>0</v>
      </c>
      <c r="F104">
        <v>0</v>
      </c>
      <c r="G104">
        <v>0</v>
      </c>
      <c r="H104">
        <v>0</v>
      </c>
      <c r="I104">
        <v>0</v>
      </c>
      <c r="J104" s="1">
        <v>44236.005289351851</v>
      </c>
      <c r="K104" s="1">
        <v>44236.005879629629</v>
      </c>
    </row>
    <row r="105" spans="1:11" x14ac:dyDescent="0.2">
      <c r="A105" t="s">
        <v>1412</v>
      </c>
      <c r="B105" t="s">
        <v>454</v>
      </c>
      <c r="C105" t="s">
        <v>1509</v>
      </c>
      <c r="D105" t="s">
        <v>172</v>
      </c>
      <c r="E105">
        <v>0</v>
      </c>
      <c r="F105">
        <v>0</v>
      </c>
      <c r="G105">
        <v>0</v>
      </c>
      <c r="H105">
        <v>0</v>
      </c>
      <c r="I105">
        <v>0</v>
      </c>
      <c r="J105" s="1">
        <v>44236.011331018519</v>
      </c>
      <c r="K105" s="1">
        <v>44236.011458333334</v>
      </c>
    </row>
    <row r="106" spans="1:11" x14ac:dyDescent="0.2">
      <c r="A106" t="s">
        <v>1356</v>
      </c>
      <c r="B106" t="s">
        <v>444</v>
      </c>
      <c r="C106" t="s">
        <v>1510</v>
      </c>
      <c r="D106" t="s">
        <v>172</v>
      </c>
      <c r="E106">
        <v>1</v>
      </c>
      <c r="F106">
        <v>1</v>
      </c>
      <c r="G106">
        <v>1</v>
      </c>
      <c r="H106">
        <v>1</v>
      </c>
      <c r="I106">
        <v>1</v>
      </c>
      <c r="J106" s="1">
        <v>44235.843124999999</v>
      </c>
      <c r="K106" s="1">
        <v>44235.843298611115</v>
      </c>
    </row>
    <row r="107" spans="1:11" x14ac:dyDescent="0.2">
      <c r="A107" t="s">
        <v>1413</v>
      </c>
      <c r="B107" t="s">
        <v>582</v>
      </c>
      <c r="C107" t="s">
        <v>1511</v>
      </c>
      <c r="D107" t="s">
        <v>172</v>
      </c>
      <c r="E107">
        <v>1</v>
      </c>
      <c r="F107">
        <v>1</v>
      </c>
      <c r="G107">
        <v>1</v>
      </c>
      <c r="H107">
        <v>1</v>
      </c>
      <c r="I107">
        <v>1</v>
      </c>
      <c r="J107" s="1">
        <v>44236.016261574077</v>
      </c>
      <c r="K107" s="1">
        <v>44236.016643518517</v>
      </c>
    </row>
    <row r="108" spans="1:11" x14ac:dyDescent="0.2">
      <c r="A108" t="s">
        <v>1357</v>
      </c>
      <c r="B108" t="s">
        <v>378</v>
      </c>
      <c r="C108" t="s">
        <v>1512</v>
      </c>
      <c r="D108" t="s">
        <v>172</v>
      </c>
      <c r="E108">
        <v>0</v>
      </c>
      <c r="F108">
        <v>1</v>
      </c>
      <c r="G108">
        <v>1</v>
      </c>
      <c r="H108">
        <v>0</v>
      </c>
      <c r="I108">
        <v>1</v>
      </c>
      <c r="J108" s="1">
        <v>44235.629363425927</v>
      </c>
      <c r="K108" s="1">
        <v>44235.629837962966</v>
      </c>
    </row>
    <row r="109" spans="1:11" x14ac:dyDescent="0.2">
      <c r="A109" t="s">
        <v>1414</v>
      </c>
      <c r="B109" t="s">
        <v>177</v>
      </c>
      <c r="C109" t="s">
        <v>1513</v>
      </c>
      <c r="D109" t="s">
        <v>172</v>
      </c>
      <c r="E109">
        <v>1</v>
      </c>
      <c r="F109">
        <v>0</v>
      </c>
      <c r="G109">
        <v>1</v>
      </c>
      <c r="H109">
        <v>0</v>
      </c>
      <c r="I109">
        <v>0</v>
      </c>
      <c r="J109" s="1">
        <v>44236.012858796297</v>
      </c>
      <c r="K109" s="1">
        <v>44236.012986111113</v>
      </c>
    </row>
    <row r="110" spans="1:11" x14ac:dyDescent="0.2">
      <c r="A110" t="s">
        <v>1415</v>
      </c>
      <c r="B110" t="s">
        <v>706</v>
      </c>
      <c r="C110" t="s">
        <v>1514</v>
      </c>
      <c r="D110" t="s">
        <v>172</v>
      </c>
      <c r="E110">
        <v>0</v>
      </c>
      <c r="F110">
        <v>0</v>
      </c>
      <c r="G110">
        <v>0</v>
      </c>
      <c r="H110">
        <v>0</v>
      </c>
      <c r="I110">
        <v>0</v>
      </c>
      <c r="J110" s="1">
        <v>44236.017129629632</v>
      </c>
      <c r="K110" s="1">
        <v>44236.017222222225</v>
      </c>
    </row>
    <row r="111" spans="1:11" x14ac:dyDescent="0.2">
      <c r="A111" t="s">
        <v>1416</v>
      </c>
      <c r="B111" t="s">
        <v>318</v>
      </c>
      <c r="C111" t="s">
        <v>1515</v>
      </c>
      <c r="D111" t="s">
        <v>172</v>
      </c>
      <c r="E111">
        <v>0</v>
      </c>
      <c r="F111">
        <v>0</v>
      </c>
      <c r="G111">
        <v>0</v>
      </c>
      <c r="H111">
        <v>0</v>
      </c>
      <c r="I111">
        <v>0</v>
      </c>
      <c r="J111" s="1">
        <v>44236.00439814815</v>
      </c>
      <c r="K111" s="1">
        <v>44236.004513888889</v>
      </c>
    </row>
    <row r="112" spans="1:11" x14ac:dyDescent="0.2">
      <c r="A112" t="s">
        <v>1417</v>
      </c>
      <c r="B112" t="s">
        <v>834</v>
      </c>
      <c r="C112" t="s">
        <v>1516</v>
      </c>
      <c r="D112" t="s">
        <v>172</v>
      </c>
      <c r="E112">
        <v>0</v>
      </c>
      <c r="F112">
        <v>0</v>
      </c>
      <c r="G112">
        <v>0</v>
      </c>
      <c r="H112">
        <v>0</v>
      </c>
      <c r="I112">
        <v>0</v>
      </c>
      <c r="J112" s="1">
        <v>44236.015185185184</v>
      </c>
      <c r="K112" s="1">
        <v>44236.015347222223</v>
      </c>
    </row>
    <row r="113" spans="1:11" x14ac:dyDescent="0.2">
      <c r="A113" t="s">
        <v>1358</v>
      </c>
      <c r="B113" t="s">
        <v>209</v>
      </c>
      <c r="C113" t="s">
        <v>1517</v>
      </c>
      <c r="D113" t="s">
        <v>172</v>
      </c>
      <c r="E113">
        <v>0</v>
      </c>
      <c r="F113">
        <v>1</v>
      </c>
      <c r="G113">
        <v>0</v>
      </c>
      <c r="H113">
        <v>1</v>
      </c>
      <c r="I113">
        <v>1</v>
      </c>
      <c r="J113" s="1">
        <v>44235.992222222223</v>
      </c>
      <c r="K113" s="1">
        <v>44235.992291666669</v>
      </c>
    </row>
    <row r="114" spans="1:11" x14ac:dyDescent="0.2">
      <c r="A114" t="s">
        <v>1359</v>
      </c>
      <c r="B114" t="s">
        <v>302</v>
      </c>
      <c r="C114" t="s">
        <v>1518</v>
      </c>
      <c r="D114" t="s">
        <v>172</v>
      </c>
      <c r="E114">
        <v>0</v>
      </c>
      <c r="F114">
        <v>1</v>
      </c>
      <c r="G114">
        <v>1</v>
      </c>
      <c r="H114">
        <v>1</v>
      </c>
      <c r="I114">
        <v>1</v>
      </c>
      <c r="J114" s="1">
        <v>44235.843425925923</v>
      </c>
      <c r="K114" s="1">
        <v>44235.990254629629</v>
      </c>
    </row>
    <row r="115" spans="1:11" x14ac:dyDescent="0.2">
      <c r="A115" t="s">
        <v>1418</v>
      </c>
      <c r="B115" t="s">
        <v>752</v>
      </c>
      <c r="C115" t="s">
        <v>1519</v>
      </c>
      <c r="D115" t="s">
        <v>172</v>
      </c>
      <c r="E115">
        <v>1</v>
      </c>
      <c r="F115">
        <v>0</v>
      </c>
      <c r="G115">
        <v>0</v>
      </c>
      <c r="H115">
        <v>0</v>
      </c>
      <c r="I115">
        <v>0</v>
      </c>
      <c r="J115" s="1">
        <v>44236.013043981482</v>
      </c>
      <c r="K115" s="1">
        <v>44236.013171296298</v>
      </c>
    </row>
    <row r="116" spans="1:11" x14ac:dyDescent="0.2">
      <c r="A116" t="s">
        <v>1419</v>
      </c>
      <c r="B116" t="s">
        <v>600</v>
      </c>
      <c r="C116" t="s">
        <v>1520</v>
      </c>
      <c r="D116" t="s">
        <v>172</v>
      </c>
      <c r="E116">
        <v>0</v>
      </c>
      <c r="F116">
        <v>0</v>
      </c>
      <c r="G116">
        <v>0</v>
      </c>
      <c r="H116">
        <v>0</v>
      </c>
      <c r="I116">
        <v>0</v>
      </c>
      <c r="J116" s="1">
        <v>44236.012314814812</v>
      </c>
      <c r="K116" s="1">
        <v>44236.012395833335</v>
      </c>
    </row>
    <row r="117" spans="1:11" x14ac:dyDescent="0.2">
      <c r="A117" t="s">
        <v>1360</v>
      </c>
      <c r="B117" t="s">
        <v>698</v>
      </c>
      <c r="C117" t="s">
        <v>1521</v>
      </c>
      <c r="D117" t="s">
        <v>172</v>
      </c>
      <c r="E117">
        <v>0</v>
      </c>
      <c r="F117">
        <v>0</v>
      </c>
      <c r="G117">
        <v>0</v>
      </c>
      <c r="H117">
        <v>0</v>
      </c>
      <c r="I117">
        <v>0</v>
      </c>
      <c r="J117" s="1">
        <v>44235.990601851852</v>
      </c>
      <c r="K117" s="1">
        <v>44235.990659722222</v>
      </c>
    </row>
    <row r="118" spans="1:11" x14ac:dyDescent="0.2">
      <c r="A118" t="s">
        <v>1420</v>
      </c>
      <c r="B118" t="s">
        <v>324</v>
      </c>
      <c r="C118" t="s">
        <v>1522</v>
      </c>
      <c r="D118" t="s">
        <v>172</v>
      </c>
      <c r="E118">
        <v>0</v>
      </c>
      <c r="F118">
        <v>1</v>
      </c>
      <c r="G118">
        <v>0</v>
      </c>
      <c r="H118">
        <v>1</v>
      </c>
      <c r="I118">
        <v>1</v>
      </c>
      <c r="J118" s="1">
        <v>44236.005173611113</v>
      </c>
      <c r="K118" s="1">
        <v>44236.005289351851</v>
      </c>
    </row>
    <row r="119" spans="1:11" x14ac:dyDescent="0.2">
      <c r="A119" t="s">
        <v>1421</v>
      </c>
      <c r="B119" t="s">
        <v>360</v>
      </c>
      <c r="C119" t="s">
        <v>1523</v>
      </c>
      <c r="D119" t="s">
        <v>172</v>
      </c>
      <c r="E119">
        <v>1</v>
      </c>
      <c r="F119">
        <v>1</v>
      </c>
      <c r="G119">
        <v>1</v>
      </c>
      <c r="H119">
        <v>1</v>
      </c>
      <c r="I119">
        <v>1</v>
      </c>
      <c r="J119" s="1">
        <v>44236.00340277778</v>
      </c>
      <c r="K119" s="1">
        <v>44236.003599537034</v>
      </c>
    </row>
    <row r="120" spans="1:11" x14ac:dyDescent="0.2">
      <c r="A120" t="s">
        <v>1361</v>
      </c>
      <c r="B120" t="s">
        <v>688</v>
      </c>
      <c r="C120" t="s">
        <v>1524</v>
      </c>
      <c r="D120" t="s">
        <v>172</v>
      </c>
      <c r="E120">
        <v>0</v>
      </c>
      <c r="F120">
        <v>1</v>
      </c>
      <c r="G120">
        <v>1</v>
      </c>
      <c r="H120">
        <v>1</v>
      </c>
      <c r="I120">
        <v>1</v>
      </c>
      <c r="J120" s="1">
        <v>44235.63009259259</v>
      </c>
      <c r="K120" s="1">
        <v>44235.630231481482</v>
      </c>
    </row>
    <row r="121" spans="1:11" x14ac:dyDescent="0.2">
      <c r="A121" t="s">
        <v>1422</v>
      </c>
      <c r="B121" t="s">
        <v>668</v>
      </c>
      <c r="C121" t="s">
        <v>1525</v>
      </c>
      <c r="D121" t="s">
        <v>172</v>
      </c>
      <c r="E121">
        <v>1</v>
      </c>
      <c r="F121">
        <v>1</v>
      </c>
      <c r="G121">
        <v>1</v>
      </c>
      <c r="H121">
        <v>1</v>
      </c>
      <c r="I121">
        <v>1</v>
      </c>
      <c r="J121" s="1">
        <v>44236.010787037034</v>
      </c>
      <c r="K121" s="1">
        <v>44236.011053240742</v>
      </c>
    </row>
    <row r="122" spans="1:11" x14ac:dyDescent="0.2">
      <c r="A122" t="s">
        <v>1423</v>
      </c>
      <c r="B122" t="s">
        <v>326</v>
      </c>
      <c r="C122" t="s">
        <v>1526</v>
      </c>
      <c r="D122" t="s">
        <v>172</v>
      </c>
      <c r="E122">
        <v>0</v>
      </c>
      <c r="F122">
        <v>0</v>
      </c>
      <c r="G122">
        <v>0</v>
      </c>
      <c r="H122">
        <v>0</v>
      </c>
      <c r="I122">
        <v>0</v>
      </c>
      <c r="J122" s="1">
        <v>44236.015821759262</v>
      </c>
      <c r="K122" s="1">
        <v>44236.016041666669</v>
      </c>
    </row>
    <row r="123" spans="1:11" x14ac:dyDescent="0.2">
      <c r="A123" t="s">
        <v>1424</v>
      </c>
      <c r="B123" t="s">
        <v>466</v>
      </c>
      <c r="C123" t="s">
        <v>1527</v>
      </c>
      <c r="D123" t="s">
        <v>172</v>
      </c>
      <c r="E123">
        <v>0</v>
      </c>
      <c r="F123">
        <v>0</v>
      </c>
      <c r="G123">
        <v>0</v>
      </c>
      <c r="H123">
        <v>0</v>
      </c>
      <c r="I123">
        <v>0</v>
      </c>
      <c r="J123" s="1">
        <v>44236.012754629628</v>
      </c>
      <c r="K123" s="1">
        <v>44236.01284722222</v>
      </c>
    </row>
    <row r="124" spans="1:11" x14ac:dyDescent="0.2">
      <c r="A124" t="s">
        <v>1425</v>
      </c>
      <c r="B124" t="s">
        <v>758</v>
      </c>
      <c r="C124" t="s">
        <v>1528</v>
      </c>
      <c r="D124" t="s">
        <v>172</v>
      </c>
      <c r="E124">
        <v>0</v>
      </c>
      <c r="F124">
        <v>0</v>
      </c>
      <c r="G124">
        <v>0</v>
      </c>
      <c r="H124">
        <v>0</v>
      </c>
      <c r="I124">
        <v>0</v>
      </c>
      <c r="J124" s="1">
        <v>44236.004699074074</v>
      </c>
      <c r="K124" s="1">
        <v>44236.00508101852</v>
      </c>
    </row>
    <row r="125" spans="1:11" x14ac:dyDescent="0.2">
      <c r="A125" t="s">
        <v>1426</v>
      </c>
      <c r="B125" t="s">
        <v>610</v>
      </c>
      <c r="C125" t="s">
        <v>1529</v>
      </c>
      <c r="D125" t="s">
        <v>172</v>
      </c>
      <c r="E125">
        <v>0</v>
      </c>
      <c r="F125">
        <v>0</v>
      </c>
      <c r="G125">
        <v>0</v>
      </c>
      <c r="H125">
        <v>0</v>
      </c>
      <c r="I125">
        <v>0</v>
      </c>
      <c r="J125" s="1">
        <v>44236.002997685187</v>
      </c>
      <c r="K125" s="1">
        <v>44236.003252314818</v>
      </c>
    </row>
    <row r="126" spans="1:11" x14ac:dyDescent="0.2">
      <c r="A126" t="s">
        <v>1362</v>
      </c>
      <c r="B126" t="s">
        <v>304</v>
      </c>
      <c r="C126" t="s">
        <v>1530</v>
      </c>
      <c r="D126" t="s">
        <v>172</v>
      </c>
      <c r="E126">
        <v>1</v>
      </c>
      <c r="F126">
        <v>1</v>
      </c>
      <c r="G126">
        <v>1</v>
      </c>
      <c r="H126">
        <v>1</v>
      </c>
      <c r="I126">
        <v>1</v>
      </c>
      <c r="J126" s="1">
        <v>44235.840277777781</v>
      </c>
      <c r="K126" s="1">
        <v>44235.840949074074</v>
      </c>
    </row>
    <row r="127" spans="1:11" x14ac:dyDescent="0.2">
      <c r="A127" t="s">
        <v>1427</v>
      </c>
      <c r="B127" t="s">
        <v>738</v>
      </c>
      <c r="C127" t="s">
        <v>1531</v>
      </c>
      <c r="D127" t="s">
        <v>172</v>
      </c>
      <c r="E127">
        <v>0</v>
      </c>
      <c r="F127">
        <v>0</v>
      </c>
      <c r="G127">
        <v>0</v>
      </c>
      <c r="H127">
        <v>0</v>
      </c>
      <c r="I127">
        <v>0</v>
      </c>
      <c r="J127" s="1">
        <v>44236.015636574077</v>
      </c>
      <c r="K127" s="1">
        <v>44236.015729166669</v>
      </c>
    </row>
    <row r="128" spans="1:11" x14ac:dyDescent="0.2">
      <c r="A128" t="s">
        <v>1428</v>
      </c>
      <c r="B128" t="s">
        <v>217</v>
      </c>
      <c r="C128" t="s">
        <v>1532</v>
      </c>
      <c r="D128" t="s">
        <v>172</v>
      </c>
      <c r="E128">
        <v>0</v>
      </c>
      <c r="F128">
        <v>0</v>
      </c>
      <c r="G128">
        <v>0</v>
      </c>
      <c r="H128">
        <v>0</v>
      </c>
      <c r="I128">
        <v>0</v>
      </c>
      <c r="J128" s="1">
        <v>44236.011574074073</v>
      </c>
      <c r="K128" s="1">
        <v>44236.011643518519</v>
      </c>
    </row>
    <row r="129" spans="1:11" x14ac:dyDescent="0.2">
      <c r="A129" t="s">
        <v>1429</v>
      </c>
      <c r="B129" t="s">
        <v>414</v>
      </c>
      <c r="C129" t="s">
        <v>1533</v>
      </c>
      <c r="D129" t="s">
        <v>172</v>
      </c>
      <c r="E129">
        <v>1</v>
      </c>
      <c r="F129">
        <v>1</v>
      </c>
      <c r="G129">
        <v>0</v>
      </c>
      <c r="H129">
        <v>0</v>
      </c>
      <c r="I129">
        <v>1</v>
      </c>
      <c r="J129" s="1">
        <v>44236.010625000003</v>
      </c>
      <c r="K129" s="1">
        <v>44236.010787037034</v>
      </c>
    </row>
    <row r="130" spans="1:11" x14ac:dyDescent="0.2">
      <c r="A130" t="s">
        <v>1430</v>
      </c>
      <c r="B130" t="s">
        <v>804</v>
      </c>
      <c r="C130" t="s">
        <v>1534</v>
      </c>
      <c r="D130" t="s">
        <v>172</v>
      </c>
      <c r="E130">
        <v>0</v>
      </c>
      <c r="F130">
        <v>0</v>
      </c>
      <c r="G130">
        <v>0</v>
      </c>
      <c r="H130">
        <v>0</v>
      </c>
      <c r="I130">
        <v>0</v>
      </c>
      <c r="J130" s="1">
        <v>44236.012407407405</v>
      </c>
      <c r="K130" s="1">
        <v>44236.012465277781</v>
      </c>
    </row>
    <row r="131" spans="1:11" x14ac:dyDescent="0.2">
      <c r="A131" t="s">
        <v>1363</v>
      </c>
      <c r="B131" t="s">
        <v>259</v>
      </c>
      <c r="C131" t="s">
        <v>1535</v>
      </c>
      <c r="D131" t="s">
        <v>172</v>
      </c>
      <c r="E131">
        <v>1</v>
      </c>
      <c r="F131">
        <v>1</v>
      </c>
      <c r="G131">
        <v>1</v>
      </c>
      <c r="H131">
        <v>1</v>
      </c>
      <c r="I131">
        <v>1</v>
      </c>
      <c r="J131" s="1">
        <v>44235.991666666669</v>
      </c>
      <c r="K131" s="1">
        <v>44235.992025462961</v>
      </c>
    </row>
    <row r="132" spans="1:11" x14ac:dyDescent="0.2">
      <c r="A132" t="s">
        <v>1431</v>
      </c>
      <c r="B132" t="s">
        <v>502</v>
      </c>
      <c r="C132" t="s">
        <v>1536</v>
      </c>
      <c r="D132" t="s">
        <v>172</v>
      </c>
      <c r="E132">
        <v>0</v>
      </c>
      <c r="F132">
        <v>1</v>
      </c>
      <c r="G132">
        <v>1</v>
      </c>
      <c r="H132">
        <v>1</v>
      </c>
      <c r="I132">
        <v>0</v>
      </c>
      <c r="J132" s="1">
        <v>44236.013275462959</v>
      </c>
      <c r="K132" s="1">
        <v>44236.013437499998</v>
      </c>
    </row>
    <row r="133" spans="1:11" x14ac:dyDescent="0.2">
      <c r="A133" t="s">
        <v>1432</v>
      </c>
      <c r="B133" t="s">
        <v>778</v>
      </c>
      <c r="C133" t="s">
        <v>1537</v>
      </c>
      <c r="D133" t="s">
        <v>172</v>
      </c>
      <c r="E133">
        <v>0</v>
      </c>
      <c r="F133">
        <v>0</v>
      </c>
      <c r="G133">
        <v>0</v>
      </c>
      <c r="H133">
        <v>0</v>
      </c>
      <c r="I133">
        <v>0</v>
      </c>
      <c r="J133" s="1">
        <v>44236.012615740743</v>
      </c>
      <c r="K133" s="1">
        <v>44236.012685185182</v>
      </c>
    </row>
    <row r="134" spans="1:11" x14ac:dyDescent="0.2">
      <c r="A134" t="s">
        <v>1364</v>
      </c>
      <c r="B134" t="s">
        <v>828</v>
      </c>
      <c r="C134" t="s">
        <v>1538</v>
      </c>
      <c r="D134" t="s">
        <v>172</v>
      </c>
      <c r="E134">
        <v>1</v>
      </c>
      <c r="F134">
        <v>1</v>
      </c>
      <c r="G134">
        <v>1</v>
      </c>
      <c r="H134">
        <v>1</v>
      </c>
      <c r="I134">
        <v>1</v>
      </c>
      <c r="J134" s="1">
        <v>44235.630243055559</v>
      </c>
      <c r="K134" s="1">
        <v>44235.630381944444</v>
      </c>
    </row>
    <row r="135" spans="1:11" x14ac:dyDescent="0.2">
      <c r="A135" t="s">
        <v>1365</v>
      </c>
      <c r="B135" t="s">
        <v>690</v>
      </c>
      <c r="C135" t="s">
        <v>1539</v>
      </c>
      <c r="D135" t="s">
        <v>172</v>
      </c>
      <c r="E135">
        <v>0</v>
      </c>
      <c r="F135">
        <v>0</v>
      </c>
      <c r="G135">
        <v>0</v>
      </c>
      <c r="H135">
        <v>0</v>
      </c>
      <c r="I135">
        <v>0</v>
      </c>
      <c r="J135" s="1">
        <v>44235.629166666666</v>
      </c>
      <c r="K135" s="1">
        <v>44235.629363425927</v>
      </c>
    </row>
    <row r="136" spans="1:11" x14ac:dyDescent="0.2">
      <c r="A136" t="s">
        <v>1366</v>
      </c>
      <c r="B136" t="s">
        <v>247</v>
      </c>
      <c r="C136" t="s">
        <v>1540</v>
      </c>
      <c r="D136" t="s">
        <v>172</v>
      </c>
      <c r="E136">
        <v>1</v>
      </c>
      <c r="F136">
        <v>1</v>
      </c>
      <c r="G136">
        <v>1</v>
      </c>
      <c r="H136">
        <v>1</v>
      </c>
      <c r="I136">
        <v>1</v>
      </c>
      <c r="J136" s="1">
        <v>44235.6246875</v>
      </c>
      <c r="K136" s="1">
        <v>44235.625439814816</v>
      </c>
    </row>
    <row r="137" spans="1:11" x14ac:dyDescent="0.2">
      <c r="A137" t="s">
        <v>1367</v>
      </c>
      <c r="B137" t="s">
        <v>350</v>
      </c>
      <c r="C137" t="s">
        <v>1541</v>
      </c>
      <c r="D137" t="s">
        <v>172</v>
      </c>
      <c r="E137">
        <v>0</v>
      </c>
      <c r="F137">
        <v>0</v>
      </c>
      <c r="G137">
        <v>0</v>
      </c>
      <c r="H137">
        <v>0</v>
      </c>
      <c r="I137">
        <v>0</v>
      </c>
      <c r="J137" s="1">
        <v>44235.628368055557</v>
      </c>
      <c r="K137" s="1">
        <v>44235.629155092596</v>
      </c>
    </row>
    <row r="138" spans="1:11" x14ac:dyDescent="0.2">
      <c r="A138" t="s">
        <v>1368</v>
      </c>
      <c r="B138" t="s">
        <v>544</v>
      </c>
      <c r="C138" t="s">
        <v>1542</v>
      </c>
      <c r="D138" t="s">
        <v>172</v>
      </c>
      <c r="E138">
        <v>1</v>
      </c>
      <c r="F138">
        <v>1</v>
      </c>
      <c r="G138">
        <v>1</v>
      </c>
      <c r="H138">
        <v>1</v>
      </c>
      <c r="I138">
        <v>1</v>
      </c>
      <c r="J138" s="1">
        <v>44235.991377314815</v>
      </c>
      <c r="K138" s="1">
        <v>44235.991469907407</v>
      </c>
    </row>
    <row r="139" spans="1:11" x14ac:dyDescent="0.2">
      <c r="A139" t="s">
        <v>1369</v>
      </c>
      <c r="B139" t="s">
        <v>534</v>
      </c>
      <c r="C139" t="s">
        <v>1543</v>
      </c>
      <c r="D139" t="s">
        <v>172</v>
      </c>
      <c r="E139">
        <v>1</v>
      </c>
      <c r="F139">
        <v>1</v>
      </c>
      <c r="G139">
        <v>1</v>
      </c>
      <c r="H139">
        <v>0</v>
      </c>
      <c r="I139">
        <v>0</v>
      </c>
      <c r="J139" s="1">
        <v>44235.990798611114</v>
      </c>
      <c r="K139" s="1">
        <v>44235.990879629629</v>
      </c>
    </row>
    <row r="140" spans="1:11" x14ac:dyDescent="0.2">
      <c r="A140" t="s">
        <v>1370</v>
      </c>
      <c r="B140" t="s">
        <v>440</v>
      </c>
      <c r="C140" t="s">
        <v>1544</v>
      </c>
      <c r="D140" t="s">
        <v>172</v>
      </c>
      <c r="E140">
        <v>1</v>
      </c>
      <c r="F140">
        <v>0</v>
      </c>
      <c r="G140">
        <v>0</v>
      </c>
      <c r="H140">
        <v>0</v>
      </c>
      <c r="I140">
        <v>0</v>
      </c>
      <c r="J140" s="1">
        <v>44235.62777777778</v>
      </c>
      <c r="K140" s="1">
        <v>44235.62809027778</v>
      </c>
    </row>
    <row r="141" spans="1:11" x14ac:dyDescent="0.2">
      <c r="A141" t="s">
        <v>1433</v>
      </c>
      <c r="B141" t="s">
        <v>448</v>
      </c>
      <c r="C141" t="s">
        <v>1545</v>
      </c>
      <c r="D141" t="s">
        <v>172</v>
      </c>
      <c r="E141">
        <v>0</v>
      </c>
      <c r="F141">
        <v>0</v>
      </c>
      <c r="G141">
        <v>0</v>
      </c>
      <c r="H141">
        <v>0</v>
      </c>
      <c r="I141">
        <v>0</v>
      </c>
      <c r="J141" s="1">
        <v>44236.004351851851</v>
      </c>
      <c r="K141" s="1">
        <v>44236.00439814815</v>
      </c>
    </row>
    <row r="142" spans="1:11" x14ac:dyDescent="0.2">
      <c r="A142" t="s">
        <v>1371</v>
      </c>
      <c r="B142" t="s">
        <v>278</v>
      </c>
      <c r="C142" t="s">
        <v>1546</v>
      </c>
      <c r="D142" t="s">
        <v>172</v>
      </c>
      <c r="E142">
        <v>1</v>
      </c>
      <c r="F142">
        <v>1</v>
      </c>
      <c r="G142">
        <v>1</v>
      </c>
      <c r="H142">
        <v>0</v>
      </c>
      <c r="I142">
        <v>1</v>
      </c>
      <c r="J142" s="1">
        <v>44235.841192129628</v>
      </c>
      <c r="K142" s="1">
        <v>44235.841446759259</v>
      </c>
    </row>
    <row r="143" spans="1:11" x14ac:dyDescent="0.2">
      <c r="A143" t="s">
        <v>1434</v>
      </c>
      <c r="B143" t="s">
        <v>300</v>
      </c>
      <c r="C143" t="s">
        <v>1547</v>
      </c>
      <c r="D143" t="s">
        <v>172</v>
      </c>
      <c r="E143">
        <v>0</v>
      </c>
      <c r="F143">
        <v>1</v>
      </c>
      <c r="G143">
        <v>1</v>
      </c>
      <c r="H143">
        <v>1</v>
      </c>
      <c r="I143">
        <v>1</v>
      </c>
      <c r="J143" s="1">
        <v>44236.014305555553</v>
      </c>
      <c r="K143" s="1">
        <v>44236.015185185184</v>
      </c>
    </row>
    <row r="144" spans="1:11" x14ac:dyDescent="0.2">
      <c r="A144" t="s">
        <v>1372</v>
      </c>
      <c r="B144" t="s">
        <v>742</v>
      </c>
      <c r="C144" t="s">
        <v>1548</v>
      </c>
      <c r="D144" t="s">
        <v>172</v>
      </c>
      <c r="E144">
        <v>1</v>
      </c>
      <c r="F144">
        <v>1</v>
      </c>
      <c r="G144">
        <v>0</v>
      </c>
      <c r="H144">
        <v>1</v>
      </c>
      <c r="I144">
        <v>1</v>
      </c>
      <c r="J144" s="1">
        <v>44235.626307870371</v>
      </c>
      <c r="K144" s="1">
        <v>44235.62704861111</v>
      </c>
    </row>
    <row r="145" spans="1:11" x14ac:dyDescent="0.2">
      <c r="A145" t="s">
        <v>1435</v>
      </c>
      <c r="B145" t="s">
        <v>650</v>
      </c>
      <c r="C145" t="s">
        <v>1549</v>
      </c>
      <c r="D145" t="s">
        <v>172</v>
      </c>
      <c r="E145">
        <v>1</v>
      </c>
      <c r="F145">
        <v>1</v>
      </c>
      <c r="G145">
        <v>1</v>
      </c>
      <c r="H145">
        <v>1</v>
      </c>
      <c r="I145">
        <v>1</v>
      </c>
      <c r="J145" s="1">
        <v>44236.012465277781</v>
      </c>
      <c r="K145" s="1">
        <v>44236.012615740743</v>
      </c>
    </row>
    <row r="146" spans="1:11" x14ac:dyDescent="0.2">
      <c r="A146" t="s">
        <v>1436</v>
      </c>
      <c r="B146" t="s">
        <v>424</v>
      </c>
      <c r="C146" t="s">
        <v>1550</v>
      </c>
      <c r="D146" t="s">
        <v>172</v>
      </c>
      <c r="E146">
        <v>0</v>
      </c>
      <c r="F146">
        <v>0</v>
      </c>
      <c r="G146">
        <v>0</v>
      </c>
      <c r="H146">
        <v>0</v>
      </c>
      <c r="I146">
        <v>0</v>
      </c>
      <c r="J146" s="1">
        <v>44236.011840277781</v>
      </c>
      <c r="K146" s="1">
        <v>44236.01189814815</v>
      </c>
    </row>
    <row r="147" spans="1:11" x14ac:dyDescent="0.2">
      <c r="A147" t="s">
        <v>1437</v>
      </c>
      <c r="B147" t="s">
        <v>786</v>
      </c>
      <c r="C147" t="s">
        <v>1551</v>
      </c>
      <c r="D147" t="s">
        <v>172</v>
      </c>
      <c r="E147">
        <v>0</v>
      </c>
      <c r="F147">
        <v>0</v>
      </c>
      <c r="G147">
        <v>0</v>
      </c>
      <c r="H147">
        <v>0</v>
      </c>
      <c r="I147">
        <v>0</v>
      </c>
      <c r="J147" s="1">
        <v>44236.017233796294</v>
      </c>
      <c r="K147" s="1">
        <v>44236.017384259256</v>
      </c>
    </row>
    <row r="148" spans="1:11" x14ac:dyDescent="0.2">
      <c r="A148" t="s">
        <v>1373</v>
      </c>
      <c r="B148" t="s">
        <v>211</v>
      </c>
      <c r="C148" t="s">
        <v>1552</v>
      </c>
      <c r="D148" t="s">
        <v>172</v>
      </c>
      <c r="E148">
        <v>0</v>
      </c>
      <c r="F148">
        <v>0</v>
      </c>
      <c r="G148">
        <v>0</v>
      </c>
      <c r="H148">
        <v>0</v>
      </c>
      <c r="I148">
        <v>0</v>
      </c>
      <c r="J148" s="1">
        <v>44235.62704861111</v>
      </c>
      <c r="K148" s="1">
        <v>44235.627233796295</v>
      </c>
    </row>
    <row r="149" spans="1:11" x14ac:dyDescent="0.2">
      <c r="A149" t="s">
        <v>1438</v>
      </c>
      <c r="B149" t="s">
        <v>193</v>
      </c>
      <c r="C149" t="s">
        <v>1553</v>
      </c>
      <c r="D149" t="s">
        <v>172</v>
      </c>
      <c r="E149">
        <v>0</v>
      </c>
      <c r="F149">
        <v>0</v>
      </c>
      <c r="G149">
        <v>0</v>
      </c>
      <c r="H149">
        <v>0</v>
      </c>
      <c r="I149">
        <v>0</v>
      </c>
      <c r="J149" s="1">
        <v>44236.012164351851</v>
      </c>
      <c r="K149" s="1">
        <v>44236.012256944443</v>
      </c>
    </row>
    <row r="150" spans="1:11" x14ac:dyDescent="0.2">
      <c r="A150" t="s">
        <v>1439</v>
      </c>
      <c r="B150" t="s">
        <v>812</v>
      </c>
      <c r="C150" t="s">
        <v>1554</v>
      </c>
      <c r="D150" t="s">
        <v>172</v>
      </c>
      <c r="E150">
        <v>0</v>
      </c>
      <c r="F150">
        <v>0</v>
      </c>
      <c r="G150">
        <v>0</v>
      </c>
      <c r="H150">
        <v>0</v>
      </c>
      <c r="I150">
        <v>0</v>
      </c>
      <c r="J150" s="1">
        <v>44236.00508101852</v>
      </c>
      <c r="K150" s="1">
        <v>44236.005162037036</v>
      </c>
    </row>
    <row r="151" spans="1:11" x14ac:dyDescent="0.2">
      <c r="A151" t="s">
        <v>1374</v>
      </c>
      <c r="B151" t="s">
        <v>708</v>
      </c>
      <c r="C151" t="s">
        <v>1555</v>
      </c>
      <c r="D151" t="s">
        <v>172</v>
      </c>
      <c r="E151">
        <v>1</v>
      </c>
      <c r="F151">
        <v>0</v>
      </c>
      <c r="G151">
        <v>1</v>
      </c>
      <c r="H151">
        <v>0</v>
      </c>
      <c r="I151">
        <v>1</v>
      </c>
      <c r="J151" s="1">
        <v>44235.627245370371</v>
      </c>
      <c r="K151" s="1">
        <v>44235.62777777778</v>
      </c>
    </row>
    <row r="152" spans="1:11" x14ac:dyDescent="0.2">
      <c r="A152" t="s">
        <v>1440</v>
      </c>
      <c r="B152" t="s">
        <v>720</v>
      </c>
      <c r="C152" t="s">
        <v>1556</v>
      </c>
      <c r="D152" t="s">
        <v>172</v>
      </c>
      <c r="E152">
        <v>0</v>
      </c>
      <c r="F152">
        <v>0</v>
      </c>
      <c r="G152">
        <v>0</v>
      </c>
      <c r="H152">
        <v>0</v>
      </c>
      <c r="I152">
        <v>0</v>
      </c>
      <c r="J152" s="1">
        <v>44236.016655092593</v>
      </c>
      <c r="K152" s="1">
        <v>44236.016770833332</v>
      </c>
    </row>
    <row r="153" spans="1:11" x14ac:dyDescent="0.2">
      <c r="A153" t="s">
        <v>1291</v>
      </c>
      <c r="B153" t="s">
        <v>436</v>
      </c>
      <c r="C153" t="s">
        <v>1556</v>
      </c>
      <c r="D153" t="s">
        <v>172</v>
      </c>
      <c r="E153">
        <v>0</v>
      </c>
      <c r="F153">
        <v>0</v>
      </c>
      <c r="G153">
        <v>0</v>
      </c>
      <c r="H153">
        <v>0</v>
      </c>
      <c r="I153">
        <v>0</v>
      </c>
      <c r="J153" s="1">
        <v>44236.099988425929</v>
      </c>
      <c r="K153" s="1">
        <v>44236.100289351853</v>
      </c>
    </row>
  </sheetData>
  <phoneticPr fontId="1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A313-3CC6-684A-A675-3D687DC1922A}">
  <dimension ref="A1:K153"/>
  <sheetViews>
    <sheetView workbookViewId="0">
      <selection activeCell="F24" sqref="F24"/>
    </sheetView>
  </sheetViews>
  <sheetFormatPr baseColWidth="10" defaultRowHeight="16" x14ac:dyDescent="0.2"/>
  <cols>
    <col min="1" max="2" width="36.5" bestFit="1" customWidth="1"/>
    <col min="3" max="3" width="35.6640625" bestFit="1" customWidth="1"/>
    <col min="4" max="4" width="8" customWidth="1"/>
    <col min="5" max="9" width="11.5" customWidth="1"/>
    <col min="10" max="10" width="14.83203125" customWidth="1"/>
    <col min="11" max="11" width="13.1640625" bestFit="1" customWidth="1"/>
  </cols>
  <sheetData>
    <row r="1" spans="1:11" x14ac:dyDescent="0.2">
      <c r="A1" t="s">
        <v>0</v>
      </c>
      <c r="B1" t="s">
        <v>855</v>
      </c>
      <c r="C1" t="s">
        <v>854</v>
      </c>
      <c r="D1" t="s">
        <v>853</v>
      </c>
      <c r="E1" t="s">
        <v>852</v>
      </c>
      <c r="F1" t="s">
        <v>851</v>
      </c>
      <c r="G1" t="s">
        <v>850</v>
      </c>
      <c r="H1" t="s">
        <v>849</v>
      </c>
      <c r="I1" t="s">
        <v>848</v>
      </c>
      <c r="J1" t="s">
        <v>6</v>
      </c>
      <c r="K1" t="s">
        <v>7</v>
      </c>
    </row>
    <row r="2" spans="1:11" x14ac:dyDescent="0.2">
      <c r="A2" t="s">
        <v>1557</v>
      </c>
      <c r="B2" t="s">
        <v>288</v>
      </c>
      <c r="C2" t="s">
        <v>1558</v>
      </c>
      <c r="D2" t="s">
        <v>172</v>
      </c>
      <c r="E2">
        <v>1</v>
      </c>
      <c r="F2">
        <v>1</v>
      </c>
      <c r="G2">
        <v>0</v>
      </c>
      <c r="H2">
        <v>0</v>
      </c>
      <c r="I2">
        <v>0</v>
      </c>
      <c r="J2" s="1">
        <v>44242.967800925922</v>
      </c>
      <c r="K2" s="1">
        <v>44242.975624999999</v>
      </c>
    </row>
    <row r="3" spans="1:11" x14ac:dyDescent="0.2">
      <c r="A3" t="s">
        <v>1559</v>
      </c>
      <c r="B3" t="s">
        <v>574</v>
      </c>
      <c r="C3" t="s">
        <v>1558</v>
      </c>
      <c r="D3" t="s">
        <v>172</v>
      </c>
      <c r="E3">
        <v>1</v>
      </c>
      <c r="F3">
        <v>1</v>
      </c>
      <c r="G3">
        <v>1</v>
      </c>
      <c r="H3">
        <v>1</v>
      </c>
      <c r="I3">
        <v>1</v>
      </c>
      <c r="J3" s="1">
        <v>44242.967048611114</v>
      </c>
      <c r="K3" s="1">
        <v>44242.967800925922</v>
      </c>
    </row>
    <row r="4" spans="1:11" x14ac:dyDescent="0.2">
      <c r="A4" t="s">
        <v>1560</v>
      </c>
      <c r="B4" t="s">
        <v>726</v>
      </c>
      <c r="C4" t="s">
        <v>1558</v>
      </c>
      <c r="D4" t="s">
        <v>172</v>
      </c>
      <c r="E4">
        <v>1</v>
      </c>
      <c r="F4">
        <v>1</v>
      </c>
      <c r="G4">
        <v>1</v>
      </c>
      <c r="H4">
        <v>1</v>
      </c>
      <c r="I4">
        <v>1</v>
      </c>
      <c r="J4" s="1">
        <v>44242.966203703705</v>
      </c>
      <c r="K4" s="1">
        <v>44242.967048611114</v>
      </c>
    </row>
    <row r="5" spans="1:11" x14ac:dyDescent="0.2">
      <c r="A5" t="s">
        <v>1561</v>
      </c>
      <c r="B5" t="s">
        <v>780</v>
      </c>
      <c r="C5" t="s">
        <v>1558</v>
      </c>
      <c r="D5" t="s">
        <v>172</v>
      </c>
      <c r="E5">
        <v>1</v>
      </c>
      <c r="F5">
        <v>1</v>
      </c>
      <c r="G5">
        <v>1</v>
      </c>
      <c r="H5">
        <v>1</v>
      </c>
      <c r="I5">
        <v>1</v>
      </c>
      <c r="J5" s="1">
        <v>44242.963356481479</v>
      </c>
      <c r="K5" s="1">
        <v>44242.966203703705</v>
      </c>
    </row>
    <row r="6" spans="1:11" x14ac:dyDescent="0.2">
      <c r="A6" t="s">
        <v>1562</v>
      </c>
      <c r="B6" t="s">
        <v>706</v>
      </c>
      <c r="C6" t="s">
        <v>1558</v>
      </c>
      <c r="D6" t="s">
        <v>172</v>
      </c>
      <c r="E6">
        <v>1</v>
      </c>
      <c r="F6">
        <v>1</v>
      </c>
      <c r="G6">
        <v>1</v>
      </c>
      <c r="H6">
        <v>1</v>
      </c>
      <c r="I6">
        <v>1</v>
      </c>
      <c r="J6" s="1">
        <v>44242.961446759262</v>
      </c>
      <c r="K6" s="1">
        <v>44242.963356481479</v>
      </c>
    </row>
    <row r="7" spans="1:11" x14ac:dyDescent="0.2">
      <c r="A7" t="s">
        <v>1563</v>
      </c>
      <c r="B7" t="s">
        <v>508</v>
      </c>
      <c r="C7" t="s">
        <v>1558</v>
      </c>
      <c r="D7" t="s">
        <v>172</v>
      </c>
      <c r="E7">
        <v>1</v>
      </c>
      <c r="F7">
        <v>1</v>
      </c>
      <c r="G7">
        <v>0</v>
      </c>
      <c r="H7">
        <v>0</v>
      </c>
      <c r="I7">
        <v>0</v>
      </c>
      <c r="J7" s="1">
        <v>44242.959293981483</v>
      </c>
      <c r="K7" s="1">
        <v>44242.961446759262</v>
      </c>
    </row>
    <row r="8" spans="1:11" x14ac:dyDescent="0.2">
      <c r="A8" t="s">
        <v>1564</v>
      </c>
      <c r="B8" t="s">
        <v>782</v>
      </c>
      <c r="C8" t="s">
        <v>1558</v>
      </c>
      <c r="D8" t="s">
        <v>172</v>
      </c>
      <c r="E8">
        <v>1</v>
      </c>
      <c r="F8">
        <v>1</v>
      </c>
      <c r="G8">
        <v>1</v>
      </c>
      <c r="H8">
        <v>1</v>
      </c>
      <c r="I8">
        <v>1</v>
      </c>
      <c r="J8" s="1">
        <v>44242.958773148152</v>
      </c>
      <c r="K8" s="1">
        <v>44242.959293981483</v>
      </c>
    </row>
    <row r="9" spans="1:11" x14ac:dyDescent="0.2">
      <c r="A9" t="s">
        <v>1565</v>
      </c>
      <c r="B9" t="s">
        <v>328</v>
      </c>
      <c r="C9" t="s">
        <v>1558</v>
      </c>
      <c r="D9" t="s">
        <v>172</v>
      </c>
      <c r="E9">
        <v>1</v>
      </c>
      <c r="F9">
        <v>1</v>
      </c>
      <c r="G9">
        <v>0</v>
      </c>
      <c r="H9">
        <v>0</v>
      </c>
      <c r="I9">
        <v>0</v>
      </c>
      <c r="J9" s="1">
        <v>44242.947511574072</v>
      </c>
      <c r="K9" s="1">
        <v>44242.958773148152</v>
      </c>
    </row>
    <row r="10" spans="1:11" x14ac:dyDescent="0.2">
      <c r="A10" t="s">
        <v>1566</v>
      </c>
      <c r="B10" t="s">
        <v>352</v>
      </c>
      <c r="C10" t="s">
        <v>1558</v>
      </c>
      <c r="D10" t="s">
        <v>172</v>
      </c>
      <c r="E10">
        <v>1</v>
      </c>
      <c r="F10">
        <v>1</v>
      </c>
      <c r="G10">
        <v>0</v>
      </c>
      <c r="H10">
        <v>0</v>
      </c>
      <c r="I10">
        <v>0</v>
      </c>
      <c r="J10" s="1">
        <v>44242.946504629632</v>
      </c>
      <c r="K10" s="1">
        <v>44242.947511574072</v>
      </c>
    </row>
    <row r="11" spans="1:11" x14ac:dyDescent="0.2">
      <c r="A11" t="s">
        <v>1567</v>
      </c>
      <c r="B11" t="s">
        <v>362</v>
      </c>
      <c r="C11" t="s">
        <v>1558</v>
      </c>
      <c r="D11" t="s">
        <v>172</v>
      </c>
      <c r="E11">
        <v>1</v>
      </c>
      <c r="F11">
        <v>1</v>
      </c>
      <c r="G11">
        <v>1</v>
      </c>
      <c r="H11">
        <v>1</v>
      </c>
      <c r="I11">
        <v>1</v>
      </c>
      <c r="J11" s="1">
        <v>44242.945648148147</v>
      </c>
      <c r="K11" s="1">
        <v>44242.946504629632</v>
      </c>
    </row>
    <row r="12" spans="1:11" x14ac:dyDescent="0.2">
      <c r="A12" t="s">
        <v>1568</v>
      </c>
      <c r="B12" t="s">
        <v>326</v>
      </c>
      <c r="C12" t="s">
        <v>1558</v>
      </c>
      <c r="D12" t="s">
        <v>172</v>
      </c>
      <c r="E12">
        <v>1</v>
      </c>
      <c r="F12">
        <v>1</v>
      </c>
      <c r="G12">
        <v>1</v>
      </c>
      <c r="H12">
        <v>1</v>
      </c>
      <c r="I12">
        <v>1</v>
      </c>
      <c r="J12" s="1">
        <v>44242.944837962961</v>
      </c>
      <c r="K12" s="1">
        <v>44242.945636574077</v>
      </c>
    </row>
    <row r="13" spans="1:11" x14ac:dyDescent="0.2">
      <c r="A13" t="s">
        <v>1569</v>
      </c>
      <c r="B13" t="s">
        <v>384</v>
      </c>
      <c r="C13" t="s">
        <v>1558</v>
      </c>
      <c r="D13" t="s">
        <v>172</v>
      </c>
      <c r="E13">
        <v>1</v>
      </c>
      <c r="F13">
        <v>1</v>
      </c>
      <c r="G13">
        <v>1</v>
      </c>
      <c r="H13">
        <v>1</v>
      </c>
      <c r="I13">
        <v>1</v>
      </c>
      <c r="J13" s="1">
        <v>44242.929571759261</v>
      </c>
      <c r="K13" s="1">
        <v>44242.944837962961</v>
      </c>
    </row>
    <row r="14" spans="1:11" x14ac:dyDescent="0.2">
      <c r="A14" t="s">
        <v>1570</v>
      </c>
      <c r="B14" t="s">
        <v>738</v>
      </c>
      <c r="C14" t="s">
        <v>1558</v>
      </c>
      <c r="D14" t="s">
        <v>172</v>
      </c>
      <c r="E14">
        <v>1</v>
      </c>
      <c r="F14">
        <v>1</v>
      </c>
      <c r="G14">
        <v>0</v>
      </c>
      <c r="H14">
        <v>0</v>
      </c>
      <c r="I14">
        <v>0</v>
      </c>
      <c r="J14" s="1">
        <v>44242.92701388889</v>
      </c>
      <c r="K14" s="1">
        <v>44242.929571759261</v>
      </c>
    </row>
    <row r="15" spans="1:11" x14ac:dyDescent="0.2">
      <c r="A15" t="s">
        <v>1571</v>
      </c>
      <c r="B15" t="s">
        <v>442</v>
      </c>
      <c r="C15" t="s">
        <v>1558</v>
      </c>
      <c r="D15" t="s">
        <v>172</v>
      </c>
      <c r="E15">
        <v>1</v>
      </c>
      <c r="F15">
        <v>1</v>
      </c>
      <c r="G15">
        <v>1</v>
      </c>
      <c r="H15">
        <v>1</v>
      </c>
      <c r="I15">
        <v>1</v>
      </c>
      <c r="J15" s="1">
        <v>44242.926111111112</v>
      </c>
      <c r="K15" s="1">
        <v>44242.92701388889</v>
      </c>
    </row>
    <row r="16" spans="1:11" x14ac:dyDescent="0.2">
      <c r="A16" t="s">
        <v>1572</v>
      </c>
      <c r="B16" t="s">
        <v>834</v>
      </c>
      <c r="C16" t="s">
        <v>1558</v>
      </c>
      <c r="D16" t="s">
        <v>172</v>
      </c>
      <c r="E16">
        <v>1</v>
      </c>
      <c r="F16">
        <v>1</v>
      </c>
      <c r="G16">
        <v>1</v>
      </c>
      <c r="H16">
        <v>1</v>
      </c>
      <c r="I16">
        <v>1</v>
      </c>
      <c r="J16" s="1">
        <v>44242.925462962965</v>
      </c>
      <c r="K16" s="1">
        <v>44242.926099537035</v>
      </c>
    </row>
    <row r="17" spans="1:11" x14ac:dyDescent="0.2">
      <c r="A17" t="s">
        <v>1573</v>
      </c>
      <c r="B17" t="s">
        <v>438</v>
      </c>
      <c r="C17" t="s">
        <v>1558</v>
      </c>
      <c r="D17" t="s">
        <v>172</v>
      </c>
      <c r="E17">
        <v>1</v>
      </c>
      <c r="F17">
        <v>1</v>
      </c>
      <c r="G17">
        <v>1</v>
      </c>
      <c r="H17">
        <v>1</v>
      </c>
      <c r="I17">
        <v>1</v>
      </c>
      <c r="J17" s="1">
        <v>44242.924629629626</v>
      </c>
      <c r="K17" s="1">
        <v>44242.925462962965</v>
      </c>
    </row>
    <row r="18" spans="1:11" x14ac:dyDescent="0.2">
      <c r="A18" t="s">
        <v>1574</v>
      </c>
      <c r="B18" t="s">
        <v>320</v>
      </c>
      <c r="C18" t="s">
        <v>1558</v>
      </c>
      <c r="D18" t="s">
        <v>172</v>
      </c>
      <c r="E18">
        <v>1</v>
      </c>
      <c r="F18">
        <v>1</v>
      </c>
      <c r="G18">
        <v>0</v>
      </c>
      <c r="H18">
        <v>1</v>
      </c>
      <c r="I18">
        <v>0</v>
      </c>
      <c r="J18" s="1">
        <v>44242.923784722225</v>
      </c>
      <c r="K18" s="1">
        <v>44242.924629629626</v>
      </c>
    </row>
    <row r="19" spans="1:11" x14ac:dyDescent="0.2">
      <c r="A19" t="s">
        <v>1575</v>
      </c>
      <c r="B19" t="s">
        <v>672</v>
      </c>
      <c r="C19" t="s">
        <v>1558</v>
      </c>
      <c r="D19" t="s">
        <v>172</v>
      </c>
      <c r="E19">
        <v>1</v>
      </c>
      <c r="F19">
        <v>1</v>
      </c>
      <c r="G19">
        <v>1</v>
      </c>
      <c r="H19">
        <v>1</v>
      </c>
      <c r="I19">
        <v>1</v>
      </c>
      <c r="J19" s="1">
        <v>44242.879606481481</v>
      </c>
      <c r="K19" s="1">
        <v>44242.923773148148</v>
      </c>
    </row>
    <row r="20" spans="1:11" x14ac:dyDescent="0.2">
      <c r="A20" t="s">
        <v>1576</v>
      </c>
      <c r="B20" t="s">
        <v>177</v>
      </c>
      <c r="C20" t="s">
        <v>1558</v>
      </c>
      <c r="D20" t="s">
        <v>172</v>
      </c>
      <c r="E20">
        <v>1</v>
      </c>
      <c r="F20">
        <v>1</v>
      </c>
      <c r="G20">
        <v>1</v>
      </c>
      <c r="H20">
        <v>1</v>
      </c>
      <c r="I20">
        <v>1</v>
      </c>
      <c r="J20" s="1">
        <v>44242.878020833334</v>
      </c>
      <c r="K20" s="1">
        <v>44242.879606481481</v>
      </c>
    </row>
    <row r="21" spans="1:11" x14ac:dyDescent="0.2">
      <c r="A21" t="s">
        <v>1577</v>
      </c>
      <c r="B21" t="s">
        <v>203</v>
      </c>
      <c r="C21" t="s">
        <v>1558</v>
      </c>
      <c r="D21" t="s">
        <v>172</v>
      </c>
      <c r="E21">
        <v>0</v>
      </c>
      <c r="F21">
        <v>0</v>
      </c>
      <c r="G21">
        <v>0</v>
      </c>
      <c r="H21">
        <v>0</v>
      </c>
      <c r="I21">
        <v>0</v>
      </c>
      <c r="J21" s="1">
        <v>44242.87704861111</v>
      </c>
      <c r="K21" s="1">
        <v>44242.878020833334</v>
      </c>
    </row>
    <row r="39" spans="1:11" x14ac:dyDescent="0.2">
      <c r="A39" s="2"/>
      <c r="J39" s="1"/>
      <c r="K39" s="1"/>
    </row>
    <row r="40" spans="1:11" x14ac:dyDescent="0.2">
      <c r="J40" s="1"/>
      <c r="K40" s="1"/>
    </row>
    <row r="41" spans="1:11" x14ac:dyDescent="0.2">
      <c r="B41" s="2"/>
      <c r="J41" s="1"/>
      <c r="K41" s="1"/>
    </row>
    <row r="42" spans="1:11" x14ac:dyDescent="0.2">
      <c r="J42" s="1"/>
      <c r="K42" s="1"/>
    </row>
    <row r="43" spans="1:11" x14ac:dyDescent="0.2">
      <c r="J43" s="1"/>
      <c r="K43" s="1"/>
    </row>
    <row r="44" spans="1:11" x14ac:dyDescent="0.2">
      <c r="J44" s="1"/>
      <c r="K44" s="1"/>
    </row>
    <row r="45" spans="1:11" x14ac:dyDescent="0.2">
      <c r="J45" s="1"/>
      <c r="K45" s="1"/>
    </row>
    <row r="46" spans="1:11" x14ac:dyDescent="0.2">
      <c r="J46" s="1"/>
      <c r="K46" s="1"/>
    </row>
    <row r="47" spans="1:11" x14ac:dyDescent="0.2">
      <c r="J47" s="1"/>
      <c r="K47" s="1"/>
    </row>
    <row r="48" spans="1:11" x14ac:dyDescent="0.2">
      <c r="J48" s="1"/>
      <c r="K48" s="1"/>
    </row>
    <row r="49" spans="2:11" x14ac:dyDescent="0.2">
      <c r="J49" s="1"/>
      <c r="K49" s="1"/>
    </row>
    <row r="50" spans="2:11" x14ac:dyDescent="0.2">
      <c r="J50" s="1"/>
      <c r="K50" s="1"/>
    </row>
    <row r="51" spans="2:11" x14ac:dyDescent="0.2">
      <c r="B51" s="2"/>
      <c r="J51" s="1"/>
      <c r="K51" s="1"/>
    </row>
    <row r="52" spans="2:11" x14ac:dyDescent="0.2">
      <c r="J52" s="1"/>
      <c r="K52" s="1"/>
    </row>
    <row r="53" spans="2:11" x14ac:dyDescent="0.2">
      <c r="J53" s="1"/>
      <c r="K53" s="1"/>
    </row>
    <row r="54" spans="2:11" x14ac:dyDescent="0.2">
      <c r="J54" s="1"/>
      <c r="K54" s="1"/>
    </row>
    <row r="55" spans="2:11" x14ac:dyDescent="0.2">
      <c r="J55" s="1"/>
      <c r="K55" s="1"/>
    </row>
    <row r="56" spans="2:11" x14ac:dyDescent="0.2">
      <c r="J56" s="1"/>
      <c r="K56" s="1"/>
    </row>
    <row r="57" spans="2:11" x14ac:dyDescent="0.2">
      <c r="J57" s="1"/>
      <c r="K57" s="1"/>
    </row>
    <row r="58" spans="2:11" x14ac:dyDescent="0.2">
      <c r="J58" s="1"/>
      <c r="K58" s="1"/>
    </row>
    <row r="59" spans="2:11" x14ac:dyDescent="0.2">
      <c r="J59" s="1"/>
      <c r="K59" s="1"/>
    </row>
    <row r="60" spans="2:11" x14ac:dyDescent="0.2">
      <c r="J60" s="1"/>
      <c r="K60" s="1"/>
    </row>
    <row r="61" spans="2:11" x14ac:dyDescent="0.2">
      <c r="J61" s="1"/>
      <c r="K61" s="1"/>
    </row>
    <row r="62" spans="2:11" x14ac:dyDescent="0.2">
      <c r="J62" s="1"/>
      <c r="K62" s="1"/>
    </row>
    <row r="63" spans="2:11" x14ac:dyDescent="0.2">
      <c r="J63" s="1"/>
      <c r="K63" s="1"/>
    </row>
    <row r="64" spans="2:11" x14ac:dyDescent="0.2">
      <c r="J64" s="1"/>
      <c r="K64" s="1"/>
    </row>
    <row r="65" spans="10:11" x14ac:dyDescent="0.2">
      <c r="J65" s="1"/>
      <c r="K65" s="1"/>
    </row>
    <row r="66" spans="10:11" x14ac:dyDescent="0.2">
      <c r="J66" s="1"/>
      <c r="K66" s="1"/>
    </row>
    <row r="67" spans="10:11" x14ac:dyDescent="0.2">
      <c r="J67" s="1"/>
      <c r="K67" s="1"/>
    </row>
    <row r="68" spans="10:11" x14ac:dyDescent="0.2">
      <c r="J68" s="1"/>
      <c r="K68" s="1"/>
    </row>
    <row r="69" spans="10:11" x14ac:dyDescent="0.2">
      <c r="J69" s="1"/>
      <c r="K69" s="1"/>
    </row>
    <row r="70" spans="10:11" x14ac:dyDescent="0.2">
      <c r="J70" s="1"/>
      <c r="K70" s="1"/>
    </row>
    <row r="71" spans="10:11" x14ac:dyDescent="0.2">
      <c r="J71" s="1"/>
      <c r="K71" s="1"/>
    </row>
    <row r="72" spans="10:11" x14ac:dyDescent="0.2">
      <c r="J72" s="1"/>
      <c r="K72" s="1"/>
    </row>
    <row r="73" spans="10:11" x14ac:dyDescent="0.2">
      <c r="J73" s="1"/>
      <c r="K73" s="1"/>
    </row>
    <row r="74" spans="10:11" x14ac:dyDescent="0.2">
      <c r="J74" s="1"/>
      <c r="K74" s="1"/>
    </row>
    <row r="75" spans="10:11" x14ac:dyDescent="0.2">
      <c r="J75" s="1"/>
      <c r="K75" s="1"/>
    </row>
    <row r="76" spans="10:11" x14ac:dyDescent="0.2">
      <c r="J76" s="1"/>
      <c r="K76" s="1"/>
    </row>
    <row r="77" spans="10:11" x14ac:dyDescent="0.2">
      <c r="J77" s="1"/>
      <c r="K77" s="1"/>
    </row>
    <row r="78" spans="10:11" x14ac:dyDescent="0.2">
      <c r="J78" s="1"/>
      <c r="K78" s="1"/>
    </row>
    <row r="79" spans="10:11" x14ac:dyDescent="0.2">
      <c r="J79" s="1"/>
      <c r="K79" s="1"/>
    </row>
    <row r="80" spans="10:11" x14ac:dyDescent="0.2">
      <c r="J80" s="1"/>
      <c r="K80" s="1"/>
    </row>
    <row r="81" spans="1:11" x14ac:dyDescent="0.2">
      <c r="J81" s="1"/>
      <c r="K81" s="1"/>
    </row>
    <row r="82" spans="1:11" x14ac:dyDescent="0.2">
      <c r="J82" s="1"/>
      <c r="K82" s="1"/>
    </row>
    <row r="83" spans="1:11" x14ac:dyDescent="0.2">
      <c r="J83" s="1"/>
      <c r="K83" s="1"/>
    </row>
    <row r="84" spans="1:11" x14ac:dyDescent="0.2">
      <c r="J84" s="1"/>
      <c r="K84" s="1"/>
    </row>
    <row r="85" spans="1:11" x14ac:dyDescent="0.2">
      <c r="J85" s="1"/>
      <c r="K85" s="1"/>
    </row>
    <row r="86" spans="1:11" x14ac:dyDescent="0.2">
      <c r="J86" s="1"/>
      <c r="K86" s="1"/>
    </row>
    <row r="87" spans="1:11" x14ac:dyDescent="0.2">
      <c r="J87" s="1"/>
      <c r="K87" s="1"/>
    </row>
    <row r="88" spans="1:11" x14ac:dyDescent="0.2">
      <c r="J88" s="1"/>
      <c r="K88" s="1"/>
    </row>
    <row r="89" spans="1:11" x14ac:dyDescent="0.2">
      <c r="J89" s="1"/>
      <c r="K89" s="1"/>
    </row>
    <row r="90" spans="1:11" x14ac:dyDescent="0.2">
      <c r="J90" s="1"/>
      <c r="K90" s="1"/>
    </row>
    <row r="91" spans="1:11" x14ac:dyDescent="0.2">
      <c r="J91" s="1"/>
      <c r="K91" s="1"/>
    </row>
    <row r="92" spans="1:11" x14ac:dyDescent="0.2">
      <c r="J92" s="1"/>
      <c r="K92" s="1"/>
    </row>
    <row r="93" spans="1:11" x14ac:dyDescent="0.2">
      <c r="J93" s="1"/>
      <c r="K93" s="1"/>
    </row>
    <row r="94" spans="1:11" x14ac:dyDescent="0.2">
      <c r="J94" s="1"/>
      <c r="K94" s="1"/>
    </row>
    <row r="95" spans="1:11" x14ac:dyDescent="0.2">
      <c r="A95" s="2"/>
      <c r="J95" s="1"/>
      <c r="K95" s="1"/>
    </row>
    <row r="96" spans="1:11" x14ac:dyDescent="0.2">
      <c r="J96" s="1"/>
      <c r="K96" s="1"/>
    </row>
    <row r="97" spans="10:11" x14ac:dyDescent="0.2">
      <c r="J97" s="1"/>
      <c r="K97" s="1"/>
    </row>
    <row r="98" spans="10:11" x14ac:dyDescent="0.2">
      <c r="J98" s="1"/>
      <c r="K98" s="1"/>
    </row>
    <row r="99" spans="10:11" x14ac:dyDescent="0.2">
      <c r="J99" s="1"/>
      <c r="K99" s="1"/>
    </row>
    <row r="100" spans="10:11" x14ac:dyDescent="0.2">
      <c r="J100" s="1"/>
      <c r="K100" s="1"/>
    </row>
    <row r="101" spans="10:11" x14ac:dyDescent="0.2">
      <c r="J101" s="1"/>
      <c r="K101" s="1"/>
    </row>
    <row r="102" spans="10:11" x14ac:dyDescent="0.2">
      <c r="J102" s="1"/>
      <c r="K102" s="1"/>
    </row>
    <row r="103" spans="10:11" x14ac:dyDescent="0.2">
      <c r="J103" s="1"/>
      <c r="K103" s="1"/>
    </row>
    <row r="104" spans="10:11" x14ac:dyDescent="0.2">
      <c r="J104" s="1"/>
      <c r="K104" s="1"/>
    </row>
    <row r="105" spans="10:11" x14ac:dyDescent="0.2">
      <c r="J105" s="1"/>
      <c r="K105" s="1"/>
    </row>
    <row r="106" spans="10:11" x14ac:dyDescent="0.2">
      <c r="J106" s="1"/>
      <c r="K106" s="1"/>
    </row>
    <row r="107" spans="10:11" x14ac:dyDescent="0.2">
      <c r="J107" s="1"/>
      <c r="K107" s="1"/>
    </row>
    <row r="108" spans="10:11" x14ac:dyDescent="0.2">
      <c r="J108" s="1"/>
      <c r="K108" s="1"/>
    </row>
    <row r="109" spans="10:11" x14ac:dyDescent="0.2">
      <c r="J109" s="1"/>
      <c r="K109" s="1"/>
    </row>
    <row r="110" spans="10:11" x14ac:dyDescent="0.2">
      <c r="J110" s="1"/>
      <c r="K110" s="1"/>
    </row>
    <row r="111" spans="10:11" x14ac:dyDescent="0.2">
      <c r="J111" s="1"/>
      <c r="K111" s="1"/>
    </row>
    <row r="112" spans="10:11" x14ac:dyDescent="0.2">
      <c r="J112" s="1"/>
      <c r="K112" s="1"/>
    </row>
    <row r="113" spans="10:11" x14ac:dyDescent="0.2">
      <c r="J113" s="1"/>
      <c r="K113" s="1"/>
    </row>
    <row r="114" spans="10:11" x14ac:dyDescent="0.2">
      <c r="J114" s="1"/>
      <c r="K114" s="1"/>
    </row>
    <row r="115" spans="10:11" x14ac:dyDescent="0.2">
      <c r="J115" s="1"/>
      <c r="K115" s="1"/>
    </row>
    <row r="116" spans="10:11" x14ac:dyDescent="0.2">
      <c r="J116" s="1"/>
      <c r="K116" s="1"/>
    </row>
    <row r="117" spans="10:11" x14ac:dyDescent="0.2">
      <c r="J117" s="1"/>
      <c r="K117" s="1"/>
    </row>
    <row r="118" spans="10:11" x14ac:dyDescent="0.2">
      <c r="J118" s="1"/>
      <c r="K118" s="1"/>
    </row>
    <row r="119" spans="10:11" x14ac:dyDescent="0.2">
      <c r="J119" s="1"/>
      <c r="K119" s="1"/>
    </row>
    <row r="120" spans="10:11" x14ac:dyDescent="0.2">
      <c r="J120" s="1"/>
      <c r="K120" s="1"/>
    </row>
    <row r="121" spans="10:11" x14ac:dyDescent="0.2">
      <c r="J121" s="1"/>
      <c r="K121" s="1"/>
    </row>
    <row r="122" spans="10:11" x14ac:dyDescent="0.2">
      <c r="J122" s="1"/>
      <c r="K122" s="1"/>
    </row>
    <row r="123" spans="10:11" x14ac:dyDescent="0.2">
      <c r="J123" s="1"/>
      <c r="K123" s="1"/>
    </row>
    <row r="124" spans="10:11" x14ac:dyDescent="0.2">
      <c r="J124" s="1"/>
      <c r="K124" s="1"/>
    </row>
    <row r="125" spans="10:11" x14ac:dyDescent="0.2">
      <c r="J125" s="1"/>
      <c r="K125" s="1"/>
    </row>
    <row r="126" spans="10:11" x14ac:dyDescent="0.2">
      <c r="J126" s="1"/>
      <c r="K126" s="1"/>
    </row>
    <row r="127" spans="10:11" x14ac:dyDescent="0.2">
      <c r="J127" s="1"/>
      <c r="K127" s="1"/>
    </row>
    <row r="128" spans="10:11" x14ac:dyDescent="0.2">
      <c r="J128" s="1"/>
      <c r="K128" s="1"/>
    </row>
    <row r="129" spans="10:11" x14ac:dyDescent="0.2">
      <c r="J129" s="1"/>
      <c r="K129" s="1"/>
    </row>
    <row r="130" spans="10:11" x14ac:dyDescent="0.2">
      <c r="J130" s="1"/>
      <c r="K130" s="1"/>
    </row>
    <row r="131" spans="10:11" x14ac:dyDescent="0.2">
      <c r="J131" s="1"/>
      <c r="K131" s="1"/>
    </row>
    <row r="132" spans="10:11" x14ac:dyDescent="0.2">
      <c r="J132" s="1"/>
      <c r="K132" s="1"/>
    </row>
    <row r="133" spans="10:11" x14ac:dyDescent="0.2">
      <c r="J133" s="1"/>
      <c r="K133" s="1"/>
    </row>
    <row r="134" spans="10:11" x14ac:dyDescent="0.2">
      <c r="J134" s="1"/>
      <c r="K134" s="1"/>
    </row>
    <row r="135" spans="10:11" x14ac:dyDescent="0.2">
      <c r="J135" s="1"/>
      <c r="K135" s="1"/>
    </row>
    <row r="136" spans="10:11" x14ac:dyDescent="0.2">
      <c r="J136" s="1"/>
      <c r="K136" s="1"/>
    </row>
    <row r="137" spans="10:11" x14ac:dyDescent="0.2">
      <c r="J137" s="1"/>
      <c r="K137" s="1"/>
    </row>
    <row r="138" spans="10:11" x14ac:dyDescent="0.2">
      <c r="J138" s="1"/>
      <c r="K138" s="1"/>
    </row>
    <row r="139" spans="10:11" x14ac:dyDescent="0.2">
      <c r="J139" s="1"/>
      <c r="K139" s="1"/>
    </row>
    <row r="140" spans="10:11" x14ac:dyDescent="0.2">
      <c r="J140" s="1"/>
      <c r="K140" s="1"/>
    </row>
    <row r="141" spans="10:11" x14ac:dyDescent="0.2">
      <c r="J141" s="1"/>
      <c r="K141" s="1"/>
    </row>
    <row r="142" spans="10:11" x14ac:dyDescent="0.2">
      <c r="J142" s="1"/>
      <c r="K142" s="1"/>
    </row>
    <row r="143" spans="10:11" x14ac:dyDescent="0.2">
      <c r="J143" s="1"/>
      <c r="K143" s="1"/>
    </row>
    <row r="144" spans="10:11" x14ac:dyDescent="0.2">
      <c r="J144" s="1"/>
      <c r="K144" s="1"/>
    </row>
    <row r="145" spans="10:11" x14ac:dyDescent="0.2">
      <c r="J145" s="1"/>
      <c r="K145" s="1"/>
    </row>
    <row r="146" spans="10:11" x14ac:dyDescent="0.2">
      <c r="J146" s="1"/>
      <c r="K146" s="1"/>
    </row>
    <row r="147" spans="10:11" x14ac:dyDescent="0.2">
      <c r="J147" s="1"/>
      <c r="K147" s="1"/>
    </row>
    <row r="148" spans="10:11" x14ac:dyDescent="0.2">
      <c r="J148" s="1"/>
      <c r="K148" s="1"/>
    </row>
    <row r="149" spans="10:11" x14ac:dyDescent="0.2">
      <c r="J149" s="1"/>
      <c r="K149" s="1"/>
    </row>
    <row r="150" spans="10:11" x14ac:dyDescent="0.2">
      <c r="J150" s="1"/>
      <c r="K150" s="1"/>
    </row>
    <row r="151" spans="10:11" x14ac:dyDescent="0.2">
      <c r="J151" s="1"/>
      <c r="K151" s="1"/>
    </row>
    <row r="152" spans="10:11" x14ac:dyDescent="0.2">
      <c r="J152" s="1"/>
      <c r="K152" s="1"/>
    </row>
    <row r="153" spans="10:11" x14ac:dyDescent="0.2">
      <c r="J153" s="1"/>
      <c r="K153" s="1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175CE-D050-1A4F-ABC5-D90372742230}">
  <dimension ref="A1:L152"/>
  <sheetViews>
    <sheetView workbookViewId="0">
      <selection activeCell="G32" sqref="G32"/>
    </sheetView>
  </sheetViews>
  <sheetFormatPr baseColWidth="10" defaultRowHeight="16" x14ac:dyDescent="0.2"/>
  <cols>
    <col min="1" max="1" width="36.5" bestFit="1" customWidth="1"/>
    <col min="2" max="2" width="46.83203125" bestFit="1" customWidth="1"/>
    <col min="3" max="6" width="12.5" customWidth="1"/>
    <col min="7" max="7" width="22.33203125" customWidth="1"/>
    <col min="8" max="8" width="12.5" customWidth="1"/>
    <col min="9" max="9" width="13.5" customWidth="1"/>
    <col min="10" max="10" width="13.1640625" customWidth="1"/>
    <col min="11" max="11" width="11" customWidth="1"/>
  </cols>
  <sheetData>
    <row r="1" spans="1:12" x14ac:dyDescent="0.2">
      <c r="A1" t="s">
        <v>0</v>
      </c>
      <c r="B1" t="s">
        <v>1282</v>
      </c>
      <c r="C1" t="s">
        <v>1283</v>
      </c>
      <c r="D1" t="s">
        <v>1284</v>
      </c>
      <c r="E1" t="s">
        <v>1285</v>
      </c>
      <c r="F1" t="s">
        <v>1286</v>
      </c>
      <c r="G1" t="s">
        <v>1287</v>
      </c>
      <c r="H1" t="s">
        <v>1288</v>
      </c>
      <c r="I1" t="s">
        <v>1578</v>
      </c>
      <c r="J1" t="s">
        <v>1579</v>
      </c>
      <c r="K1" t="s">
        <v>1580</v>
      </c>
      <c r="L1" t="s">
        <v>1441</v>
      </c>
    </row>
    <row r="2" spans="1:12" x14ac:dyDescent="0.2">
      <c r="A2" t="s">
        <v>432</v>
      </c>
      <c r="B2" t="s">
        <v>867</v>
      </c>
      <c r="C2" t="s">
        <v>868</v>
      </c>
      <c r="D2">
        <v>6423</v>
      </c>
      <c r="E2">
        <v>86</v>
      </c>
      <c r="F2">
        <v>67</v>
      </c>
      <c r="G2" s="1">
        <v>44215.431805555556</v>
      </c>
      <c r="H2" t="s">
        <v>869</v>
      </c>
      <c r="I2">
        <f>VLOOKUP(A2,external_classifications!B:I,8,FALSE)</f>
        <v>1</v>
      </c>
      <c r="J2">
        <f>VLOOKUP(A2,author1_classifications!B:I,8,FALSE)</f>
        <v>1</v>
      </c>
      <c r="K2" t="str">
        <f>IF(ISNA(VLOOKUP(A2,author2_classifications!B:I,8,FALSE)),"",VLOOKUP(A2,author2_classifications!B:I,8,FALSE))</f>
        <v/>
      </c>
      <c r="L2">
        <f>IF(SUM(I2:K2)&gt;=2,1,0)</f>
        <v>1</v>
      </c>
    </row>
    <row r="3" spans="1:12" x14ac:dyDescent="0.2">
      <c r="A3" t="s">
        <v>344</v>
      </c>
      <c r="B3" t="s">
        <v>870</v>
      </c>
      <c r="C3" t="s">
        <v>871</v>
      </c>
      <c r="D3">
        <v>745</v>
      </c>
      <c r="E3">
        <v>3</v>
      </c>
      <c r="F3">
        <v>8</v>
      </c>
      <c r="G3" s="1">
        <v>44176.604930555557</v>
      </c>
      <c r="H3" t="s">
        <v>872</v>
      </c>
      <c r="I3">
        <f>VLOOKUP(A3,external_classifications!B:I,8,FALSE)</f>
        <v>1</v>
      </c>
      <c r="J3">
        <f>VLOOKUP(A3,author1_classifications!B:I,8,FALSE)</f>
        <v>1</v>
      </c>
      <c r="K3" t="str">
        <f>IF(ISNA(VLOOKUP(A3,author2_classifications!B:I,8,FALSE)),"",VLOOKUP(A3,author2_classifications!B:I,8,FALSE))</f>
        <v/>
      </c>
      <c r="L3">
        <f t="shared" ref="L3:L66" si="0">IF(SUM(I3:K3)&gt;=2,1,0)</f>
        <v>1</v>
      </c>
    </row>
    <row r="4" spans="1:12" x14ac:dyDescent="0.2">
      <c r="A4" t="s">
        <v>247</v>
      </c>
      <c r="B4" t="s">
        <v>873</v>
      </c>
      <c r="C4" t="s">
        <v>874</v>
      </c>
      <c r="D4">
        <v>19427</v>
      </c>
      <c r="E4">
        <v>504</v>
      </c>
      <c r="F4">
        <v>169</v>
      </c>
      <c r="G4" s="1">
        <v>44216.841435185182</v>
      </c>
      <c r="H4" t="s">
        <v>869</v>
      </c>
      <c r="I4">
        <f>VLOOKUP(A4,external_classifications!B:I,8,FALSE)</f>
        <v>1</v>
      </c>
      <c r="J4">
        <f>VLOOKUP(A4,author1_classifications!B:I,8,FALSE)</f>
        <v>1</v>
      </c>
      <c r="K4" t="str">
        <f>IF(ISNA(VLOOKUP(A4,author2_classifications!B:I,8,FALSE)),"",VLOOKUP(A4,author2_classifications!B:I,8,FALSE))</f>
        <v/>
      </c>
      <c r="L4">
        <f t="shared" si="0"/>
        <v>1</v>
      </c>
    </row>
    <row r="5" spans="1:12" x14ac:dyDescent="0.2">
      <c r="A5" t="s">
        <v>784</v>
      </c>
      <c r="B5" t="s">
        <v>875</v>
      </c>
      <c r="C5" t="s">
        <v>876</v>
      </c>
      <c r="D5">
        <v>3144</v>
      </c>
      <c r="E5">
        <v>247</v>
      </c>
      <c r="F5">
        <v>275</v>
      </c>
      <c r="G5" s="1">
        <v>44139.605833333335</v>
      </c>
      <c r="H5" t="s">
        <v>869</v>
      </c>
      <c r="I5">
        <f>VLOOKUP(A5,external_classifications!B:I,8,FALSE)</f>
        <v>1</v>
      </c>
      <c r="J5">
        <f>VLOOKUP(A5,author1_classifications!B:I,8,FALSE)</f>
        <v>1</v>
      </c>
      <c r="K5" t="str">
        <f>IF(ISNA(VLOOKUP(A5,author2_classifications!B:I,8,FALSE)),"",VLOOKUP(A5,author2_classifications!B:I,8,FALSE))</f>
        <v/>
      </c>
      <c r="L5">
        <f t="shared" si="0"/>
        <v>1</v>
      </c>
    </row>
    <row r="6" spans="1:12" x14ac:dyDescent="0.2">
      <c r="A6" t="s">
        <v>736</v>
      </c>
      <c r="B6" t="s">
        <v>877</v>
      </c>
      <c r="C6" t="s">
        <v>878</v>
      </c>
      <c r="D6">
        <v>5379</v>
      </c>
      <c r="E6">
        <v>401</v>
      </c>
      <c r="F6">
        <v>134</v>
      </c>
      <c r="G6" s="1">
        <v>44218.324791666666</v>
      </c>
      <c r="H6" t="s">
        <v>872</v>
      </c>
      <c r="I6">
        <f>VLOOKUP(A6,external_classifications!B:I,8,FALSE)</f>
        <v>1</v>
      </c>
      <c r="J6">
        <f>VLOOKUP(A6,author1_classifications!B:I,8,FALSE)</f>
        <v>1</v>
      </c>
      <c r="K6" t="str">
        <f>IF(ISNA(VLOOKUP(A6,author2_classifications!B:I,8,FALSE)),"",VLOOKUP(A6,author2_classifications!B:I,8,FALSE))</f>
        <v/>
      </c>
      <c r="L6">
        <f t="shared" si="0"/>
        <v>1</v>
      </c>
    </row>
    <row r="7" spans="1:12" x14ac:dyDescent="0.2">
      <c r="A7" t="s">
        <v>768</v>
      </c>
      <c r="B7" t="s">
        <v>883</v>
      </c>
      <c r="C7" t="s">
        <v>871</v>
      </c>
      <c r="D7">
        <v>2569</v>
      </c>
      <c r="E7">
        <v>13570</v>
      </c>
      <c r="F7">
        <v>1580</v>
      </c>
      <c r="G7" s="1">
        <v>44217.767465277779</v>
      </c>
      <c r="H7" t="s">
        <v>880</v>
      </c>
      <c r="I7">
        <f>VLOOKUP(A7,external_classifications!B:I,8,FALSE)</f>
        <v>1</v>
      </c>
      <c r="J7">
        <f>VLOOKUP(A7,author1_classifications!B:I,8,FALSE)</f>
        <v>1</v>
      </c>
      <c r="K7" t="str">
        <f>IF(ISNA(VLOOKUP(A7,author2_classifications!B:I,8,FALSE)),"",VLOOKUP(A7,author2_classifications!B:I,8,FALSE))</f>
        <v/>
      </c>
      <c r="L7">
        <f t="shared" si="0"/>
        <v>1</v>
      </c>
    </row>
    <row r="8" spans="1:12" x14ac:dyDescent="0.2">
      <c r="A8" t="s">
        <v>462</v>
      </c>
      <c r="B8" t="s">
        <v>885</v>
      </c>
      <c r="C8" t="s">
        <v>874</v>
      </c>
      <c r="D8">
        <v>2144</v>
      </c>
      <c r="E8">
        <v>185</v>
      </c>
      <c r="F8">
        <v>217</v>
      </c>
      <c r="G8" s="1">
        <v>44125.963206018518</v>
      </c>
      <c r="H8" t="s">
        <v>872</v>
      </c>
      <c r="I8">
        <f>VLOOKUP(A8,external_classifications!B:I,8,FALSE)</f>
        <v>1</v>
      </c>
      <c r="J8">
        <f>VLOOKUP(A8,author1_classifications!B:I,8,FALSE)</f>
        <v>1</v>
      </c>
      <c r="K8" t="str">
        <f>IF(ISNA(VLOOKUP(A8,author2_classifications!B:I,8,FALSE)),"",VLOOKUP(A8,author2_classifications!B:I,8,FALSE))</f>
        <v/>
      </c>
      <c r="L8">
        <f t="shared" si="0"/>
        <v>1</v>
      </c>
    </row>
    <row r="9" spans="1:12" x14ac:dyDescent="0.2">
      <c r="A9" t="s">
        <v>756</v>
      </c>
      <c r="B9" t="s">
        <v>886</v>
      </c>
      <c r="C9" t="s">
        <v>878</v>
      </c>
      <c r="D9">
        <v>6920</v>
      </c>
      <c r="E9">
        <v>6871</v>
      </c>
      <c r="F9">
        <v>1329</v>
      </c>
      <c r="G9" s="1">
        <v>44140.41914351852</v>
      </c>
      <c r="H9" t="s">
        <v>880</v>
      </c>
      <c r="I9">
        <f>VLOOKUP(A9,external_classifications!B:I,8,FALSE)</f>
        <v>1</v>
      </c>
      <c r="J9">
        <f>VLOOKUP(A9,author1_classifications!B:I,8,FALSE)</f>
        <v>1</v>
      </c>
      <c r="K9" t="str">
        <f>IF(ISNA(VLOOKUP(A9,author2_classifications!B:I,8,FALSE)),"",VLOOKUP(A9,author2_classifications!B:I,8,FALSE))</f>
        <v/>
      </c>
      <c r="L9">
        <f t="shared" si="0"/>
        <v>1</v>
      </c>
    </row>
    <row r="10" spans="1:12" x14ac:dyDescent="0.2">
      <c r="A10" t="s">
        <v>364</v>
      </c>
      <c r="B10" t="s">
        <v>887</v>
      </c>
      <c r="C10" t="s">
        <v>874</v>
      </c>
      <c r="D10">
        <v>14510</v>
      </c>
      <c r="E10">
        <v>1972</v>
      </c>
      <c r="F10">
        <v>2312</v>
      </c>
      <c r="G10" s="1">
        <v>44218.80914351852</v>
      </c>
      <c r="H10" t="s">
        <v>869</v>
      </c>
      <c r="I10">
        <f>VLOOKUP(A10,external_classifications!B:I,8,FALSE)</f>
        <v>0</v>
      </c>
      <c r="J10">
        <f>VLOOKUP(A10,author1_classifications!B:I,8,FALSE)</f>
        <v>0</v>
      </c>
      <c r="K10" t="str">
        <f>IF(ISNA(VLOOKUP(A10,author2_classifications!B:I,8,FALSE)),"",VLOOKUP(A10,author2_classifications!B:I,8,FALSE))</f>
        <v/>
      </c>
      <c r="L10">
        <f t="shared" si="0"/>
        <v>0</v>
      </c>
    </row>
    <row r="11" spans="1:12" x14ac:dyDescent="0.2">
      <c r="A11" t="s">
        <v>742</v>
      </c>
      <c r="B11" t="s">
        <v>888</v>
      </c>
      <c r="C11" t="s">
        <v>878</v>
      </c>
      <c r="D11">
        <v>785</v>
      </c>
      <c r="E11">
        <v>8057</v>
      </c>
      <c r="F11">
        <v>884</v>
      </c>
      <c r="G11" s="1">
        <v>44216.662372685183</v>
      </c>
      <c r="H11" t="s">
        <v>872</v>
      </c>
      <c r="I11">
        <f>VLOOKUP(A11,external_classifications!B:I,8,FALSE)</f>
        <v>1</v>
      </c>
      <c r="J11">
        <f>VLOOKUP(A11,author1_classifications!B:I,8,FALSE)</f>
        <v>1</v>
      </c>
      <c r="K11" t="str">
        <f>IF(ISNA(VLOOKUP(A11,author2_classifications!B:I,8,FALSE)),"",VLOOKUP(A11,author2_classifications!B:I,8,FALSE))</f>
        <v/>
      </c>
      <c r="L11">
        <f t="shared" si="0"/>
        <v>1</v>
      </c>
    </row>
    <row r="12" spans="1:12" x14ac:dyDescent="0.2">
      <c r="A12" t="s">
        <v>412</v>
      </c>
      <c r="B12" t="s">
        <v>889</v>
      </c>
      <c r="C12" t="s">
        <v>882</v>
      </c>
      <c r="D12">
        <v>91380</v>
      </c>
      <c r="E12">
        <v>2132</v>
      </c>
      <c r="F12">
        <v>1523</v>
      </c>
      <c r="G12" s="1">
        <v>44140.571516203701</v>
      </c>
      <c r="H12" t="s">
        <v>869</v>
      </c>
      <c r="I12">
        <f>VLOOKUP(A12,external_classifications!B:I,8,FALSE)</f>
        <v>1</v>
      </c>
      <c r="J12">
        <f>VLOOKUP(A12,author1_classifications!B:I,8,FALSE)</f>
        <v>1</v>
      </c>
      <c r="K12" t="str">
        <f>IF(ISNA(VLOOKUP(A12,author2_classifications!B:I,8,FALSE)),"",VLOOKUP(A12,author2_classifications!B:I,8,FALSE))</f>
        <v/>
      </c>
      <c r="L12">
        <f t="shared" si="0"/>
        <v>1</v>
      </c>
    </row>
    <row r="13" spans="1:12" x14ac:dyDescent="0.2">
      <c r="A13" t="s">
        <v>211</v>
      </c>
      <c r="B13" t="s">
        <v>891</v>
      </c>
      <c r="C13" t="s">
        <v>871</v>
      </c>
      <c r="D13">
        <v>3566</v>
      </c>
      <c r="E13">
        <v>342</v>
      </c>
      <c r="F13">
        <v>91</v>
      </c>
      <c r="G13" s="1">
        <v>44077.992083333331</v>
      </c>
      <c r="H13" t="s">
        <v>880</v>
      </c>
      <c r="I13">
        <f>VLOOKUP(A13,external_classifications!B:I,8,FALSE)</f>
        <v>0</v>
      </c>
      <c r="J13">
        <f>VLOOKUP(A13,author1_classifications!B:I,8,FALSE)</f>
        <v>0</v>
      </c>
      <c r="K13" t="str">
        <f>IF(ISNA(VLOOKUP(A13,author2_classifications!B:I,8,FALSE)),"",VLOOKUP(A13,author2_classifications!B:I,8,FALSE))</f>
        <v/>
      </c>
      <c r="L13">
        <f t="shared" si="0"/>
        <v>0</v>
      </c>
    </row>
    <row r="14" spans="1:12" x14ac:dyDescent="0.2">
      <c r="A14" t="s">
        <v>708</v>
      </c>
      <c r="B14" t="s">
        <v>893</v>
      </c>
      <c r="C14" t="s">
        <v>876</v>
      </c>
      <c r="D14">
        <v>18151</v>
      </c>
      <c r="E14">
        <v>4003</v>
      </c>
      <c r="F14">
        <v>1530</v>
      </c>
      <c r="G14" s="1">
        <v>44219.422708333332</v>
      </c>
      <c r="H14" t="s">
        <v>869</v>
      </c>
      <c r="I14">
        <f>VLOOKUP(A14,external_classifications!B:I,8,FALSE)</f>
        <v>1</v>
      </c>
      <c r="J14">
        <f>VLOOKUP(A14,author1_classifications!B:I,8,FALSE)</f>
        <v>1</v>
      </c>
      <c r="K14" t="str">
        <f>IF(ISNA(VLOOKUP(A14,author2_classifications!B:I,8,FALSE)),"",VLOOKUP(A14,author2_classifications!B:I,8,FALSE))</f>
        <v/>
      </c>
      <c r="L14">
        <f t="shared" si="0"/>
        <v>1</v>
      </c>
    </row>
    <row r="15" spans="1:12" x14ac:dyDescent="0.2">
      <c r="A15" t="s">
        <v>440</v>
      </c>
      <c r="B15" t="s">
        <v>897</v>
      </c>
      <c r="C15" t="s">
        <v>871</v>
      </c>
      <c r="D15">
        <v>7115</v>
      </c>
      <c r="E15">
        <v>1138</v>
      </c>
      <c r="F15">
        <v>602</v>
      </c>
      <c r="G15" s="1">
        <v>44139.384004629632</v>
      </c>
      <c r="H15" t="s">
        <v>880</v>
      </c>
      <c r="I15">
        <f>VLOOKUP(A15,external_classifications!B:I,8,FALSE)</f>
        <v>0</v>
      </c>
      <c r="J15">
        <f>VLOOKUP(A15,author1_classifications!B:I,8,FALSE)</f>
        <v>0</v>
      </c>
      <c r="K15" t="str">
        <f>IF(ISNA(VLOOKUP(A15,author2_classifications!B:I,8,FALSE)),"",VLOOKUP(A15,author2_classifications!B:I,8,FALSE))</f>
        <v/>
      </c>
      <c r="L15">
        <f t="shared" si="0"/>
        <v>0</v>
      </c>
    </row>
    <row r="16" spans="1:12" x14ac:dyDescent="0.2">
      <c r="A16" t="s">
        <v>656</v>
      </c>
      <c r="B16" t="s">
        <v>898</v>
      </c>
      <c r="C16" t="s">
        <v>868</v>
      </c>
      <c r="D16">
        <v>1514</v>
      </c>
      <c r="E16">
        <v>1248</v>
      </c>
      <c r="F16">
        <v>491</v>
      </c>
      <c r="G16" s="1">
        <v>44139.965717592589</v>
      </c>
      <c r="H16" t="s">
        <v>880</v>
      </c>
      <c r="I16">
        <f>VLOOKUP(A16,external_classifications!B:I,8,FALSE)</f>
        <v>0</v>
      </c>
      <c r="J16">
        <f>VLOOKUP(A16,author1_classifications!B:I,8,FALSE)</f>
        <v>0</v>
      </c>
      <c r="K16" t="str">
        <f>IF(ISNA(VLOOKUP(A16,author2_classifications!B:I,8,FALSE)),"",VLOOKUP(A16,author2_classifications!B:I,8,FALSE))</f>
        <v/>
      </c>
      <c r="L16">
        <f t="shared" si="0"/>
        <v>0</v>
      </c>
    </row>
    <row r="17" spans="1:12" x14ac:dyDescent="0.2">
      <c r="A17" t="s">
        <v>426</v>
      </c>
      <c r="B17" t="s">
        <v>902</v>
      </c>
      <c r="C17" t="s">
        <v>876</v>
      </c>
      <c r="D17">
        <v>398</v>
      </c>
      <c r="E17">
        <v>15</v>
      </c>
      <c r="F17">
        <v>18</v>
      </c>
      <c r="G17" s="1">
        <v>44070.555543981478</v>
      </c>
      <c r="H17" t="s">
        <v>872</v>
      </c>
      <c r="I17">
        <f>VLOOKUP(A17,external_classifications!B:I,8,FALSE)</f>
        <v>0</v>
      </c>
      <c r="J17">
        <f>VLOOKUP(A17,author1_classifications!B:I,8,FALSE)</f>
        <v>0</v>
      </c>
      <c r="K17" t="str">
        <f>IF(ISNA(VLOOKUP(A17,author2_classifications!B:I,8,FALSE)),"",VLOOKUP(A17,author2_classifications!B:I,8,FALSE))</f>
        <v/>
      </c>
      <c r="L17">
        <f t="shared" si="0"/>
        <v>0</v>
      </c>
    </row>
    <row r="18" spans="1:12" x14ac:dyDescent="0.2">
      <c r="A18" t="s">
        <v>382</v>
      </c>
      <c r="B18" t="s">
        <v>904</v>
      </c>
      <c r="C18" t="s">
        <v>878</v>
      </c>
      <c r="D18">
        <v>9202</v>
      </c>
      <c r="E18">
        <v>3812</v>
      </c>
      <c r="F18">
        <v>856</v>
      </c>
      <c r="G18" s="1">
        <v>44216.648738425924</v>
      </c>
      <c r="H18" t="s">
        <v>869</v>
      </c>
      <c r="I18">
        <f>VLOOKUP(A18,external_classifications!B:I,8,FALSE)</f>
        <v>1</v>
      </c>
      <c r="J18">
        <f>VLOOKUP(A18,author1_classifications!B:I,8,FALSE)</f>
        <v>1</v>
      </c>
      <c r="K18" t="str">
        <f>IF(ISNA(VLOOKUP(A18,author2_classifications!B:I,8,FALSE)),"",VLOOKUP(A18,author2_classifications!B:I,8,FALSE))</f>
        <v/>
      </c>
      <c r="L18">
        <f t="shared" si="0"/>
        <v>1</v>
      </c>
    </row>
    <row r="19" spans="1:12" x14ac:dyDescent="0.2">
      <c r="A19" t="s">
        <v>350</v>
      </c>
      <c r="B19" t="s">
        <v>907</v>
      </c>
      <c r="C19" t="s">
        <v>868</v>
      </c>
      <c r="D19">
        <v>16820</v>
      </c>
      <c r="E19">
        <v>1551</v>
      </c>
      <c r="F19">
        <v>880</v>
      </c>
      <c r="G19" s="1">
        <v>44217.827523148146</v>
      </c>
      <c r="H19" t="s">
        <v>869</v>
      </c>
      <c r="I19">
        <f>VLOOKUP(A19,external_classifications!B:I,8,FALSE)</f>
        <v>0</v>
      </c>
      <c r="J19">
        <f>VLOOKUP(A19,author1_classifications!B:I,8,FALSE)</f>
        <v>0</v>
      </c>
      <c r="K19" t="str">
        <f>IF(ISNA(VLOOKUP(A19,author2_classifications!B:I,8,FALSE)),"",VLOOKUP(A19,author2_classifications!B:I,8,FALSE))</f>
        <v/>
      </c>
      <c r="L19">
        <f t="shared" si="0"/>
        <v>0</v>
      </c>
    </row>
    <row r="20" spans="1:12" x14ac:dyDescent="0.2">
      <c r="A20" t="s">
        <v>802</v>
      </c>
      <c r="B20" t="s">
        <v>908</v>
      </c>
      <c r="C20" t="s">
        <v>876</v>
      </c>
      <c r="D20">
        <v>7262</v>
      </c>
      <c r="E20">
        <v>143</v>
      </c>
      <c r="F20">
        <v>56</v>
      </c>
      <c r="G20" s="1">
        <v>44117.313437500001</v>
      </c>
      <c r="H20" t="s">
        <v>869</v>
      </c>
      <c r="I20">
        <f>VLOOKUP(A20,external_classifications!B:I,8,FALSE)</f>
        <v>0</v>
      </c>
      <c r="J20">
        <f>VLOOKUP(A20,author1_classifications!B:I,8,FALSE)</f>
        <v>0</v>
      </c>
      <c r="K20" t="str">
        <f>IF(ISNA(VLOOKUP(A20,author2_classifications!B:I,8,FALSE)),"",VLOOKUP(A20,author2_classifications!B:I,8,FALSE))</f>
        <v/>
      </c>
      <c r="L20">
        <f t="shared" si="0"/>
        <v>0</v>
      </c>
    </row>
    <row r="21" spans="1:12" x14ac:dyDescent="0.2">
      <c r="A21" t="s">
        <v>276</v>
      </c>
      <c r="B21" t="s">
        <v>913</v>
      </c>
      <c r="C21" t="s">
        <v>878</v>
      </c>
      <c r="D21">
        <v>3652</v>
      </c>
      <c r="E21">
        <v>33</v>
      </c>
      <c r="F21">
        <v>5</v>
      </c>
      <c r="G21" s="1">
        <v>44124.169328703705</v>
      </c>
      <c r="H21" t="s">
        <v>872</v>
      </c>
      <c r="I21">
        <f>VLOOKUP(A21,external_classifications!B:I,8,FALSE)</f>
        <v>0</v>
      </c>
      <c r="J21">
        <f>VLOOKUP(A21,author1_classifications!B:I,8,FALSE)</f>
        <v>0</v>
      </c>
      <c r="K21" t="str">
        <f>IF(ISNA(VLOOKUP(A21,author2_classifications!B:I,8,FALSE)),"",VLOOKUP(A21,author2_classifications!B:I,8,FALSE))</f>
        <v/>
      </c>
      <c r="L21">
        <f t="shared" si="0"/>
        <v>0</v>
      </c>
    </row>
    <row r="22" spans="1:12" x14ac:dyDescent="0.2">
      <c r="A22" t="s">
        <v>280</v>
      </c>
      <c r="B22" t="s">
        <v>916</v>
      </c>
      <c r="C22" t="s">
        <v>874</v>
      </c>
      <c r="D22">
        <v>2608</v>
      </c>
      <c r="E22">
        <v>5</v>
      </c>
      <c r="F22">
        <v>3</v>
      </c>
      <c r="G22" s="1">
        <v>43616.623344907406</v>
      </c>
      <c r="H22" t="s">
        <v>915</v>
      </c>
      <c r="I22">
        <f>VLOOKUP(A22,external_classifications!B:I,8,FALSE)</f>
        <v>0</v>
      </c>
      <c r="J22">
        <f>VLOOKUP(A22,author1_classifications!B:I,8,FALSE)</f>
        <v>0</v>
      </c>
      <c r="K22" t="str">
        <f>IF(ISNA(VLOOKUP(A22,author2_classifications!B:I,8,FALSE)),"",VLOOKUP(A22,author2_classifications!B:I,8,FALSE))</f>
        <v/>
      </c>
      <c r="L22">
        <f t="shared" si="0"/>
        <v>0</v>
      </c>
    </row>
    <row r="23" spans="1:12" x14ac:dyDescent="0.2">
      <c r="A23" t="s">
        <v>690</v>
      </c>
      <c r="B23" t="s">
        <v>917</v>
      </c>
      <c r="C23" t="s">
        <v>871</v>
      </c>
      <c r="D23">
        <v>195</v>
      </c>
      <c r="E23">
        <v>1508</v>
      </c>
      <c r="F23">
        <v>128</v>
      </c>
      <c r="G23" s="1">
        <v>44194.446701388886</v>
      </c>
      <c r="H23" t="s">
        <v>915</v>
      </c>
      <c r="I23">
        <f>VLOOKUP(A23,external_classifications!B:I,8,FALSE)</f>
        <v>0</v>
      </c>
      <c r="J23">
        <f>VLOOKUP(A23,author1_classifications!B:I,8,FALSE)</f>
        <v>0</v>
      </c>
      <c r="K23" t="str">
        <f>IF(ISNA(VLOOKUP(A23,author2_classifications!B:I,8,FALSE)),"",VLOOKUP(A23,author2_classifications!B:I,8,FALSE))</f>
        <v/>
      </c>
      <c r="L23">
        <f t="shared" si="0"/>
        <v>0</v>
      </c>
    </row>
    <row r="24" spans="1:12" x14ac:dyDescent="0.2">
      <c r="A24" t="s">
        <v>378</v>
      </c>
      <c r="B24" t="s">
        <v>946</v>
      </c>
      <c r="C24" t="s">
        <v>878</v>
      </c>
      <c r="D24">
        <v>79</v>
      </c>
      <c r="E24">
        <v>28</v>
      </c>
      <c r="F24">
        <v>54</v>
      </c>
      <c r="G24" s="1">
        <v>43646.897847222222</v>
      </c>
      <c r="H24" t="s">
        <v>915</v>
      </c>
      <c r="I24">
        <f>VLOOKUP(A24,external_classifications!B:I,8,FALSE)</f>
        <v>1</v>
      </c>
      <c r="J24">
        <f>VLOOKUP(A24,author1_classifications!B:I,8,FALSE)</f>
        <v>1</v>
      </c>
      <c r="K24" t="str">
        <f>IF(ISNA(VLOOKUP(A24,author2_classifications!B:I,8,FALSE)),"",VLOOKUP(A24,author2_classifications!B:I,8,FALSE))</f>
        <v/>
      </c>
      <c r="L24">
        <f t="shared" si="0"/>
        <v>1</v>
      </c>
    </row>
    <row r="25" spans="1:12" x14ac:dyDescent="0.2">
      <c r="A25" t="s">
        <v>450</v>
      </c>
      <c r="B25" t="s">
        <v>948</v>
      </c>
      <c r="C25" t="s">
        <v>882</v>
      </c>
      <c r="D25">
        <v>2758</v>
      </c>
      <c r="E25">
        <v>54</v>
      </c>
      <c r="F25">
        <v>43</v>
      </c>
      <c r="G25" s="1">
        <v>44218.443680555552</v>
      </c>
      <c r="H25" t="s">
        <v>872</v>
      </c>
      <c r="I25">
        <f>VLOOKUP(A25,external_classifications!B:I,8,FALSE)</f>
        <v>1</v>
      </c>
      <c r="J25">
        <f>VLOOKUP(A25,author1_classifications!B:I,8,FALSE)</f>
        <v>1</v>
      </c>
      <c r="K25" t="str">
        <f>IF(ISNA(VLOOKUP(A25,author2_classifications!B:I,8,FALSE)),"",VLOOKUP(A25,author2_classifications!B:I,8,FALSE))</f>
        <v/>
      </c>
      <c r="L25">
        <f t="shared" si="0"/>
        <v>1</v>
      </c>
    </row>
    <row r="26" spans="1:12" x14ac:dyDescent="0.2">
      <c r="A26" t="s">
        <v>688</v>
      </c>
      <c r="B26" t="s">
        <v>952</v>
      </c>
      <c r="C26" t="s">
        <v>874</v>
      </c>
      <c r="D26">
        <v>86</v>
      </c>
      <c r="E26">
        <v>1</v>
      </c>
      <c r="F26">
        <v>1</v>
      </c>
      <c r="G26" s="1">
        <v>43636.390787037039</v>
      </c>
      <c r="H26" t="s">
        <v>915</v>
      </c>
      <c r="I26">
        <f>VLOOKUP(A26,external_classifications!B:I,8,FALSE)</f>
        <v>1</v>
      </c>
      <c r="J26">
        <f>VLOOKUP(A26,author1_classifications!B:I,8,FALSE)</f>
        <v>1</v>
      </c>
      <c r="K26" t="str">
        <f>IF(ISNA(VLOOKUP(A26,author2_classifications!B:I,8,FALSE)),"",VLOOKUP(A26,author2_classifications!B:I,8,FALSE))</f>
        <v/>
      </c>
      <c r="L26">
        <f t="shared" si="0"/>
        <v>1</v>
      </c>
    </row>
    <row r="27" spans="1:12" x14ac:dyDescent="0.2">
      <c r="A27" t="s">
        <v>754</v>
      </c>
      <c r="B27" t="s">
        <v>954</v>
      </c>
      <c r="C27" t="s">
        <v>874</v>
      </c>
      <c r="D27">
        <v>16392</v>
      </c>
      <c r="E27">
        <v>1141</v>
      </c>
      <c r="F27">
        <v>220</v>
      </c>
      <c r="G27" s="1">
        <v>44097.739594907405</v>
      </c>
      <c r="H27" t="s">
        <v>869</v>
      </c>
      <c r="I27">
        <f>VLOOKUP(A27,external_classifications!B:I,8,FALSE)</f>
        <v>1</v>
      </c>
      <c r="J27">
        <f>VLOOKUP(A27,author1_classifications!B:I,8,FALSE)</f>
        <v>1</v>
      </c>
      <c r="K27" t="str">
        <f>IF(ISNA(VLOOKUP(A27,author2_classifications!B:I,8,FALSE)),"",VLOOKUP(A27,author2_classifications!B:I,8,FALSE))</f>
        <v/>
      </c>
      <c r="L27">
        <f t="shared" si="0"/>
        <v>1</v>
      </c>
    </row>
    <row r="28" spans="1:12" x14ac:dyDescent="0.2">
      <c r="A28" t="s">
        <v>828</v>
      </c>
      <c r="B28" t="s">
        <v>977</v>
      </c>
      <c r="C28" t="s">
        <v>868</v>
      </c>
      <c r="D28">
        <v>64</v>
      </c>
      <c r="E28">
        <v>3</v>
      </c>
      <c r="F28">
        <v>0</v>
      </c>
      <c r="G28" s="1">
        <v>44210.88175925926</v>
      </c>
      <c r="H28" t="s">
        <v>915</v>
      </c>
      <c r="I28">
        <f>VLOOKUP(A28,external_classifications!B:I,8,FALSE)</f>
        <v>1</v>
      </c>
      <c r="J28">
        <f>VLOOKUP(A28,author1_classifications!B:I,8,FALSE)</f>
        <v>1</v>
      </c>
      <c r="K28" t="str">
        <f>IF(ISNA(VLOOKUP(A28,author2_classifications!B:I,8,FALSE)),"",VLOOKUP(A28,author2_classifications!B:I,8,FALSE))</f>
        <v/>
      </c>
      <c r="L28">
        <f t="shared" si="0"/>
        <v>1</v>
      </c>
    </row>
    <row r="29" spans="1:12" x14ac:dyDescent="0.2">
      <c r="A29" t="s">
        <v>436</v>
      </c>
      <c r="B29" t="s">
        <v>1442</v>
      </c>
      <c r="C29" t="s">
        <v>876</v>
      </c>
      <c r="D29">
        <v>824</v>
      </c>
      <c r="E29">
        <v>61</v>
      </c>
      <c r="F29">
        <v>23</v>
      </c>
      <c r="G29" s="1">
        <v>44117.007534722223</v>
      </c>
      <c r="H29" t="s">
        <v>872</v>
      </c>
      <c r="I29">
        <f>VLOOKUP(A29,external_classifications!B:I,8,FALSE)</f>
        <v>0</v>
      </c>
      <c r="J29">
        <f>VLOOKUP(A29,author1_classifications!B:I,8,FALSE)</f>
        <v>0</v>
      </c>
      <c r="K29" t="str">
        <f>IF(ISNA(VLOOKUP(A29,author2_classifications!B:I,8,FALSE)),"",VLOOKUP(A29,author2_classifications!B:I,8,FALSE))</f>
        <v/>
      </c>
      <c r="L29">
        <f t="shared" si="0"/>
        <v>0</v>
      </c>
    </row>
    <row r="30" spans="1:12" x14ac:dyDescent="0.2">
      <c r="A30" t="s">
        <v>304</v>
      </c>
      <c r="B30" t="s">
        <v>978</v>
      </c>
      <c r="C30" t="s">
        <v>878</v>
      </c>
      <c r="D30">
        <v>8854</v>
      </c>
      <c r="E30">
        <v>930</v>
      </c>
      <c r="F30">
        <v>221</v>
      </c>
      <c r="G30" s="1">
        <v>44218.640787037039</v>
      </c>
      <c r="H30" t="s">
        <v>869</v>
      </c>
      <c r="I30">
        <f>VLOOKUP(A30,external_classifications!B:I,8,FALSE)</f>
        <v>1</v>
      </c>
      <c r="J30">
        <f>VLOOKUP(A30,author1_classifications!B:I,8,FALSE)</f>
        <v>1</v>
      </c>
      <c r="K30" t="str">
        <f>IF(ISNA(VLOOKUP(A30,author2_classifications!B:I,8,FALSE)),"",VLOOKUP(A30,author2_classifications!B:I,8,FALSE))</f>
        <v/>
      </c>
      <c r="L30">
        <f t="shared" si="0"/>
        <v>1</v>
      </c>
    </row>
    <row r="31" spans="1:12" x14ac:dyDescent="0.2">
      <c r="A31" t="s">
        <v>290</v>
      </c>
      <c r="B31" t="s">
        <v>980</v>
      </c>
      <c r="C31" t="s">
        <v>882</v>
      </c>
      <c r="D31">
        <v>380</v>
      </c>
      <c r="E31">
        <v>2</v>
      </c>
      <c r="F31">
        <v>1</v>
      </c>
      <c r="G31" s="1">
        <v>43920.694224537037</v>
      </c>
      <c r="H31" t="s">
        <v>915</v>
      </c>
      <c r="I31">
        <f>VLOOKUP(A31,external_classifications!B:I,8,FALSE)</f>
        <v>1</v>
      </c>
      <c r="J31">
        <f>VLOOKUP(A31,author1_classifications!B:I,8,FALSE)</f>
        <v>1</v>
      </c>
      <c r="K31" t="str">
        <f>IF(ISNA(VLOOKUP(A31,author2_classifications!B:I,8,FALSE)),"",VLOOKUP(A31,author2_classifications!B:I,8,FALSE))</f>
        <v/>
      </c>
      <c r="L31">
        <f t="shared" si="0"/>
        <v>1</v>
      </c>
    </row>
    <row r="32" spans="1:12" x14ac:dyDescent="0.2">
      <c r="A32" t="s">
        <v>568</v>
      </c>
      <c r="B32" t="s">
        <v>982</v>
      </c>
      <c r="C32" t="s">
        <v>882</v>
      </c>
      <c r="D32">
        <v>1650</v>
      </c>
      <c r="E32">
        <v>1376</v>
      </c>
      <c r="F32">
        <v>368</v>
      </c>
      <c r="G32" s="1">
        <v>44139.898310185185</v>
      </c>
      <c r="H32" t="s">
        <v>880</v>
      </c>
      <c r="I32">
        <f>VLOOKUP(A32,external_classifications!B:I,8,FALSE)</f>
        <v>1</v>
      </c>
      <c r="J32">
        <f>VLOOKUP(A32,author1_classifications!B:I,8,FALSE)</f>
        <v>1</v>
      </c>
      <c r="K32" t="str">
        <f>IF(ISNA(VLOOKUP(A32,author2_classifications!B:I,8,FALSE)),"",VLOOKUP(A32,author2_classifications!B:I,8,FALSE))</f>
        <v/>
      </c>
      <c r="L32">
        <f t="shared" si="0"/>
        <v>1</v>
      </c>
    </row>
    <row r="33" spans="1:12" x14ac:dyDescent="0.2">
      <c r="A33" t="s">
        <v>278</v>
      </c>
      <c r="B33" t="s">
        <v>986</v>
      </c>
      <c r="C33" t="s">
        <v>882</v>
      </c>
      <c r="D33">
        <v>76</v>
      </c>
      <c r="E33">
        <v>45</v>
      </c>
      <c r="F33">
        <v>8</v>
      </c>
      <c r="G33" s="1">
        <v>44083.92695601852</v>
      </c>
      <c r="H33" t="s">
        <v>915</v>
      </c>
      <c r="I33">
        <f>VLOOKUP(A33,external_classifications!B:I,8,FALSE)</f>
        <v>1</v>
      </c>
      <c r="J33">
        <f>VLOOKUP(A33,author1_classifications!B:I,8,FALSE)</f>
        <v>1</v>
      </c>
      <c r="K33" t="str">
        <f>IF(ISNA(VLOOKUP(A33,author2_classifications!B:I,8,FALSE)),"",VLOOKUP(A33,author2_classifications!B:I,8,FALSE))</f>
        <v/>
      </c>
      <c r="L33">
        <f t="shared" si="0"/>
        <v>1</v>
      </c>
    </row>
    <row r="34" spans="1:12" x14ac:dyDescent="0.2">
      <c r="A34" t="s">
        <v>316</v>
      </c>
      <c r="B34" t="s">
        <v>987</v>
      </c>
      <c r="C34" t="s">
        <v>878</v>
      </c>
      <c r="D34">
        <v>94</v>
      </c>
      <c r="E34">
        <v>11</v>
      </c>
      <c r="F34">
        <v>2</v>
      </c>
      <c r="G34" s="1">
        <v>43864.544108796297</v>
      </c>
      <c r="H34" t="s">
        <v>915</v>
      </c>
      <c r="I34">
        <f>VLOOKUP(A34,external_classifications!B:I,8,FALSE)</f>
        <v>0</v>
      </c>
      <c r="J34">
        <f>VLOOKUP(A34,author1_classifications!B:I,8,FALSE)</f>
        <v>0</v>
      </c>
      <c r="K34" t="str">
        <f>IF(ISNA(VLOOKUP(A34,author2_classifications!B:I,8,FALSE)),"",VLOOKUP(A34,author2_classifications!B:I,8,FALSE))</f>
        <v/>
      </c>
      <c r="L34">
        <f t="shared" si="0"/>
        <v>0</v>
      </c>
    </row>
    <row r="35" spans="1:12" x14ac:dyDescent="0.2">
      <c r="A35" t="s">
        <v>590</v>
      </c>
      <c r="B35" t="s">
        <v>988</v>
      </c>
      <c r="C35" t="s">
        <v>882</v>
      </c>
      <c r="D35">
        <v>901</v>
      </c>
      <c r="E35">
        <v>598</v>
      </c>
      <c r="F35">
        <v>173</v>
      </c>
      <c r="G35" s="1">
        <v>44216.680335648147</v>
      </c>
      <c r="H35" t="s">
        <v>880</v>
      </c>
      <c r="I35">
        <f>VLOOKUP(A35,external_classifications!B:I,8,FALSE)</f>
        <v>1</v>
      </c>
      <c r="J35">
        <f>VLOOKUP(A35,author1_classifications!B:I,8,FALSE)</f>
        <v>1</v>
      </c>
      <c r="K35" t="str">
        <f>IF(ISNA(VLOOKUP(A35,author2_classifications!B:I,8,FALSE)),"",VLOOKUP(A35,author2_classifications!B:I,8,FALSE))</f>
        <v/>
      </c>
      <c r="L35">
        <f t="shared" si="0"/>
        <v>1</v>
      </c>
    </row>
    <row r="36" spans="1:12" x14ac:dyDescent="0.2">
      <c r="A36" t="s">
        <v>294</v>
      </c>
      <c r="B36" t="s">
        <v>990</v>
      </c>
      <c r="C36" t="s">
        <v>871</v>
      </c>
      <c r="D36">
        <v>838</v>
      </c>
      <c r="E36">
        <v>1618</v>
      </c>
      <c r="F36">
        <v>320</v>
      </c>
      <c r="G36" s="1">
        <v>44179.203067129631</v>
      </c>
      <c r="H36" t="s">
        <v>872</v>
      </c>
      <c r="I36">
        <f>VLOOKUP(A36,external_classifications!B:I,8,FALSE)</f>
        <v>0</v>
      </c>
      <c r="J36">
        <f>VLOOKUP(A36,author1_classifications!B:I,8,FALSE)</f>
        <v>0</v>
      </c>
      <c r="K36" t="str">
        <f>IF(ISNA(VLOOKUP(A36,author2_classifications!B:I,8,FALSE)),"",VLOOKUP(A36,author2_classifications!B:I,8,FALSE))</f>
        <v/>
      </c>
      <c r="L36">
        <f t="shared" si="0"/>
        <v>0</v>
      </c>
    </row>
    <row r="37" spans="1:12" x14ac:dyDescent="0.2">
      <c r="A37" s="2" t="s">
        <v>308</v>
      </c>
      <c r="B37" t="s">
        <v>992</v>
      </c>
      <c r="C37" t="s">
        <v>868</v>
      </c>
      <c r="D37">
        <v>1647</v>
      </c>
      <c r="E37">
        <v>49</v>
      </c>
      <c r="F37">
        <v>28</v>
      </c>
      <c r="G37" s="1">
        <v>44202.756168981483</v>
      </c>
      <c r="H37" t="s">
        <v>872</v>
      </c>
      <c r="I37">
        <f>VLOOKUP(A37,external_classifications!B:I,8,FALSE)</f>
        <v>1</v>
      </c>
      <c r="J37">
        <f>VLOOKUP(A37,author1_classifications!B:I,8,FALSE)</f>
        <v>1</v>
      </c>
      <c r="K37" t="str">
        <f>IF(ISNA(VLOOKUP(A37,author2_classifications!B:I,8,FALSE)),"",VLOOKUP(A37,author2_classifications!B:I,8,FALSE))</f>
        <v/>
      </c>
      <c r="L37">
        <f t="shared" si="0"/>
        <v>1</v>
      </c>
    </row>
    <row r="38" spans="1:12" x14ac:dyDescent="0.2">
      <c r="A38" t="s">
        <v>576</v>
      </c>
      <c r="B38" t="s">
        <v>994</v>
      </c>
      <c r="C38" t="s">
        <v>876</v>
      </c>
      <c r="D38">
        <v>1304</v>
      </c>
      <c r="E38">
        <v>294</v>
      </c>
      <c r="F38">
        <v>185</v>
      </c>
      <c r="G38" s="1">
        <v>44216.974027777775</v>
      </c>
      <c r="H38" t="s">
        <v>880</v>
      </c>
      <c r="I38">
        <f>VLOOKUP(A38,external_classifications!B:I,8,FALSE)</f>
        <v>0</v>
      </c>
      <c r="J38">
        <f>VLOOKUP(A38,author1_classifications!B:I,8,FALSE)</f>
        <v>0</v>
      </c>
      <c r="K38" t="str">
        <f>IF(ISNA(VLOOKUP(A38,author2_classifications!B:I,8,FALSE)),"",VLOOKUP(A38,author2_classifications!B:I,8,FALSE))</f>
        <v/>
      </c>
      <c r="L38">
        <f t="shared" si="0"/>
        <v>0</v>
      </c>
    </row>
    <row r="39" spans="1:12" x14ac:dyDescent="0.2">
      <c r="A39" t="s">
        <v>444</v>
      </c>
      <c r="B39" t="s">
        <v>997</v>
      </c>
      <c r="C39" t="s">
        <v>871</v>
      </c>
      <c r="D39">
        <v>6618</v>
      </c>
      <c r="E39">
        <v>251</v>
      </c>
      <c r="F39">
        <v>62</v>
      </c>
      <c r="G39" s="1">
        <v>44134.889525462961</v>
      </c>
      <c r="H39" t="s">
        <v>872</v>
      </c>
      <c r="I39">
        <f>VLOOKUP(A39,external_classifications!B:I,8,FALSE)</f>
        <v>1</v>
      </c>
      <c r="J39">
        <f>VLOOKUP(A39,author1_classifications!B:I,8,FALSE)</f>
        <v>1</v>
      </c>
      <c r="K39" t="str">
        <f>IF(ISNA(VLOOKUP(A39,author2_classifications!B:I,8,FALSE)),"",VLOOKUP(A39,author2_classifications!B:I,8,FALSE))</f>
        <v/>
      </c>
      <c r="L39">
        <f t="shared" si="0"/>
        <v>1</v>
      </c>
    </row>
    <row r="40" spans="1:12" x14ac:dyDescent="0.2">
      <c r="A40" t="s">
        <v>770</v>
      </c>
      <c r="B40" t="s">
        <v>999</v>
      </c>
      <c r="C40" t="s">
        <v>871</v>
      </c>
      <c r="D40">
        <v>241</v>
      </c>
      <c r="E40">
        <v>9</v>
      </c>
      <c r="F40">
        <v>1</v>
      </c>
      <c r="G40" s="1">
        <v>43742.659675925926</v>
      </c>
      <c r="H40" t="s">
        <v>915</v>
      </c>
      <c r="I40">
        <f>VLOOKUP(A40,external_classifications!B:I,8,FALSE)</f>
        <v>0</v>
      </c>
      <c r="J40">
        <f>VLOOKUP(A40,author1_classifications!B:I,8,FALSE)</f>
        <v>0</v>
      </c>
      <c r="K40" t="str">
        <f>IF(ISNA(VLOOKUP(A40,author2_classifications!B:I,8,FALSE)),"",VLOOKUP(A40,author2_classifications!B:I,8,FALSE))</f>
        <v/>
      </c>
      <c r="L40">
        <f t="shared" si="0"/>
        <v>0</v>
      </c>
    </row>
    <row r="41" spans="1:12" x14ac:dyDescent="0.2">
      <c r="A41" t="s">
        <v>302</v>
      </c>
      <c r="B41" t="s">
        <v>1000</v>
      </c>
      <c r="C41" t="s">
        <v>878</v>
      </c>
      <c r="D41">
        <v>41</v>
      </c>
      <c r="E41">
        <v>7</v>
      </c>
      <c r="F41">
        <v>0</v>
      </c>
      <c r="G41" s="1">
        <v>43760.50885416667</v>
      </c>
      <c r="H41" t="s">
        <v>915</v>
      </c>
      <c r="I41">
        <f>VLOOKUP(A41,external_classifications!B:I,8,FALSE)</f>
        <v>1</v>
      </c>
      <c r="J41">
        <f>VLOOKUP(A41,author1_classifications!B:I,8,FALSE)</f>
        <v>1</v>
      </c>
      <c r="K41" t="str">
        <f>IF(ISNA(VLOOKUP(A41,author2_classifications!B:I,8,FALSE)),"",VLOOKUP(A41,author2_classifications!B:I,8,FALSE))</f>
        <v/>
      </c>
      <c r="L41">
        <f t="shared" si="0"/>
        <v>1</v>
      </c>
    </row>
    <row r="42" spans="1:12" x14ac:dyDescent="0.2">
      <c r="A42" t="s">
        <v>374</v>
      </c>
      <c r="B42" t="s">
        <v>1003</v>
      </c>
      <c r="C42" t="s">
        <v>871</v>
      </c>
      <c r="D42">
        <v>62</v>
      </c>
      <c r="E42">
        <v>26</v>
      </c>
      <c r="F42">
        <v>9</v>
      </c>
      <c r="G42" s="1">
        <v>44169.885381944441</v>
      </c>
      <c r="H42" t="s">
        <v>915</v>
      </c>
      <c r="I42">
        <f>VLOOKUP(A42,external_classifications!B:I,8,FALSE)</f>
        <v>0</v>
      </c>
      <c r="J42">
        <f>VLOOKUP(A42,author1_classifications!B:I,8,FALSE)</f>
        <v>0</v>
      </c>
      <c r="K42" t="str">
        <f>IF(ISNA(VLOOKUP(A42,author2_classifications!B:I,8,FALSE)),"",VLOOKUP(A42,author2_classifications!B:I,8,FALSE))</f>
        <v/>
      </c>
      <c r="L42">
        <f t="shared" si="0"/>
        <v>0</v>
      </c>
    </row>
    <row r="43" spans="1:12" x14ac:dyDescent="0.2">
      <c r="A43" t="s">
        <v>820</v>
      </c>
      <c r="B43" t="s">
        <v>1011</v>
      </c>
      <c r="C43" t="s">
        <v>874</v>
      </c>
      <c r="D43">
        <v>25</v>
      </c>
      <c r="E43">
        <v>0</v>
      </c>
      <c r="F43">
        <v>1</v>
      </c>
      <c r="G43" s="1">
        <v>43547.531122685185</v>
      </c>
      <c r="H43" t="s">
        <v>915</v>
      </c>
      <c r="I43">
        <f>VLOOKUP(A43,external_classifications!B:I,8,FALSE)</f>
        <v>0</v>
      </c>
      <c r="J43">
        <f>VLOOKUP(A43,author1_classifications!B:I,8,FALSE)</f>
        <v>0</v>
      </c>
      <c r="K43" t="str">
        <f>IF(ISNA(VLOOKUP(A43,author2_classifications!B:I,8,FALSE)),"",VLOOKUP(A43,author2_classifications!B:I,8,FALSE))</f>
        <v/>
      </c>
      <c r="L43">
        <f t="shared" si="0"/>
        <v>0</v>
      </c>
    </row>
    <row r="44" spans="1:12" x14ac:dyDescent="0.2">
      <c r="A44" t="s">
        <v>514</v>
      </c>
      <c r="B44" t="s">
        <v>1012</v>
      </c>
      <c r="C44" t="s">
        <v>871</v>
      </c>
      <c r="D44">
        <v>506</v>
      </c>
      <c r="E44">
        <v>73</v>
      </c>
      <c r="F44">
        <v>40</v>
      </c>
      <c r="G44" s="1">
        <v>44082.38554398148</v>
      </c>
      <c r="H44" t="s">
        <v>915</v>
      </c>
      <c r="I44">
        <f>VLOOKUP(A44,external_classifications!B:I,8,FALSE)</f>
        <v>0</v>
      </c>
      <c r="J44">
        <f>VLOOKUP(A44,author1_classifications!B:I,8,FALSE)</f>
        <v>0</v>
      </c>
      <c r="K44" t="str">
        <f>IF(ISNA(VLOOKUP(A44,author2_classifications!B:I,8,FALSE)),"",VLOOKUP(A44,author2_classifications!B:I,8,FALSE))</f>
        <v/>
      </c>
      <c r="L44">
        <f t="shared" si="0"/>
        <v>0</v>
      </c>
    </row>
    <row r="45" spans="1:12" x14ac:dyDescent="0.2">
      <c r="A45" t="s">
        <v>698</v>
      </c>
      <c r="B45" t="s">
        <v>1014</v>
      </c>
      <c r="C45" t="s">
        <v>878</v>
      </c>
      <c r="D45">
        <v>238</v>
      </c>
      <c r="E45">
        <v>40</v>
      </c>
      <c r="F45">
        <v>14</v>
      </c>
      <c r="G45" s="1">
        <v>44176.112175925926</v>
      </c>
      <c r="H45" t="s">
        <v>915</v>
      </c>
      <c r="I45">
        <f>VLOOKUP(A45,external_classifications!B:I,8,FALSE)</f>
        <v>0</v>
      </c>
      <c r="J45">
        <f>VLOOKUP(A45,author1_classifications!B:I,8,FALSE)</f>
        <v>0</v>
      </c>
      <c r="K45" t="str">
        <f>IF(ISNA(VLOOKUP(A45,author2_classifications!B:I,8,FALSE)),"",VLOOKUP(A45,author2_classifications!B:I,8,FALSE))</f>
        <v/>
      </c>
      <c r="L45">
        <f t="shared" si="0"/>
        <v>0</v>
      </c>
    </row>
    <row r="46" spans="1:12" x14ac:dyDescent="0.2">
      <c r="A46" t="s">
        <v>494</v>
      </c>
      <c r="B46" t="s">
        <v>1015</v>
      </c>
      <c r="C46" t="s">
        <v>871</v>
      </c>
      <c r="D46">
        <v>4841</v>
      </c>
      <c r="E46">
        <v>5</v>
      </c>
      <c r="F46">
        <v>1</v>
      </c>
      <c r="G46" s="1">
        <v>44212.844571759262</v>
      </c>
      <c r="H46" t="s">
        <v>872</v>
      </c>
      <c r="I46">
        <f>VLOOKUP(A46,external_classifications!B:I,8,FALSE)</f>
        <v>0</v>
      </c>
      <c r="J46">
        <f>VLOOKUP(A46,author1_classifications!B:I,8,FALSE)</f>
        <v>0</v>
      </c>
      <c r="K46" t="str">
        <f>IF(ISNA(VLOOKUP(A46,author2_classifications!B:I,8,FALSE)),"",VLOOKUP(A46,author2_classifications!B:I,8,FALSE))</f>
        <v/>
      </c>
      <c r="L46">
        <f t="shared" si="0"/>
        <v>0</v>
      </c>
    </row>
    <row r="47" spans="1:12" x14ac:dyDescent="0.2">
      <c r="A47" t="s">
        <v>534</v>
      </c>
      <c r="B47" t="s">
        <v>1016</v>
      </c>
      <c r="C47" t="s">
        <v>868</v>
      </c>
      <c r="D47">
        <v>910</v>
      </c>
      <c r="E47">
        <v>673</v>
      </c>
      <c r="F47">
        <v>144</v>
      </c>
      <c r="G47" s="1">
        <v>44211.782986111109</v>
      </c>
      <c r="H47" t="s">
        <v>880</v>
      </c>
      <c r="I47">
        <f>VLOOKUP(A47,external_classifications!B:I,8,FALSE)</f>
        <v>0</v>
      </c>
      <c r="J47">
        <f>VLOOKUP(A47,author1_classifications!B:I,8,FALSE)</f>
        <v>0</v>
      </c>
      <c r="K47" t="str">
        <f>IF(ISNA(VLOOKUP(A47,author2_classifications!B:I,8,FALSE)),"",VLOOKUP(A47,author2_classifications!B:I,8,FALSE))</f>
        <v/>
      </c>
      <c r="L47">
        <f t="shared" si="0"/>
        <v>0</v>
      </c>
    </row>
    <row r="48" spans="1:12" x14ac:dyDescent="0.2">
      <c r="A48" t="s">
        <v>430</v>
      </c>
      <c r="B48" t="s">
        <v>1017</v>
      </c>
      <c r="C48" t="s">
        <v>876</v>
      </c>
      <c r="D48">
        <v>1428</v>
      </c>
      <c r="E48">
        <v>9266</v>
      </c>
      <c r="F48">
        <v>2569</v>
      </c>
      <c r="G48" s="1">
        <v>44140.378518518519</v>
      </c>
      <c r="H48" t="s">
        <v>880</v>
      </c>
      <c r="I48">
        <f>VLOOKUP(A48,external_classifications!B:I,8,FALSE)</f>
        <v>1</v>
      </c>
      <c r="J48">
        <f>VLOOKUP(A48,author1_classifications!B:I,8,FALSE)</f>
        <v>1</v>
      </c>
      <c r="K48" t="str">
        <f>IF(ISNA(VLOOKUP(A48,author2_classifications!B:I,8,FALSE)),"",VLOOKUP(A48,author2_classifications!B:I,8,FALSE))</f>
        <v/>
      </c>
      <c r="L48">
        <f t="shared" si="0"/>
        <v>1</v>
      </c>
    </row>
    <row r="49" spans="1:12" x14ac:dyDescent="0.2">
      <c r="A49" t="s">
        <v>482</v>
      </c>
      <c r="B49" t="s">
        <v>1018</v>
      </c>
      <c r="C49" t="s">
        <v>871</v>
      </c>
      <c r="D49">
        <v>1596</v>
      </c>
      <c r="E49">
        <v>32</v>
      </c>
      <c r="F49">
        <v>6</v>
      </c>
      <c r="G49" s="1">
        <v>44205.646203703705</v>
      </c>
      <c r="H49" t="s">
        <v>915</v>
      </c>
      <c r="I49">
        <f>VLOOKUP(A49,external_classifications!B:I,8,FALSE)</f>
        <v>0</v>
      </c>
      <c r="J49">
        <f>VLOOKUP(A49,author1_classifications!B:I,8,FALSE)</f>
        <v>0</v>
      </c>
      <c r="K49" t="str">
        <f>IF(ISNA(VLOOKUP(A49,author2_classifications!B:I,8,FALSE)),"",VLOOKUP(A49,author2_classifications!B:I,8,FALSE))</f>
        <v/>
      </c>
      <c r="L49">
        <f t="shared" si="0"/>
        <v>0</v>
      </c>
    </row>
    <row r="50" spans="1:12" x14ac:dyDescent="0.2">
      <c r="A50" t="s">
        <v>810</v>
      </c>
      <c r="B50" t="s">
        <v>1024</v>
      </c>
      <c r="C50" t="s">
        <v>871</v>
      </c>
      <c r="D50">
        <v>105</v>
      </c>
      <c r="E50">
        <v>0</v>
      </c>
      <c r="F50">
        <v>0</v>
      </c>
      <c r="G50" s="1">
        <v>44070.564502314817</v>
      </c>
      <c r="H50" t="s">
        <v>915</v>
      </c>
      <c r="I50">
        <f>VLOOKUP(A50,external_classifications!B:I,8,FALSE)</f>
        <v>0</v>
      </c>
      <c r="J50">
        <f>VLOOKUP(A50,author1_classifications!B:I,8,FALSE)</f>
        <v>0</v>
      </c>
      <c r="K50" t="str">
        <f>IF(ISNA(VLOOKUP(A50,author2_classifications!B:I,8,FALSE)),"",VLOOKUP(A50,author2_classifications!B:I,8,FALSE))</f>
        <v/>
      </c>
      <c r="L50">
        <f t="shared" si="0"/>
        <v>0</v>
      </c>
    </row>
    <row r="51" spans="1:12" x14ac:dyDescent="0.2">
      <c r="A51" t="s">
        <v>536</v>
      </c>
      <c r="B51" t="s">
        <v>1032</v>
      </c>
      <c r="C51" t="s">
        <v>871</v>
      </c>
      <c r="D51">
        <v>1649</v>
      </c>
      <c r="E51">
        <v>274</v>
      </c>
      <c r="F51">
        <v>102</v>
      </c>
      <c r="G51" s="1">
        <v>44078.035266203704</v>
      </c>
      <c r="H51" t="s">
        <v>880</v>
      </c>
      <c r="I51">
        <f>VLOOKUP(A51,external_classifications!B:I,8,FALSE)</f>
        <v>0</v>
      </c>
      <c r="J51">
        <f>VLOOKUP(A51,author1_classifications!B:I,8,FALSE)</f>
        <v>0</v>
      </c>
      <c r="K51" t="str">
        <f>IF(ISNA(VLOOKUP(A51,author2_classifications!B:I,8,FALSE)),"",VLOOKUP(A51,author2_classifications!B:I,8,FALSE))</f>
        <v/>
      </c>
      <c r="L51">
        <f t="shared" si="0"/>
        <v>0</v>
      </c>
    </row>
    <row r="52" spans="1:12" x14ac:dyDescent="0.2">
      <c r="A52" t="s">
        <v>822</v>
      </c>
      <c r="B52" t="s">
        <v>1033</v>
      </c>
      <c r="C52" t="s">
        <v>876</v>
      </c>
      <c r="D52">
        <v>4280</v>
      </c>
      <c r="E52">
        <v>1968</v>
      </c>
      <c r="F52">
        <v>448</v>
      </c>
      <c r="G52" s="1">
        <v>44218.320543981485</v>
      </c>
      <c r="H52" t="s">
        <v>869</v>
      </c>
      <c r="I52">
        <f>VLOOKUP(A52,external_classifications!B:I,8,FALSE)</f>
        <v>1</v>
      </c>
      <c r="J52">
        <f>VLOOKUP(A52,author1_classifications!B:I,8,FALSE)</f>
        <v>1</v>
      </c>
      <c r="K52" t="str">
        <f>IF(ISNA(VLOOKUP(A52,author2_classifications!B:I,8,FALSE)),"",VLOOKUP(A52,author2_classifications!B:I,8,FALSE))</f>
        <v/>
      </c>
      <c r="L52">
        <f t="shared" si="0"/>
        <v>1</v>
      </c>
    </row>
    <row r="53" spans="1:12" x14ac:dyDescent="0.2">
      <c r="A53" t="s">
        <v>702</v>
      </c>
      <c r="B53" t="s">
        <v>1037</v>
      </c>
      <c r="C53" t="s">
        <v>868</v>
      </c>
      <c r="D53">
        <v>4649</v>
      </c>
      <c r="E53">
        <v>83</v>
      </c>
      <c r="F53">
        <v>35</v>
      </c>
      <c r="G53" s="1">
        <v>44218.592164351852</v>
      </c>
      <c r="H53" t="s">
        <v>872</v>
      </c>
      <c r="I53">
        <f>VLOOKUP(A53,external_classifications!B:I,8,FALSE)</f>
        <v>1</v>
      </c>
      <c r="J53">
        <f>VLOOKUP(A53,author1_classifications!B:I,8,FALSE)</f>
        <v>1</v>
      </c>
      <c r="K53" t="str">
        <f>IF(ISNA(VLOOKUP(A53,author2_classifications!B:I,8,FALSE)),"",VLOOKUP(A53,author2_classifications!B:I,8,FALSE))</f>
        <v/>
      </c>
      <c r="L53">
        <f t="shared" si="0"/>
        <v>1</v>
      </c>
    </row>
    <row r="54" spans="1:12" x14ac:dyDescent="0.2">
      <c r="A54" t="s">
        <v>562</v>
      </c>
      <c r="B54" t="s">
        <v>1040</v>
      </c>
      <c r="C54" t="s">
        <v>878</v>
      </c>
      <c r="D54">
        <v>124</v>
      </c>
      <c r="E54">
        <v>0</v>
      </c>
      <c r="F54">
        <v>0</v>
      </c>
      <c r="G54" s="1">
        <v>44129.38925925926</v>
      </c>
      <c r="H54" t="s">
        <v>915</v>
      </c>
      <c r="I54">
        <f>VLOOKUP(A54,external_classifications!B:I,8,FALSE)</f>
        <v>1</v>
      </c>
      <c r="J54">
        <f>VLOOKUP(A54,author1_classifications!B:I,8,FALSE)</f>
        <v>1</v>
      </c>
      <c r="K54" t="str">
        <f>IF(ISNA(VLOOKUP(A54,author2_classifications!B:I,8,FALSE)),"",VLOOKUP(A54,author2_classifications!B:I,8,FALSE))</f>
        <v/>
      </c>
      <c r="L54">
        <f t="shared" si="0"/>
        <v>1</v>
      </c>
    </row>
    <row r="55" spans="1:12" x14ac:dyDescent="0.2">
      <c r="A55" t="s">
        <v>544</v>
      </c>
      <c r="B55" t="s">
        <v>1043</v>
      </c>
      <c r="C55" t="s">
        <v>878</v>
      </c>
      <c r="D55">
        <v>1319</v>
      </c>
      <c r="E55">
        <v>2273</v>
      </c>
      <c r="F55">
        <v>550</v>
      </c>
      <c r="G55" s="1">
        <v>44216.030405092592</v>
      </c>
      <c r="H55" t="s">
        <v>915</v>
      </c>
      <c r="I55">
        <f>VLOOKUP(A55,external_classifications!B:I,8,FALSE)</f>
        <v>1</v>
      </c>
      <c r="J55">
        <f>VLOOKUP(A55,author1_classifications!B:I,8,FALSE)</f>
        <v>1</v>
      </c>
      <c r="K55" t="str">
        <f>IF(ISNA(VLOOKUP(A55,author2_classifications!B:I,8,FALSE)),"",VLOOKUP(A55,author2_classifications!B:I,8,FALSE))</f>
        <v/>
      </c>
      <c r="L55">
        <f t="shared" si="0"/>
        <v>1</v>
      </c>
    </row>
    <row r="56" spans="1:12" x14ac:dyDescent="0.2">
      <c r="A56" t="s">
        <v>271</v>
      </c>
      <c r="B56" t="s">
        <v>1044</v>
      </c>
      <c r="C56" t="s">
        <v>878</v>
      </c>
      <c r="D56">
        <v>7300</v>
      </c>
      <c r="E56">
        <v>450</v>
      </c>
      <c r="F56">
        <v>255</v>
      </c>
      <c r="G56" s="1">
        <v>44214.858738425923</v>
      </c>
      <c r="H56" t="s">
        <v>869</v>
      </c>
      <c r="I56">
        <f>VLOOKUP(A56,external_classifications!B:I,8,FALSE)</f>
        <v>1</v>
      </c>
      <c r="J56">
        <f>VLOOKUP(A56,author1_classifications!B:I,8,FALSE)</f>
        <v>1</v>
      </c>
      <c r="K56" t="str">
        <f>IF(ISNA(VLOOKUP(A56,author2_classifications!B:I,8,FALSE)),"",VLOOKUP(A56,author2_classifications!B:I,8,FALSE))</f>
        <v/>
      </c>
      <c r="L56">
        <f t="shared" si="0"/>
        <v>1</v>
      </c>
    </row>
    <row r="57" spans="1:12" x14ac:dyDescent="0.2">
      <c r="A57" t="s">
        <v>556</v>
      </c>
      <c r="B57" t="s">
        <v>1047</v>
      </c>
      <c r="C57" t="s">
        <v>882</v>
      </c>
      <c r="D57">
        <v>4196</v>
      </c>
      <c r="E57">
        <v>323</v>
      </c>
      <c r="F57">
        <v>121</v>
      </c>
      <c r="G57" s="1">
        <v>44215.657905092594</v>
      </c>
      <c r="H57" t="s">
        <v>869</v>
      </c>
      <c r="I57">
        <f>VLOOKUP(A57,external_classifications!B:I,8,FALSE)</f>
        <v>1</v>
      </c>
      <c r="J57">
        <f>VLOOKUP(A57,author1_classifications!B:I,8,FALSE)</f>
        <v>1</v>
      </c>
      <c r="K57" t="str">
        <f>IF(ISNA(VLOOKUP(A57,author2_classifications!B:I,8,FALSE)),"",VLOOKUP(A57,author2_classifications!B:I,8,FALSE))</f>
        <v/>
      </c>
      <c r="L57">
        <f t="shared" si="0"/>
        <v>1</v>
      </c>
    </row>
    <row r="58" spans="1:12" x14ac:dyDescent="0.2">
      <c r="A58" t="s">
        <v>259</v>
      </c>
      <c r="B58" t="s">
        <v>1051</v>
      </c>
      <c r="C58" t="s">
        <v>874</v>
      </c>
      <c r="D58">
        <v>620</v>
      </c>
      <c r="E58">
        <v>388</v>
      </c>
      <c r="F58">
        <v>1044</v>
      </c>
      <c r="G58" s="1">
        <v>44218.712546296294</v>
      </c>
      <c r="H58" t="s">
        <v>869</v>
      </c>
      <c r="I58">
        <f>VLOOKUP(A58,external_classifications!B:I,8,FALSE)</f>
        <v>1</v>
      </c>
      <c r="J58">
        <f>VLOOKUP(A58,author1_classifications!B:I,8,FALSE)</f>
        <v>1</v>
      </c>
      <c r="K58" t="str">
        <f>IF(ISNA(VLOOKUP(A58,author2_classifications!B:I,8,FALSE)),"",VLOOKUP(A58,author2_classifications!B:I,8,FALSE))</f>
        <v/>
      </c>
      <c r="L58">
        <f t="shared" si="0"/>
        <v>1</v>
      </c>
    </row>
    <row r="59" spans="1:12" x14ac:dyDescent="0.2">
      <c r="A59" t="s">
        <v>261</v>
      </c>
      <c r="B59" t="s">
        <v>1054</v>
      </c>
      <c r="C59" t="s">
        <v>874</v>
      </c>
      <c r="D59">
        <v>425</v>
      </c>
      <c r="E59">
        <v>15</v>
      </c>
      <c r="F59">
        <v>2</v>
      </c>
      <c r="G59" s="1">
        <v>44200.916527777779</v>
      </c>
      <c r="H59" t="s">
        <v>915</v>
      </c>
      <c r="I59">
        <f>VLOOKUP(A59,external_classifications!B:I,8,FALSE)</f>
        <v>1</v>
      </c>
      <c r="J59">
        <f>VLOOKUP(A59,author1_classifications!B:I,8,FALSE)</f>
        <v>1</v>
      </c>
      <c r="K59" t="str">
        <f>IF(ISNA(VLOOKUP(A59,author2_classifications!B:I,8,FALSE)),"",VLOOKUP(A59,author2_classifications!B:I,8,FALSE))</f>
        <v/>
      </c>
      <c r="L59">
        <f t="shared" si="0"/>
        <v>1</v>
      </c>
    </row>
    <row r="60" spans="1:12" x14ac:dyDescent="0.2">
      <c r="A60" t="s">
        <v>612</v>
      </c>
      <c r="B60" t="s">
        <v>1056</v>
      </c>
      <c r="C60" t="s">
        <v>868</v>
      </c>
      <c r="D60">
        <v>1354</v>
      </c>
      <c r="E60">
        <v>1068</v>
      </c>
      <c r="F60">
        <v>153</v>
      </c>
      <c r="G60" s="1">
        <v>44102.424050925925</v>
      </c>
      <c r="H60" t="s">
        <v>915</v>
      </c>
      <c r="I60">
        <f>VLOOKUP(A60,external_classifications!B:I,8,FALSE)</f>
        <v>1</v>
      </c>
      <c r="J60">
        <f>VLOOKUP(A60,author1_classifications!B:I,8,FALSE)</f>
        <v>1</v>
      </c>
      <c r="K60" t="str">
        <f>IF(ISNA(VLOOKUP(A60,author2_classifications!B:I,8,FALSE)),"",VLOOKUP(A60,author2_classifications!B:I,8,FALSE))</f>
        <v/>
      </c>
      <c r="L60">
        <f t="shared" si="0"/>
        <v>1</v>
      </c>
    </row>
    <row r="61" spans="1:12" x14ac:dyDescent="0.2">
      <c r="A61" t="s">
        <v>209</v>
      </c>
      <c r="B61" t="s">
        <v>1060</v>
      </c>
      <c r="C61" t="s">
        <v>878</v>
      </c>
      <c r="D61">
        <v>112</v>
      </c>
      <c r="E61">
        <v>5</v>
      </c>
      <c r="F61">
        <v>0</v>
      </c>
      <c r="G61" s="1">
        <v>43722.831608796296</v>
      </c>
      <c r="H61" t="s">
        <v>915</v>
      </c>
      <c r="I61">
        <f>VLOOKUP(A61,external_classifications!B:I,8,FALSE)</f>
        <v>1</v>
      </c>
      <c r="J61">
        <f>VLOOKUP(A61,author1_classifications!B:I,8,FALSE)</f>
        <v>1</v>
      </c>
      <c r="K61" t="str">
        <f>IF(ISNA(VLOOKUP(A61,author2_classifications!B:I,8,FALSE)),"",VLOOKUP(A61,author2_classifications!B:I,8,FALSE))</f>
        <v/>
      </c>
      <c r="L61">
        <f t="shared" si="0"/>
        <v>1</v>
      </c>
    </row>
    <row r="62" spans="1:12" x14ac:dyDescent="0.2">
      <c r="A62" t="s">
        <v>628</v>
      </c>
      <c r="B62" t="s">
        <v>1061</v>
      </c>
      <c r="C62" t="s">
        <v>876</v>
      </c>
      <c r="D62">
        <v>2647</v>
      </c>
      <c r="E62">
        <v>162</v>
      </c>
      <c r="F62">
        <v>103</v>
      </c>
      <c r="G62" s="1">
        <v>44137.990949074076</v>
      </c>
      <c r="H62" t="s">
        <v>880</v>
      </c>
      <c r="I62">
        <f>VLOOKUP(A62,external_classifications!B:I,8,FALSE)</f>
        <v>1</v>
      </c>
      <c r="J62">
        <f>VLOOKUP(A62,author1_classifications!B:I,8,FALSE)</f>
        <v>1</v>
      </c>
      <c r="K62" t="str">
        <f>IF(ISNA(VLOOKUP(A62,author2_classifications!B:I,8,FALSE)),"",VLOOKUP(A62,author2_classifications!B:I,8,FALSE))</f>
        <v/>
      </c>
      <c r="L62">
        <f t="shared" si="0"/>
        <v>1</v>
      </c>
    </row>
    <row r="63" spans="1:12" x14ac:dyDescent="0.2">
      <c r="A63" t="s">
        <v>808</v>
      </c>
      <c r="B63" t="s">
        <v>1062</v>
      </c>
      <c r="C63" t="s">
        <v>874</v>
      </c>
      <c r="D63">
        <v>152</v>
      </c>
      <c r="E63">
        <v>13</v>
      </c>
      <c r="F63">
        <v>3</v>
      </c>
      <c r="G63" s="1">
        <v>44076.603078703702</v>
      </c>
      <c r="H63" t="s">
        <v>915</v>
      </c>
      <c r="I63">
        <f>VLOOKUP(A63,external_classifications!B:I,8,FALSE)</f>
        <v>1</v>
      </c>
      <c r="J63">
        <f>VLOOKUP(A63,author1_classifications!B:I,8,FALSE)</f>
        <v>1</v>
      </c>
      <c r="K63" t="str">
        <f>IF(ISNA(VLOOKUP(A63,author2_classifications!B:I,8,FALSE)),"",VLOOKUP(A63,author2_classifications!B:I,8,FALSE))</f>
        <v/>
      </c>
      <c r="L63">
        <f t="shared" si="0"/>
        <v>1</v>
      </c>
    </row>
    <row r="64" spans="1:12" x14ac:dyDescent="0.2">
      <c r="A64" t="s">
        <v>662</v>
      </c>
      <c r="B64" t="s">
        <v>1064</v>
      </c>
      <c r="C64" t="s">
        <v>868</v>
      </c>
      <c r="D64">
        <v>5524</v>
      </c>
      <c r="E64">
        <v>1047</v>
      </c>
      <c r="F64">
        <v>699</v>
      </c>
      <c r="G64" s="1">
        <v>44155.377743055556</v>
      </c>
      <c r="H64" t="s">
        <v>869</v>
      </c>
      <c r="I64">
        <f>VLOOKUP(A64,external_classifications!B:I,8,FALSE)</f>
        <v>1</v>
      </c>
      <c r="J64">
        <f>VLOOKUP(A64,author1_classifications!B:I,8,FALSE)</f>
        <v>1</v>
      </c>
      <c r="K64" t="str">
        <f>IF(ISNA(VLOOKUP(A64,author2_classifications!B:I,8,FALSE)),"",VLOOKUP(A64,author2_classifications!B:I,8,FALSE))</f>
        <v/>
      </c>
      <c r="L64">
        <f t="shared" si="0"/>
        <v>1</v>
      </c>
    </row>
    <row r="65" spans="1:12" x14ac:dyDescent="0.2">
      <c r="A65" t="s">
        <v>249</v>
      </c>
      <c r="B65" t="s">
        <v>1067</v>
      </c>
      <c r="C65" t="s">
        <v>876</v>
      </c>
      <c r="D65">
        <v>931</v>
      </c>
      <c r="E65">
        <v>1</v>
      </c>
      <c r="F65">
        <v>0</v>
      </c>
      <c r="G65" s="1">
        <v>44214.435254629629</v>
      </c>
      <c r="H65" t="s">
        <v>915</v>
      </c>
      <c r="I65">
        <f>VLOOKUP(A65,external_classifications!B:I,8,FALSE)</f>
        <v>0</v>
      </c>
      <c r="J65">
        <f>VLOOKUP(A65,author1_classifications!B:I,8,FALSE)</f>
        <v>0</v>
      </c>
      <c r="K65" t="str">
        <f>IF(ISNA(VLOOKUP(A65,author2_classifications!B:I,8,FALSE)),"",VLOOKUP(A65,author2_classifications!B:I,8,FALSE))</f>
        <v/>
      </c>
      <c r="L65">
        <f t="shared" si="0"/>
        <v>0</v>
      </c>
    </row>
    <row r="66" spans="1:12" x14ac:dyDescent="0.2">
      <c r="A66" t="s">
        <v>610</v>
      </c>
      <c r="B66" t="s">
        <v>1068</v>
      </c>
      <c r="C66" t="s">
        <v>874</v>
      </c>
      <c r="D66">
        <v>597</v>
      </c>
      <c r="E66">
        <v>142</v>
      </c>
      <c r="F66">
        <v>42</v>
      </c>
      <c r="G66" s="1">
        <v>44146.431134259263</v>
      </c>
      <c r="H66" t="s">
        <v>915</v>
      </c>
      <c r="I66">
        <f>VLOOKUP(A66,external_classifications!B:I,8,FALSE)</f>
        <v>0</v>
      </c>
      <c r="J66">
        <f>VLOOKUP(A66,author1_classifications!B:I,8,FALSE)</f>
        <v>0</v>
      </c>
      <c r="K66" t="str">
        <f>IF(ISNA(VLOOKUP(A66,author2_classifications!B:I,8,FALSE)),"",VLOOKUP(A66,author2_classifications!B:I,8,FALSE))</f>
        <v/>
      </c>
      <c r="L66">
        <f t="shared" si="0"/>
        <v>0</v>
      </c>
    </row>
    <row r="67" spans="1:12" x14ac:dyDescent="0.2">
      <c r="A67" t="s">
        <v>548</v>
      </c>
      <c r="B67" t="s">
        <v>1071</v>
      </c>
      <c r="C67" t="s">
        <v>874</v>
      </c>
      <c r="D67">
        <v>1181</v>
      </c>
      <c r="E67">
        <v>14833</v>
      </c>
      <c r="F67">
        <v>3562</v>
      </c>
      <c r="G67" s="1">
        <v>44126.166817129626</v>
      </c>
      <c r="H67" t="s">
        <v>915</v>
      </c>
      <c r="I67">
        <f>VLOOKUP(A67,external_classifications!B:I,8,FALSE)</f>
        <v>1</v>
      </c>
      <c r="J67">
        <f>VLOOKUP(A67,author1_classifications!B:I,8,FALSE)</f>
        <v>1</v>
      </c>
      <c r="K67" t="str">
        <f>IF(ISNA(VLOOKUP(A67,author2_classifications!B:I,8,FALSE)),"",VLOOKUP(A67,author2_classifications!B:I,8,FALSE))</f>
        <v/>
      </c>
      <c r="L67">
        <f t="shared" ref="L67:L130" si="1">IF(SUM(I67:K67)&gt;=2,1,0)</f>
        <v>1</v>
      </c>
    </row>
    <row r="68" spans="1:12" x14ac:dyDescent="0.2">
      <c r="A68" t="s">
        <v>360</v>
      </c>
      <c r="B68" t="s">
        <v>1072</v>
      </c>
      <c r="C68" t="s">
        <v>878</v>
      </c>
      <c r="D68">
        <v>10795</v>
      </c>
      <c r="E68">
        <v>11085</v>
      </c>
      <c r="F68">
        <v>1989</v>
      </c>
      <c r="G68" s="1">
        <v>44215.499803240738</v>
      </c>
      <c r="H68" t="s">
        <v>869</v>
      </c>
      <c r="I68">
        <f>VLOOKUP(A68,external_classifications!B:I,8,FALSE)</f>
        <v>1</v>
      </c>
      <c r="J68">
        <f>VLOOKUP(A68,author1_classifications!B:I,8,FALSE)</f>
        <v>1</v>
      </c>
      <c r="K68" t="str">
        <f>IF(ISNA(VLOOKUP(A68,author2_classifications!B:I,8,FALSE)),"",VLOOKUP(A68,author2_classifications!B:I,8,FALSE))</f>
        <v/>
      </c>
      <c r="L68">
        <f t="shared" si="1"/>
        <v>1</v>
      </c>
    </row>
    <row r="69" spans="1:12" x14ac:dyDescent="0.2">
      <c r="A69" t="s">
        <v>229</v>
      </c>
      <c r="B69" t="s">
        <v>1075</v>
      </c>
      <c r="C69" t="s">
        <v>876</v>
      </c>
      <c r="D69">
        <v>19358</v>
      </c>
      <c r="E69">
        <v>2577</v>
      </c>
      <c r="F69">
        <v>946</v>
      </c>
      <c r="G69" s="1">
        <v>44215.690925925926</v>
      </c>
      <c r="H69" t="s">
        <v>869</v>
      </c>
      <c r="I69">
        <f>VLOOKUP(A69,external_classifications!B:I,8,FALSE)</f>
        <v>1</v>
      </c>
      <c r="J69">
        <f>VLOOKUP(A69,author1_classifications!B:I,8,FALSE)</f>
        <v>1</v>
      </c>
      <c r="K69" t="str">
        <f>IF(ISNA(VLOOKUP(A69,author2_classifications!B:I,8,FALSE)),"",VLOOKUP(A69,author2_classifications!B:I,8,FALSE))</f>
        <v/>
      </c>
      <c r="L69">
        <f t="shared" si="1"/>
        <v>1</v>
      </c>
    </row>
    <row r="70" spans="1:12" x14ac:dyDescent="0.2">
      <c r="A70" s="2" t="s">
        <v>580</v>
      </c>
      <c r="B70" t="s">
        <v>1090</v>
      </c>
      <c r="C70" t="s">
        <v>874</v>
      </c>
      <c r="D70">
        <v>11267</v>
      </c>
      <c r="E70">
        <v>6862</v>
      </c>
      <c r="F70">
        <v>2159</v>
      </c>
      <c r="G70" s="1">
        <v>44219.570717592593</v>
      </c>
      <c r="H70" t="s">
        <v>869</v>
      </c>
      <c r="I70">
        <f>VLOOKUP(A70,external_classifications!B:I,8,FALSE)</f>
        <v>1</v>
      </c>
      <c r="J70">
        <f>VLOOKUP(A70,author1_classifications!B:I,8,FALSE)</f>
        <v>1</v>
      </c>
      <c r="K70" t="str">
        <f>IF(ISNA(VLOOKUP(A70,author2_classifications!B:I,8,FALSE)),"",VLOOKUP(A70,author2_classifications!B:I,8,FALSE))</f>
        <v/>
      </c>
      <c r="L70">
        <f t="shared" si="1"/>
        <v>1</v>
      </c>
    </row>
    <row r="71" spans="1:12" x14ac:dyDescent="0.2">
      <c r="A71" t="s">
        <v>540</v>
      </c>
      <c r="B71" t="s">
        <v>1094</v>
      </c>
      <c r="C71" t="s">
        <v>882</v>
      </c>
      <c r="D71">
        <v>295</v>
      </c>
      <c r="E71">
        <v>634</v>
      </c>
      <c r="F71">
        <v>132</v>
      </c>
      <c r="G71" s="1">
        <v>44187.470868055556</v>
      </c>
      <c r="H71" t="s">
        <v>880</v>
      </c>
      <c r="I71">
        <f>VLOOKUP(A71,external_classifications!B:I,8,FALSE)</f>
        <v>0</v>
      </c>
      <c r="J71">
        <f>VLOOKUP(A71,author1_classifications!B:I,8,FALSE)</f>
        <v>0</v>
      </c>
      <c r="K71" t="str">
        <f>IF(ISNA(VLOOKUP(A71,author2_classifications!B:I,8,FALSE)),"",VLOOKUP(A71,author2_classifications!B:I,8,FALSE))</f>
        <v/>
      </c>
      <c r="L71">
        <f t="shared" si="1"/>
        <v>0</v>
      </c>
    </row>
    <row r="72" spans="1:12" x14ac:dyDescent="0.2">
      <c r="A72" t="s">
        <v>524</v>
      </c>
      <c r="B72" t="s">
        <v>1096</v>
      </c>
      <c r="C72" t="s">
        <v>874</v>
      </c>
      <c r="D72">
        <v>324</v>
      </c>
      <c r="E72">
        <v>15</v>
      </c>
      <c r="F72">
        <v>5</v>
      </c>
      <c r="G72" s="1">
        <v>43758.172175925924</v>
      </c>
      <c r="H72" t="s">
        <v>915</v>
      </c>
      <c r="I72">
        <f>VLOOKUP(A72,external_classifications!B:I,8,FALSE)</f>
        <v>0</v>
      </c>
      <c r="J72">
        <f>VLOOKUP(A72,author1_classifications!B:I,8,FALSE)</f>
        <v>0</v>
      </c>
      <c r="K72" t="str">
        <f>IF(ISNA(VLOOKUP(A72,author2_classifications!B:I,8,FALSE)),"",VLOOKUP(A72,author2_classifications!B:I,8,FALSE))</f>
        <v/>
      </c>
      <c r="L72">
        <f t="shared" si="1"/>
        <v>0</v>
      </c>
    </row>
    <row r="73" spans="1:12" x14ac:dyDescent="0.2">
      <c r="A73" t="s">
        <v>510</v>
      </c>
      <c r="B73" t="s">
        <v>1098</v>
      </c>
      <c r="C73" t="s">
        <v>868</v>
      </c>
      <c r="D73">
        <v>1213</v>
      </c>
      <c r="E73">
        <v>9</v>
      </c>
      <c r="F73">
        <v>28</v>
      </c>
      <c r="G73" s="1">
        <v>43889.764861111114</v>
      </c>
      <c r="H73" t="s">
        <v>872</v>
      </c>
      <c r="I73">
        <f>VLOOKUP(A73,external_classifications!B:I,8,FALSE)</f>
        <v>0</v>
      </c>
      <c r="J73">
        <f>VLOOKUP(A73,author1_classifications!B:I,8,FALSE)</f>
        <v>0</v>
      </c>
      <c r="K73" t="str">
        <f>IF(ISNA(VLOOKUP(A73,author2_classifications!B:I,8,FALSE)),"",VLOOKUP(A73,author2_classifications!B:I,8,FALSE))</f>
        <v/>
      </c>
      <c r="L73">
        <f t="shared" si="1"/>
        <v>0</v>
      </c>
    </row>
    <row r="74" spans="1:12" x14ac:dyDescent="0.2">
      <c r="A74" t="s">
        <v>448</v>
      </c>
      <c r="B74" t="s">
        <v>1099</v>
      </c>
      <c r="C74" t="s">
        <v>876</v>
      </c>
      <c r="D74">
        <v>56</v>
      </c>
      <c r="E74">
        <v>0</v>
      </c>
      <c r="F74">
        <v>0</v>
      </c>
      <c r="G74" s="1">
        <v>43497.670590277776</v>
      </c>
      <c r="H74" t="s">
        <v>915</v>
      </c>
      <c r="I74">
        <f>VLOOKUP(A74,external_classifications!B:I,8,FALSE)</f>
        <v>0</v>
      </c>
      <c r="J74">
        <f>VLOOKUP(A74,author1_classifications!B:I,8,FALSE)</f>
        <v>0</v>
      </c>
      <c r="K74" t="str">
        <f>IF(ISNA(VLOOKUP(A74,author2_classifications!B:I,8,FALSE)),"",VLOOKUP(A74,author2_classifications!B:I,8,FALSE))</f>
        <v/>
      </c>
      <c r="L74">
        <f t="shared" si="1"/>
        <v>0</v>
      </c>
    </row>
    <row r="75" spans="1:12" x14ac:dyDescent="0.2">
      <c r="A75" t="s">
        <v>318</v>
      </c>
      <c r="B75" t="s">
        <v>1101</v>
      </c>
      <c r="C75" t="s">
        <v>874</v>
      </c>
      <c r="D75">
        <v>196</v>
      </c>
      <c r="E75">
        <v>7</v>
      </c>
      <c r="F75">
        <v>1</v>
      </c>
      <c r="G75" s="1">
        <v>43509.550879629627</v>
      </c>
      <c r="H75" t="s">
        <v>915</v>
      </c>
      <c r="I75">
        <f>VLOOKUP(A75,external_classifications!B:I,8,FALSE)</f>
        <v>0</v>
      </c>
      <c r="J75">
        <f>VLOOKUP(A75,author1_classifications!B:I,8,FALSE)</f>
        <v>0</v>
      </c>
      <c r="K75" t="str">
        <f>IF(ISNA(VLOOKUP(A75,author2_classifications!B:I,8,FALSE)),"",VLOOKUP(A75,author2_classifications!B:I,8,FALSE))</f>
        <v/>
      </c>
      <c r="L75">
        <f t="shared" si="1"/>
        <v>0</v>
      </c>
    </row>
    <row r="76" spans="1:12" x14ac:dyDescent="0.2">
      <c r="A76" t="s">
        <v>528</v>
      </c>
      <c r="B76" t="s">
        <v>1102</v>
      </c>
      <c r="C76" t="s">
        <v>868</v>
      </c>
      <c r="D76">
        <v>530</v>
      </c>
      <c r="E76">
        <v>297</v>
      </c>
      <c r="F76">
        <v>41</v>
      </c>
      <c r="G76" s="1">
        <v>44219.548136574071</v>
      </c>
      <c r="H76" t="s">
        <v>880</v>
      </c>
      <c r="I76">
        <f>VLOOKUP(A76,external_classifications!B:I,8,FALSE)</f>
        <v>0</v>
      </c>
      <c r="J76">
        <f>VLOOKUP(A76,author1_classifications!B:I,8,FALSE)</f>
        <v>0</v>
      </c>
      <c r="K76" t="str">
        <f>IF(ISNA(VLOOKUP(A76,author2_classifications!B:I,8,FALSE)),"",VLOOKUP(A76,author2_classifications!B:I,8,FALSE))</f>
        <v/>
      </c>
      <c r="L76">
        <f t="shared" si="1"/>
        <v>0</v>
      </c>
    </row>
    <row r="77" spans="1:12" x14ac:dyDescent="0.2">
      <c r="A77" t="s">
        <v>718</v>
      </c>
      <c r="B77" t="s">
        <v>1103</v>
      </c>
      <c r="C77" t="s">
        <v>868</v>
      </c>
      <c r="D77">
        <v>551</v>
      </c>
      <c r="E77">
        <v>2602</v>
      </c>
      <c r="F77">
        <v>324</v>
      </c>
      <c r="G77" s="1">
        <v>43840.276967592596</v>
      </c>
      <c r="H77" t="s">
        <v>880</v>
      </c>
      <c r="I77">
        <f>VLOOKUP(A77,external_classifications!B:I,8,FALSE)</f>
        <v>0</v>
      </c>
      <c r="J77">
        <f>VLOOKUP(A77,author1_classifications!B:I,8,FALSE)</f>
        <v>0</v>
      </c>
      <c r="K77" t="str">
        <f>IF(ISNA(VLOOKUP(A77,author2_classifications!B:I,8,FALSE)),"",VLOOKUP(A77,author2_classifications!B:I,8,FALSE))</f>
        <v/>
      </c>
      <c r="L77">
        <f t="shared" si="1"/>
        <v>0</v>
      </c>
    </row>
    <row r="78" spans="1:12" x14ac:dyDescent="0.2">
      <c r="A78" t="s">
        <v>758</v>
      </c>
      <c r="B78" t="s">
        <v>1104</v>
      </c>
      <c r="C78" t="s">
        <v>876</v>
      </c>
      <c r="D78">
        <v>57</v>
      </c>
      <c r="E78">
        <v>0</v>
      </c>
      <c r="F78">
        <v>0</v>
      </c>
      <c r="G78" s="1">
        <v>44216.987858796296</v>
      </c>
      <c r="H78" t="s">
        <v>915</v>
      </c>
      <c r="I78">
        <f>VLOOKUP(A78,external_classifications!B:I,8,FALSE)</f>
        <v>0</v>
      </c>
      <c r="J78">
        <f>VLOOKUP(A78,author1_classifications!B:I,8,FALSE)</f>
        <v>0</v>
      </c>
      <c r="K78" t="str">
        <f>IF(ISNA(VLOOKUP(A78,author2_classifications!B:I,8,FALSE)),"",VLOOKUP(A78,author2_classifications!B:I,8,FALSE))</f>
        <v/>
      </c>
      <c r="L78">
        <f t="shared" si="1"/>
        <v>0</v>
      </c>
    </row>
    <row r="79" spans="1:12" x14ac:dyDescent="0.2">
      <c r="A79" t="s">
        <v>812</v>
      </c>
      <c r="B79" t="s">
        <v>1105</v>
      </c>
      <c r="C79" t="s">
        <v>882</v>
      </c>
      <c r="D79">
        <v>67</v>
      </c>
      <c r="E79">
        <v>13</v>
      </c>
      <c r="F79">
        <v>4</v>
      </c>
      <c r="G79" s="1">
        <v>43817.875925925924</v>
      </c>
      <c r="H79" t="s">
        <v>915</v>
      </c>
      <c r="I79">
        <f>VLOOKUP(A79,external_classifications!B:I,8,FALSE)</f>
        <v>0</v>
      </c>
      <c r="J79">
        <f>VLOOKUP(A79,author1_classifications!B:I,8,FALSE)</f>
        <v>0</v>
      </c>
      <c r="K79" t="str">
        <f>IF(ISNA(VLOOKUP(A79,author2_classifications!B:I,8,FALSE)),"",VLOOKUP(A79,author2_classifications!B:I,8,FALSE))</f>
        <v/>
      </c>
      <c r="L79">
        <f t="shared" si="1"/>
        <v>0</v>
      </c>
    </row>
    <row r="80" spans="1:12" x14ac:dyDescent="0.2">
      <c r="A80" t="s">
        <v>324</v>
      </c>
      <c r="B80" t="s">
        <v>1106</v>
      </c>
      <c r="C80" t="s">
        <v>874</v>
      </c>
      <c r="D80">
        <v>330</v>
      </c>
      <c r="E80">
        <v>9</v>
      </c>
      <c r="F80">
        <v>2</v>
      </c>
      <c r="G80" s="1">
        <v>44146.616400462961</v>
      </c>
      <c r="H80" t="s">
        <v>915</v>
      </c>
      <c r="I80">
        <f>VLOOKUP(A80,external_classifications!B:I,8,FALSE)</f>
        <v>1</v>
      </c>
      <c r="J80">
        <f>VLOOKUP(A80,author1_classifications!B:I,8,FALSE)</f>
        <v>1</v>
      </c>
      <c r="K80" t="str">
        <f>IF(ISNA(VLOOKUP(A80,author2_classifications!B:I,8,FALSE)),"",VLOOKUP(A80,author2_classifications!B:I,8,FALSE))</f>
        <v/>
      </c>
      <c r="L80">
        <f t="shared" si="1"/>
        <v>1</v>
      </c>
    </row>
    <row r="81" spans="1:12" x14ac:dyDescent="0.2">
      <c r="A81" t="s">
        <v>215</v>
      </c>
      <c r="B81" t="s">
        <v>1107</v>
      </c>
      <c r="C81" t="s">
        <v>876</v>
      </c>
      <c r="D81">
        <v>1751</v>
      </c>
      <c r="E81">
        <v>91</v>
      </c>
      <c r="F81">
        <v>32</v>
      </c>
      <c r="G81" s="1">
        <v>44130.668229166666</v>
      </c>
      <c r="H81" t="s">
        <v>872</v>
      </c>
      <c r="I81">
        <f>VLOOKUP(A81,external_classifications!B:I,8,FALSE)</f>
        <v>0</v>
      </c>
      <c r="J81">
        <f>VLOOKUP(A81,author1_classifications!B:I,8,FALSE)</f>
        <v>0</v>
      </c>
      <c r="K81" t="str">
        <f>IF(ISNA(VLOOKUP(A81,author2_classifications!B:I,8,FALSE)),"",VLOOKUP(A81,author2_classifications!B:I,8,FALSE))</f>
        <v/>
      </c>
      <c r="L81">
        <f t="shared" si="1"/>
        <v>0</v>
      </c>
    </row>
    <row r="82" spans="1:12" x14ac:dyDescent="0.2">
      <c r="A82" t="s">
        <v>518</v>
      </c>
      <c r="B82" t="s">
        <v>1108</v>
      </c>
      <c r="C82" t="s">
        <v>868</v>
      </c>
      <c r="D82">
        <v>39</v>
      </c>
      <c r="E82">
        <v>2</v>
      </c>
      <c r="F82">
        <v>4</v>
      </c>
      <c r="G82" s="1">
        <v>43752.404490740744</v>
      </c>
      <c r="H82" t="s">
        <v>915</v>
      </c>
      <c r="I82">
        <f>VLOOKUP(A82,external_classifications!B:I,8,FALSE)</f>
        <v>0</v>
      </c>
      <c r="J82">
        <f>VLOOKUP(A82,author1_classifications!B:I,8,FALSE)</f>
        <v>0</v>
      </c>
      <c r="K82" t="str">
        <f>IF(ISNA(VLOOKUP(A82,author2_classifications!B:I,8,FALSE)),"",VLOOKUP(A82,author2_classifications!B:I,8,FALSE))</f>
        <v/>
      </c>
      <c r="L82">
        <f t="shared" si="1"/>
        <v>0</v>
      </c>
    </row>
    <row r="83" spans="1:12" x14ac:dyDescent="0.2">
      <c r="A83" t="s">
        <v>614</v>
      </c>
      <c r="B83" t="s">
        <v>1109</v>
      </c>
      <c r="C83" t="s">
        <v>882</v>
      </c>
      <c r="D83">
        <v>27050</v>
      </c>
      <c r="E83">
        <v>13929</v>
      </c>
      <c r="F83">
        <v>2063</v>
      </c>
      <c r="G83" s="1">
        <v>44155.396921296298</v>
      </c>
      <c r="H83" t="s">
        <v>869</v>
      </c>
      <c r="I83">
        <f>VLOOKUP(A83,external_classifications!B:I,8,FALSE)</f>
        <v>1</v>
      </c>
      <c r="J83">
        <f>VLOOKUP(A83,author1_classifications!B:I,8,FALSE)</f>
        <v>1</v>
      </c>
      <c r="K83" t="str">
        <f>IF(ISNA(VLOOKUP(A83,author2_classifications!B:I,8,FALSE)),"",VLOOKUP(A83,author2_classifications!B:I,8,FALSE))</f>
        <v/>
      </c>
      <c r="L83">
        <f t="shared" si="1"/>
        <v>1</v>
      </c>
    </row>
    <row r="84" spans="1:12" x14ac:dyDescent="0.2">
      <c r="A84" t="s">
        <v>552</v>
      </c>
      <c r="B84" t="s">
        <v>1110</v>
      </c>
      <c r="C84" t="s">
        <v>878</v>
      </c>
      <c r="D84">
        <v>150</v>
      </c>
      <c r="E84">
        <v>10</v>
      </c>
      <c r="F84">
        <v>35</v>
      </c>
      <c r="G84" s="1">
        <v>44103.634398148148</v>
      </c>
      <c r="H84" t="s">
        <v>915</v>
      </c>
      <c r="I84">
        <f>VLOOKUP(A84,external_classifications!B:I,8,FALSE)</f>
        <v>0</v>
      </c>
      <c r="J84">
        <f>VLOOKUP(A84,author1_classifications!B:I,8,FALSE)</f>
        <v>0</v>
      </c>
      <c r="K84" t="str">
        <f>IF(ISNA(VLOOKUP(A84,author2_classifications!B:I,8,FALSE)),"",VLOOKUP(A84,author2_classifications!B:I,8,FALSE))</f>
        <v/>
      </c>
      <c r="L84">
        <f t="shared" si="1"/>
        <v>0</v>
      </c>
    </row>
    <row r="85" spans="1:12" x14ac:dyDescent="0.2">
      <c r="A85" t="s">
        <v>239</v>
      </c>
      <c r="B85" t="s">
        <v>1111</v>
      </c>
      <c r="C85" t="s">
        <v>871</v>
      </c>
      <c r="D85">
        <v>11476</v>
      </c>
      <c r="E85">
        <v>36</v>
      </c>
      <c r="F85">
        <v>13</v>
      </c>
      <c r="G85" s="1">
        <v>44140.48641203704</v>
      </c>
      <c r="H85" t="s">
        <v>869</v>
      </c>
      <c r="I85">
        <f>VLOOKUP(A85,external_classifications!B:I,8,FALSE)</f>
        <v>1</v>
      </c>
      <c r="J85">
        <f>VLOOKUP(A85,author1_classifications!B:I,8,FALSE)</f>
        <v>1</v>
      </c>
      <c r="K85" t="str">
        <f>IF(ISNA(VLOOKUP(A85,author2_classifications!B:I,8,FALSE)),"",VLOOKUP(A85,author2_classifications!B:I,8,FALSE))</f>
        <v/>
      </c>
      <c r="L85">
        <f t="shared" si="1"/>
        <v>1</v>
      </c>
    </row>
    <row r="86" spans="1:12" x14ac:dyDescent="0.2">
      <c r="A86" t="s">
        <v>414</v>
      </c>
      <c r="B86" t="s">
        <v>1113</v>
      </c>
      <c r="C86" t="s">
        <v>878</v>
      </c>
      <c r="D86">
        <v>408</v>
      </c>
      <c r="E86">
        <v>10</v>
      </c>
      <c r="F86">
        <v>4</v>
      </c>
      <c r="G86" s="1">
        <v>44201.76834490741</v>
      </c>
      <c r="H86" t="s">
        <v>915</v>
      </c>
      <c r="I86">
        <f>VLOOKUP(A86,external_classifications!B:I,8,FALSE)</f>
        <v>1</v>
      </c>
      <c r="J86">
        <f>VLOOKUP(A86,author1_classifications!B:I,8,FALSE)</f>
        <v>1</v>
      </c>
      <c r="K86" t="str">
        <f>IF(ISNA(VLOOKUP(A86,author2_classifications!B:I,8,FALSE)),"",VLOOKUP(A86,author2_classifications!B:I,8,FALSE))</f>
        <v/>
      </c>
      <c r="L86">
        <f t="shared" si="1"/>
        <v>1</v>
      </c>
    </row>
    <row r="87" spans="1:12" x14ac:dyDescent="0.2">
      <c r="A87" t="s">
        <v>668</v>
      </c>
      <c r="B87" t="s">
        <v>1114</v>
      </c>
      <c r="C87" t="s">
        <v>882</v>
      </c>
      <c r="D87">
        <v>5445</v>
      </c>
      <c r="E87">
        <v>26</v>
      </c>
      <c r="F87">
        <v>33</v>
      </c>
      <c r="G87" s="1">
        <v>44216.022199074076</v>
      </c>
      <c r="H87" t="s">
        <v>872</v>
      </c>
      <c r="I87">
        <f>VLOOKUP(A87,external_classifications!B:I,8,FALSE)</f>
        <v>1</v>
      </c>
      <c r="J87">
        <f>VLOOKUP(A87,author1_classifications!B:I,8,FALSE)</f>
        <v>1</v>
      </c>
      <c r="K87" t="str">
        <f>IF(ISNA(VLOOKUP(A87,author2_classifications!B:I,8,FALSE)),"",VLOOKUP(A87,author2_classifications!B:I,8,FALSE))</f>
        <v/>
      </c>
      <c r="L87">
        <f t="shared" si="1"/>
        <v>1</v>
      </c>
    </row>
    <row r="88" spans="1:12" x14ac:dyDescent="0.2">
      <c r="A88" t="s">
        <v>179</v>
      </c>
      <c r="B88" t="s">
        <v>1115</v>
      </c>
      <c r="C88" t="s">
        <v>874</v>
      </c>
      <c r="D88">
        <v>33</v>
      </c>
      <c r="E88">
        <v>5</v>
      </c>
      <c r="F88">
        <v>0</v>
      </c>
      <c r="G88" s="1">
        <v>43741.193576388891</v>
      </c>
      <c r="H88" t="s">
        <v>915</v>
      </c>
      <c r="I88">
        <f>VLOOKUP(A88,external_classifications!B:I,8,FALSE)</f>
        <v>0</v>
      </c>
      <c r="J88">
        <f>VLOOKUP(A88,author1_classifications!B:I,8,FALSE)</f>
        <v>0</v>
      </c>
      <c r="K88" t="str">
        <f>IF(ISNA(VLOOKUP(A88,author2_classifications!B:I,8,FALSE)),"",VLOOKUP(A88,author2_classifications!B:I,8,FALSE))</f>
        <v/>
      </c>
      <c r="L88">
        <f t="shared" si="1"/>
        <v>0</v>
      </c>
    </row>
    <row r="89" spans="1:12" x14ac:dyDescent="0.2">
      <c r="A89" t="s">
        <v>790</v>
      </c>
      <c r="B89" t="s">
        <v>1116</v>
      </c>
      <c r="C89" t="s">
        <v>882</v>
      </c>
      <c r="D89">
        <v>60</v>
      </c>
      <c r="E89">
        <v>6</v>
      </c>
      <c r="F89">
        <v>13</v>
      </c>
      <c r="G89" s="1">
        <v>43879.774027777778</v>
      </c>
      <c r="H89" t="s">
        <v>915</v>
      </c>
      <c r="I89">
        <f>VLOOKUP(A89,external_classifications!B:I,8,FALSE)</f>
        <v>0</v>
      </c>
      <c r="J89">
        <f>VLOOKUP(A89,author1_classifications!B:I,8,FALSE)</f>
        <v>0</v>
      </c>
      <c r="K89" t="str">
        <f>IF(ISNA(VLOOKUP(A89,author2_classifications!B:I,8,FALSE)),"",VLOOKUP(A89,author2_classifications!B:I,8,FALSE))</f>
        <v/>
      </c>
      <c r="L89">
        <f t="shared" si="1"/>
        <v>0</v>
      </c>
    </row>
    <row r="90" spans="1:12" x14ac:dyDescent="0.2">
      <c r="A90" t="s">
        <v>594</v>
      </c>
      <c r="B90" t="s">
        <v>1117</v>
      </c>
      <c r="C90" t="s">
        <v>868</v>
      </c>
      <c r="D90">
        <v>15465</v>
      </c>
      <c r="E90">
        <v>1039</v>
      </c>
      <c r="F90">
        <v>789</v>
      </c>
      <c r="G90" s="1">
        <v>44140.227152777778</v>
      </c>
      <c r="H90" t="s">
        <v>869</v>
      </c>
      <c r="I90">
        <f>VLOOKUP(A90,external_classifications!B:I,8,FALSE)</f>
        <v>1</v>
      </c>
      <c r="J90">
        <f>VLOOKUP(A90,author1_classifications!B:I,8,FALSE)</f>
        <v>1</v>
      </c>
      <c r="K90" t="str">
        <f>IF(ISNA(VLOOKUP(A90,author2_classifications!B:I,8,FALSE)),"",VLOOKUP(A90,author2_classifications!B:I,8,FALSE))</f>
        <v/>
      </c>
      <c r="L90">
        <f t="shared" si="1"/>
        <v>1</v>
      </c>
    </row>
    <row r="91" spans="1:12" x14ac:dyDescent="0.2">
      <c r="A91" t="s">
        <v>454</v>
      </c>
      <c r="B91" t="s">
        <v>1118</v>
      </c>
      <c r="C91" t="s">
        <v>878</v>
      </c>
      <c r="D91">
        <v>62</v>
      </c>
      <c r="E91">
        <v>1</v>
      </c>
      <c r="F91">
        <v>0</v>
      </c>
      <c r="G91" s="1">
        <v>44083.841747685183</v>
      </c>
      <c r="H91" t="s">
        <v>915</v>
      </c>
      <c r="I91">
        <f>VLOOKUP(A91,external_classifications!B:I,8,FALSE)</f>
        <v>0</v>
      </c>
      <c r="J91">
        <f>VLOOKUP(A91,author1_classifications!B:I,8,FALSE)</f>
        <v>0</v>
      </c>
      <c r="K91" t="str">
        <f>IF(ISNA(VLOOKUP(A91,author2_classifications!B:I,8,FALSE)),"",VLOOKUP(A91,author2_classifications!B:I,8,FALSE))</f>
        <v/>
      </c>
      <c r="L91">
        <f t="shared" si="1"/>
        <v>0</v>
      </c>
    </row>
    <row r="92" spans="1:12" x14ac:dyDescent="0.2">
      <c r="A92" t="s">
        <v>189</v>
      </c>
      <c r="B92" t="s">
        <v>1120</v>
      </c>
      <c r="C92" t="s">
        <v>878</v>
      </c>
      <c r="D92">
        <v>1378</v>
      </c>
      <c r="E92">
        <v>20</v>
      </c>
      <c r="F92">
        <v>32</v>
      </c>
      <c r="G92" s="1">
        <v>44057.214282407411</v>
      </c>
      <c r="H92" t="s">
        <v>915</v>
      </c>
      <c r="I92">
        <f>VLOOKUP(A92,external_classifications!B:I,8,FALSE)</f>
        <v>1</v>
      </c>
      <c r="J92">
        <f>VLOOKUP(A92,author1_classifications!B:I,8,FALSE)</f>
        <v>1</v>
      </c>
      <c r="K92" t="str">
        <f>IF(ISNA(VLOOKUP(A92,author2_classifications!B:I,8,FALSE)),"",VLOOKUP(A92,author2_classifications!B:I,8,FALSE))</f>
        <v/>
      </c>
      <c r="L92">
        <f t="shared" si="1"/>
        <v>1</v>
      </c>
    </row>
    <row r="93" spans="1:12" x14ac:dyDescent="0.2">
      <c r="A93" t="s">
        <v>348</v>
      </c>
      <c r="B93" t="s">
        <v>1122</v>
      </c>
      <c r="C93" t="s">
        <v>868</v>
      </c>
      <c r="D93">
        <v>158</v>
      </c>
      <c r="E93">
        <v>0</v>
      </c>
      <c r="F93">
        <v>1</v>
      </c>
      <c r="G93" s="1">
        <v>44042.548877314817</v>
      </c>
      <c r="H93" t="s">
        <v>915</v>
      </c>
      <c r="I93">
        <f>VLOOKUP(A93,external_classifications!B:I,8,FALSE)</f>
        <v>0</v>
      </c>
      <c r="J93">
        <f>VLOOKUP(A93,author1_classifications!B:I,8,FALSE)</f>
        <v>0</v>
      </c>
      <c r="K93" t="str">
        <f>IF(ISNA(VLOOKUP(A93,author2_classifications!B:I,8,FALSE)),"",VLOOKUP(A93,author2_classifications!B:I,8,FALSE))</f>
        <v/>
      </c>
      <c r="L93">
        <f t="shared" si="1"/>
        <v>0</v>
      </c>
    </row>
    <row r="94" spans="1:12" x14ac:dyDescent="0.2">
      <c r="A94" t="s">
        <v>586</v>
      </c>
      <c r="B94" t="s">
        <v>1123</v>
      </c>
      <c r="C94" t="s">
        <v>882</v>
      </c>
      <c r="D94">
        <v>1548</v>
      </c>
      <c r="E94">
        <v>8</v>
      </c>
      <c r="F94">
        <v>22</v>
      </c>
      <c r="G94" s="1">
        <v>44153.712256944447</v>
      </c>
      <c r="H94" t="s">
        <v>915</v>
      </c>
      <c r="I94">
        <f>VLOOKUP(A94,external_classifications!B:I,8,FALSE)</f>
        <v>0</v>
      </c>
      <c r="J94">
        <f>VLOOKUP(A94,author1_classifications!B:I,8,FALSE)</f>
        <v>0</v>
      </c>
      <c r="K94" t="str">
        <f>IF(ISNA(VLOOKUP(A94,author2_classifications!B:I,8,FALSE)),"",VLOOKUP(A94,author2_classifications!B:I,8,FALSE))</f>
        <v/>
      </c>
      <c r="L94">
        <f t="shared" si="1"/>
        <v>0</v>
      </c>
    </row>
    <row r="95" spans="1:12" x14ac:dyDescent="0.2">
      <c r="A95" t="s">
        <v>217</v>
      </c>
      <c r="B95" t="s">
        <v>1124</v>
      </c>
      <c r="C95" t="s">
        <v>882</v>
      </c>
      <c r="D95">
        <v>117</v>
      </c>
      <c r="E95">
        <v>0</v>
      </c>
      <c r="F95">
        <v>0</v>
      </c>
      <c r="G95" s="1">
        <v>44211.032337962963</v>
      </c>
      <c r="H95" t="s">
        <v>915</v>
      </c>
      <c r="I95">
        <f>VLOOKUP(A95,external_classifications!B:I,8,FALSE)</f>
        <v>0</v>
      </c>
      <c r="J95">
        <f>VLOOKUP(A95,author1_classifications!B:I,8,FALSE)</f>
        <v>0</v>
      </c>
      <c r="K95" t="str">
        <f>IF(ISNA(VLOOKUP(A95,author2_classifications!B:I,8,FALSE)),"",VLOOKUP(A95,author2_classifications!B:I,8,FALSE))</f>
        <v/>
      </c>
      <c r="L95">
        <f t="shared" si="1"/>
        <v>0</v>
      </c>
    </row>
    <row r="96" spans="1:12" x14ac:dyDescent="0.2">
      <c r="A96" t="s">
        <v>648</v>
      </c>
      <c r="B96" t="s">
        <v>1125</v>
      </c>
      <c r="C96" t="s">
        <v>874</v>
      </c>
      <c r="D96">
        <v>442</v>
      </c>
      <c r="E96">
        <v>6</v>
      </c>
      <c r="F96">
        <v>12</v>
      </c>
      <c r="G96" s="1">
        <v>43547.78087962963</v>
      </c>
      <c r="H96" t="s">
        <v>872</v>
      </c>
      <c r="I96">
        <f>VLOOKUP(A96,external_classifications!B:I,8,FALSE)</f>
        <v>0</v>
      </c>
      <c r="J96">
        <f>VLOOKUP(A96,author1_classifications!B:I,8,FALSE)</f>
        <v>0</v>
      </c>
      <c r="K96" t="str">
        <f>IF(ISNA(VLOOKUP(A96,author2_classifications!B:I,8,FALSE)),"",VLOOKUP(A96,author2_classifications!B:I,8,FALSE))</f>
        <v/>
      </c>
      <c r="L96">
        <f t="shared" si="1"/>
        <v>0</v>
      </c>
    </row>
    <row r="97" spans="1:12" x14ac:dyDescent="0.2">
      <c r="A97" t="s">
        <v>652</v>
      </c>
      <c r="B97" t="s">
        <v>1126</v>
      </c>
      <c r="C97" t="s">
        <v>882</v>
      </c>
      <c r="D97">
        <v>218</v>
      </c>
      <c r="E97">
        <v>1</v>
      </c>
      <c r="F97">
        <v>0</v>
      </c>
      <c r="G97" s="1">
        <v>44172.421238425923</v>
      </c>
      <c r="H97" t="s">
        <v>915</v>
      </c>
      <c r="I97">
        <f>VLOOKUP(A97,external_classifications!B:I,8,FALSE)</f>
        <v>0</v>
      </c>
      <c r="J97">
        <f>VLOOKUP(A97,author1_classifications!B:I,8,FALSE)</f>
        <v>0</v>
      </c>
      <c r="K97" t="str">
        <f>IF(ISNA(VLOOKUP(A97,author2_classifications!B:I,8,FALSE)),"",VLOOKUP(A97,author2_classifications!B:I,8,FALSE))</f>
        <v/>
      </c>
      <c r="L97">
        <f t="shared" si="1"/>
        <v>0</v>
      </c>
    </row>
    <row r="98" spans="1:12" x14ac:dyDescent="0.2">
      <c r="A98" t="s">
        <v>724</v>
      </c>
      <c r="B98" t="s">
        <v>1127</v>
      </c>
      <c r="C98" t="s">
        <v>882</v>
      </c>
      <c r="D98">
        <v>86</v>
      </c>
      <c r="E98">
        <v>1</v>
      </c>
      <c r="F98">
        <v>0</v>
      </c>
      <c r="G98" s="1">
        <v>43905.277141203704</v>
      </c>
      <c r="H98" t="s">
        <v>915</v>
      </c>
      <c r="I98">
        <f>VLOOKUP(A98,external_classifications!B:I,8,FALSE)</f>
        <v>1</v>
      </c>
      <c r="J98">
        <f>VLOOKUP(A98,author1_classifications!B:I,8,FALSE)</f>
        <v>1</v>
      </c>
      <c r="K98" t="str">
        <f>IF(ISNA(VLOOKUP(A98,author2_classifications!B:I,8,FALSE)),"",VLOOKUP(A98,author2_classifications!B:I,8,FALSE))</f>
        <v/>
      </c>
      <c r="L98">
        <f t="shared" si="1"/>
        <v>1</v>
      </c>
    </row>
    <row r="99" spans="1:12" x14ac:dyDescent="0.2">
      <c r="A99" t="s">
        <v>846</v>
      </c>
      <c r="B99" t="s">
        <v>1128</v>
      </c>
      <c r="C99" t="s">
        <v>874</v>
      </c>
      <c r="D99">
        <v>181</v>
      </c>
      <c r="E99">
        <v>45</v>
      </c>
      <c r="F99">
        <v>146</v>
      </c>
      <c r="G99" s="1">
        <v>44153.737743055557</v>
      </c>
      <c r="H99" t="s">
        <v>872</v>
      </c>
      <c r="I99">
        <f>VLOOKUP(A99,external_classifications!B:I,8,FALSE)</f>
        <v>1</v>
      </c>
      <c r="J99">
        <f>VLOOKUP(A99,author1_classifications!B:I,8,FALSE)</f>
        <v>1</v>
      </c>
      <c r="K99" t="str">
        <f>IF(ISNA(VLOOKUP(A99,author2_classifications!B:I,8,FALSE)),"",VLOOKUP(A99,author2_classifications!B:I,8,FALSE))</f>
        <v/>
      </c>
      <c r="L99">
        <f t="shared" si="1"/>
        <v>1</v>
      </c>
    </row>
    <row r="100" spans="1:12" x14ac:dyDescent="0.2">
      <c r="A100" t="s">
        <v>424</v>
      </c>
      <c r="B100" t="s">
        <v>1129</v>
      </c>
      <c r="C100" t="s">
        <v>868</v>
      </c>
      <c r="D100">
        <v>119</v>
      </c>
      <c r="E100">
        <v>81</v>
      </c>
      <c r="F100">
        <v>45</v>
      </c>
      <c r="G100" s="1">
        <v>44020.942939814813</v>
      </c>
      <c r="H100" t="s">
        <v>915</v>
      </c>
      <c r="I100">
        <f>VLOOKUP(A100,external_classifications!B:I,8,FALSE)</f>
        <v>0</v>
      </c>
      <c r="J100">
        <f>VLOOKUP(A100,author1_classifications!B:I,8,FALSE)</f>
        <v>0</v>
      </c>
      <c r="K100" t="str">
        <f>IF(ISNA(VLOOKUP(A100,author2_classifications!B:I,8,FALSE)),"",VLOOKUP(A100,author2_classifications!B:I,8,FALSE))</f>
        <v/>
      </c>
      <c r="L100">
        <f t="shared" si="1"/>
        <v>0</v>
      </c>
    </row>
    <row r="101" spans="1:12" x14ac:dyDescent="0.2">
      <c r="A101" t="s">
        <v>680</v>
      </c>
      <c r="B101" t="s">
        <v>1130</v>
      </c>
      <c r="C101" t="s">
        <v>882</v>
      </c>
      <c r="D101">
        <v>5707</v>
      </c>
      <c r="E101">
        <v>346</v>
      </c>
      <c r="F101">
        <v>168</v>
      </c>
      <c r="G101" s="1">
        <v>44217.829097222224</v>
      </c>
      <c r="H101" t="s">
        <v>872</v>
      </c>
      <c r="I101">
        <f>VLOOKUP(A101,external_classifications!B:I,8,FALSE)</f>
        <v>1</v>
      </c>
      <c r="J101">
        <f>VLOOKUP(A101,author1_classifications!B:I,8,FALSE)</f>
        <v>1</v>
      </c>
      <c r="K101" t="str">
        <f>IF(ISNA(VLOOKUP(A101,author2_classifications!B:I,8,FALSE)),"",VLOOKUP(A101,author2_classifications!B:I,8,FALSE))</f>
        <v/>
      </c>
      <c r="L101">
        <f t="shared" si="1"/>
        <v>1</v>
      </c>
    </row>
    <row r="102" spans="1:12" x14ac:dyDescent="0.2">
      <c r="A102" t="s">
        <v>356</v>
      </c>
      <c r="B102" t="s">
        <v>1132</v>
      </c>
      <c r="C102" t="s">
        <v>882</v>
      </c>
      <c r="D102">
        <v>2440</v>
      </c>
      <c r="E102">
        <v>34</v>
      </c>
      <c r="F102">
        <v>19</v>
      </c>
      <c r="G102" s="1">
        <v>44138.416493055556</v>
      </c>
      <c r="H102" t="s">
        <v>872</v>
      </c>
      <c r="I102">
        <f>VLOOKUP(A102,external_classifications!B:I,8,FALSE)</f>
        <v>1</v>
      </c>
      <c r="J102">
        <f>VLOOKUP(A102,author1_classifications!B:I,8,FALSE)</f>
        <v>1</v>
      </c>
      <c r="K102" t="str">
        <f>IF(ISNA(VLOOKUP(A102,author2_classifications!B:I,8,FALSE)),"",VLOOKUP(A102,author2_classifications!B:I,8,FALSE))</f>
        <v/>
      </c>
      <c r="L102">
        <f t="shared" si="1"/>
        <v>1</v>
      </c>
    </row>
    <row r="103" spans="1:12" x14ac:dyDescent="0.2">
      <c r="A103" t="s">
        <v>372</v>
      </c>
      <c r="B103" t="s">
        <v>1133</v>
      </c>
      <c r="C103" t="s">
        <v>876</v>
      </c>
      <c r="D103">
        <v>11345</v>
      </c>
      <c r="E103">
        <v>957</v>
      </c>
      <c r="F103">
        <v>2771</v>
      </c>
      <c r="G103" s="1">
        <v>44214.359259259261</v>
      </c>
      <c r="H103" t="s">
        <v>869</v>
      </c>
      <c r="I103">
        <f>VLOOKUP(A103,external_classifications!B:I,8,FALSE)</f>
        <v>1</v>
      </c>
      <c r="J103">
        <f>VLOOKUP(A103,author1_classifications!B:I,8,FALSE)</f>
        <v>1</v>
      </c>
      <c r="K103" t="str">
        <f>IF(ISNA(VLOOKUP(A103,author2_classifications!B:I,8,FALSE)),"",VLOOKUP(A103,author2_classifications!B:I,8,FALSE))</f>
        <v/>
      </c>
      <c r="L103">
        <f t="shared" si="1"/>
        <v>1</v>
      </c>
    </row>
    <row r="104" spans="1:12" x14ac:dyDescent="0.2">
      <c r="A104" t="s">
        <v>193</v>
      </c>
      <c r="B104" t="s">
        <v>1135</v>
      </c>
      <c r="C104" t="s">
        <v>868</v>
      </c>
      <c r="D104">
        <v>32</v>
      </c>
      <c r="E104">
        <v>0</v>
      </c>
      <c r="F104">
        <v>0</v>
      </c>
      <c r="G104" s="1">
        <v>44019.898865740739</v>
      </c>
      <c r="H104" t="s">
        <v>915</v>
      </c>
      <c r="I104">
        <f>VLOOKUP(A104,external_classifications!B:I,8,FALSE)</f>
        <v>0</v>
      </c>
      <c r="J104">
        <f>VLOOKUP(A104,author1_classifications!B:I,8,FALSE)</f>
        <v>0</v>
      </c>
      <c r="K104" t="str">
        <f>IF(ISNA(VLOOKUP(A104,author2_classifications!B:I,8,FALSE)),"",VLOOKUP(A104,author2_classifications!B:I,8,FALSE))</f>
        <v/>
      </c>
      <c r="L104">
        <f t="shared" si="1"/>
        <v>0</v>
      </c>
    </row>
    <row r="105" spans="1:12" x14ac:dyDescent="0.2">
      <c r="A105" t="s">
        <v>185</v>
      </c>
      <c r="B105" t="s">
        <v>1136</v>
      </c>
      <c r="C105" t="s">
        <v>876</v>
      </c>
      <c r="D105">
        <v>188</v>
      </c>
      <c r="E105">
        <v>9</v>
      </c>
      <c r="F105">
        <v>14</v>
      </c>
      <c r="G105" s="1">
        <v>44196.424733796295</v>
      </c>
      <c r="H105" t="s">
        <v>915</v>
      </c>
      <c r="I105">
        <f>VLOOKUP(A105,external_classifications!B:I,8,FALSE)</f>
        <v>0</v>
      </c>
      <c r="J105">
        <f>VLOOKUP(A105,author1_classifications!B:I,8,FALSE)</f>
        <v>0</v>
      </c>
      <c r="K105" t="str">
        <f>IF(ISNA(VLOOKUP(A105,author2_classifications!B:I,8,FALSE)),"",VLOOKUP(A105,author2_classifications!B:I,8,FALSE))</f>
        <v/>
      </c>
      <c r="L105">
        <f t="shared" si="1"/>
        <v>0</v>
      </c>
    </row>
    <row r="106" spans="1:12" x14ac:dyDescent="0.2">
      <c r="A106" t="s">
        <v>600</v>
      </c>
      <c r="B106" t="s">
        <v>1138</v>
      </c>
      <c r="C106" t="s">
        <v>882</v>
      </c>
      <c r="D106">
        <v>40</v>
      </c>
      <c r="E106">
        <v>30</v>
      </c>
      <c r="F106">
        <v>2</v>
      </c>
      <c r="G106" s="1">
        <v>43512.825983796298</v>
      </c>
      <c r="H106" t="s">
        <v>915</v>
      </c>
      <c r="I106">
        <f>VLOOKUP(A106,external_classifications!B:I,8,FALSE)</f>
        <v>0</v>
      </c>
      <c r="J106">
        <f>VLOOKUP(A106,author1_classifications!B:I,8,FALSE)</f>
        <v>0</v>
      </c>
      <c r="K106" t="str">
        <f>IF(ISNA(VLOOKUP(A106,author2_classifications!B:I,8,FALSE)),"",VLOOKUP(A106,author2_classifications!B:I,8,FALSE))</f>
        <v/>
      </c>
      <c r="L106">
        <f t="shared" si="1"/>
        <v>0</v>
      </c>
    </row>
    <row r="107" spans="1:12" x14ac:dyDescent="0.2">
      <c r="A107" t="s">
        <v>804</v>
      </c>
      <c r="B107" t="s">
        <v>1139</v>
      </c>
      <c r="C107" t="s">
        <v>868</v>
      </c>
      <c r="D107">
        <v>145</v>
      </c>
      <c r="E107">
        <v>3</v>
      </c>
      <c r="F107">
        <v>0</v>
      </c>
      <c r="G107" s="1">
        <v>44215.736689814818</v>
      </c>
      <c r="H107" t="s">
        <v>915</v>
      </c>
      <c r="I107">
        <f>VLOOKUP(A107,external_classifications!B:I,8,FALSE)</f>
        <v>0</v>
      </c>
      <c r="J107">
        <f>VLOOKUP(A107,author1_classifications!B:I,8,FALSE)</f>
        <v>0</v>
      </c>
      <c r="K107" t="str">
        <f>IF(ISNA(VLOOKUP(A107,author2_classifications!B:I,8,FALSE)),"",VLOOKUP(A107,author2_classifications!B:I,8,FALSE))</f>
        <v/>
      </c>
      <c r="L107">
        <f t="shared" si="1"/>
        <v>0</v>
      </c>
    </row>
    <row r="108" spans="1:12" x14ac:dyDescent="0.2">
      <c r="A108" t="s">
        <v>650</v>
      </c>
      <c r="B108" t="s">
        <v>1140</v>
      </c>
      <c r="C108" t="s">
        <v>874</v>
      </c>
      <c r="D108">
        <v>5687</v>
      </c>
      <c r="E108">
        <v>147</v>
      </c>
      <c r="F108">
        <v>177</v>
      </c>
      <c r="G108" s="1">
        <v>44218.966400462959</v>
      </c>
      <c r="H108" t="s">
        <v>869</v>
      </c>
      <c r="I108">
        <f>VLOOKUP(A108,external_classifications!B:I,8,FALSE)</f>
        <v>1</v>
      </c>
      <c r="J108">
        <f>VLOOKUP(A108,author1_classifications!B:I,8,FALSE)</f>
        <v>1</v>
      </c>
      <c r="K108" t="str">
        <f>IF(ISNA(VLOOKUP(A108,author2_classifications!B:I,8,FALSE)),"",VLOOKUP(A108,author2_classifications!B:I,8,FALSE))</f>
        <v/>
      </c>
      <c r="L108">
        <f t="shared" si="1"/>
        <v>1</v>
      </c>
    </row>
    <row r="109" spans="1:12" x14ac:dyDescent="0.2">
      <c r="A109" t="s">
        <v>778</v>
      </c>
      <c r="B109" t="s">
        <v>1141</v>
      </c>
      <c r="C109" t="s">
        <v>876</v>
      </c>
      <c r="D109">
        <v>72</v>
      </c>
      <c r="E109">
        <v>1</v>
      </c>
      <c r="F109">
        <v>1</v>
      </c>
      <c r="G109" s="1">
        <v>43913.341967592591</v>
      </c>
      <c r="H109" t="s">
        <v>915</v>
      </c>
      <c r="I109">
        <f>VLOOKUP(A109,external_classifications!B:I,8,FALSE)</f>
        <v>0</v>
      </c>
      <c r="J109">
        <f>VLOOKUP(A109,author1_classifications!B:I,8,FALSE)</f>
        <v>0</v>
      </c>
      <c r="K109" t="str">
        <f>IF(ISNA(VLOOKUP(A109,author2_classifications!B:I,8,FALSE)),"",VLOOKUP(A109,author2_classifications!B:I,8,FALSE))</f>
        <v/>
      </c>
      <c r="L109">
        <f t="shared" si="1"/>
        <v>0</v>
      </c>
    </row>
    <row r="110" spans="1:12" x14ac:dyDescent="0.2">
      <c r="A110" t="s">
        <v>596</v>
      </c>
      <c r="B110" t="s">
        <v>1142</v>
      </c>
      <c r="C110" t="s">
        <v>882</v>
      </c>
      <c r="D110">
        <v>176</v>
      </c>
      <c r="E110">
        <v>42</v>
      </c>
      <c r="F110">
        <v>41</v>
      </c>
      <c r="G110" s="1">
        <v>43993.779062499998</v>
      </c>
      <c r="H110" t="s">
        <v>915</v>
      </c>
      <c r="I110">
        <f>VLOOKUP(A110,external_classifications!B:I,8,FALSE)</f>
        <v>1</v>
      </c>
      <c r="J110">
        <f>VLOOKUP(A110,author1_classifications!B:I,8,FALSE)</f>
        <v>1</v>
      </c>
      <c r="K110" t="str">
        <f>IF(ISNA(VLOOKUP(A110,author2_classifications!B:I,8,FALSE)),"",VLOOKUP(A110,author2_classifications!B:I,8,FALSE))</f>
        <v/>
      </c>
      <c r="L110">
        <f t="shared" si="1"/>
        <v>1</v>
      </c>
    </row>
    <row r="111" spans="1:12" x14ac:dyDescent="0.2">
      <c r="A111" t="s">
        <v>173</v>
      </c>
      <c r="B111" t="s">
        <v>1143</v>
      </c>
      <c r="C111" t="s">
        <v>874</v>
      </c>
      <c r="D111">
        <v>126</v>
      </c>
      <c r="E111">
        <v>2</v>
      </c>
      <c r="F111">
        <v>0</v>
      </c>
      <c r="G111" s="1">
        <v>43561.390868055554</v>
      </c>
      <c r="H111" t="s">
        <v>915</v>
      </c>
      <c r="I111">
        <f>VLOOKUP(A111,external_classifications!B:I,8,FALSE)</f>
        <v>0</v>
      </c>
      <c r="J111">
        <f>VLOOKUP(A111,author1_classifications!B:I,8,FALSE)</f>
        <v>0</v>
      </c>
      <c r="K111" t="str">
        <f>IF(ISNA(VLOOKUP(A111,author2_classifications!B:I,8,FALSE)),"",VLOOKUP(A111,author2_classifications!B:I,8,FALSE))</f>
        <v/>
      </c>
      <c r="L111">
        <f t="shared" si="1"/>
        <v>0</v>
      </c>
    </row>
    <row r="112" spans="1:12" x14ac:dyDescent="0.2">
      <c r="A112" t="s">
        <v>818</v>
      </c>
      <c r="B112" t="s">
        <v>1149</v>
      </c>
      <c r="C112" t="s">
        <v>878</v>
      </c>
      <c r="D112">
        <v>2177</v>
      </c>
      <c r="E112">
        <v>232</v>
      </c>
      <c r="F112">
        <v>78</v>
      </c>
      <c r="G112" s="1">
        <v>44113.542500000003</v>
      </c>
      <c r="H112" t="s">
        <v>872</v>
      </c>
      <c r="I112">
        <f>VLOOKUP(A112,external_classifications!B:I,8,FALSE)</f>
        <v>1</v>
      </c>
      <c r="J112">
        <f>VLOOKUP(A112,author1_classifications!B:I,8,FALSE)</f>
        <v>1</v>
      </c>
      <c r="K112" t="str">
        <f>IF(ISNA(VLOOKUP(A112,author2_classifications!B:I,8,FALSE)),"",VLOOKUP(A112,author2_classifications!B:I,8,FALSE))</f>
        <v/>
      </c>
      <c r="L112">
        <f t="shared" si="1"/>
        <v>1</v>
      </c>
    </row>
    <row r="113" spans="1:12" x14ac:dyDescent="0.2">
      <c r="A113" t="s">
        <v>522</v>
      </c>
      <c r="B113" t="s">
        <v>1151</v>
      </c>
      <c r="C113" t="s">
        <v>871</v>
      </c>
      <c r="D113">
        <v>1147</v>
      </c>
      <c r="E113">
        <v>42</v>
      </c>
      <c r="F113">
        <v>10</v>
      </c>
      <c r="G113" s="1">
        <v>44106.851747685185</v>
      </c>
      <c r="H113" t="s">
        <v>872</v>
      </c>
      <c r="I113">
        <f>VLOOKUP(A113,external_classifications!B:I,8,FALSE)</f>
        <v>1</v>
      </c>
      <c r="J113">
        <f>VLOOKUP(A113,author1_classifications!B:I,8,FALSE)</f>
        <v>1</v>
      </c>
      <c r="K113" t="str">
        <f>IF(ISNA(VLOOKUP(A113,author2_classifications!B:I,8,FALSE)),"",VLOOKUP(A113,author2_classifications!B:I,8,FALSE))</f>
        <v/>
      </c>
      <c r="L113">
        <f t="shared" si="1"/>
        <v>1</v>
      </c>
    </row>
    <row r="114" spans="1:12" x14ac:dyDescent="0.2">
      <c r="A114" t="s">
        <v>203</v>
      </c>
      <c r="B114" t="s">
        <v>1153</v>
      </c>
      <c r="C114" t="s">
        <v>871</v>
      </c>
      <c r="D114">
        <v>447</v>
      </c>
      <c r="E114">
        <v>13</v>
      </c>
      <c r="F114">
        <v>22</v>
      </c>
      <c r="G114" s="1">
        <v>44166.725405092591</v>
      </c>
      <c r="H114" t="s">
        <v>872</v>
      </c>
      <c r="I114">
        <f>VLOOKUP(A114,external_classifications!B:I,8,FALSE)</f>
        <v>1</v>
      </c>
      <c r="J114">
        <f>VLOOKUP(A114,author1_classifications!B:I,8,FALSE)</f>
        <v>0</v>
      </c>
      <c r="K114">
        <f>IF(ISNA(VLOOKUP(A114,author2_classifications!B:I,8,FALSE)),"",VLOOKUP(A114,author2_classifications!B:I,8,FALSE))</f>
        <v>0</v>
      </c>
      <c r="L114">
        <f t="shared" si="1"/>
        <v>0</v>
      </c>
    </row>
    <row r="115" spans="1:12" x14ac:dyDescent="0.2">
      <c r="A115" t="s">
        <v>664</v>
      </c>
      <c r="B115" t="s">
        <v>1177</v>
      </c>
      <c r="C115" t="s">
        <v>878</v>
      </c>
      <c r="D115">
        <v>70</v>
      </c>
      <c r="E115">
        <v>7</v>
      </c>
      <c r="F115">
        <v>3</v>
      </c>
      <c r="G115" s="1">
        <v>43529.953576388885</v>
      </c>
      <c r="H115" t="s">
        <v>915</v>
      </c>
      <c r="I115">
        <f>VLOOKUP(A115,external_classifications!B:I,8,FALSE)</f>
        <v>0</v>
      </c>
      <c r="J115">
        <f>VLOOKUP(A115,author1_classifications!B:I,8,FALSE)</f>
        <v>0</v>
      </c>
      <c r="K115" t="str">
        <f>IF(ISNA(VLOOKUP(A115,author2_classifications!B:I,8,FALSE)),"",VLOOKUP(A115,author2_classifications!B:I,8,FALSE))</f>
        <v/>
      </c>
      <c r="L115">
        <f t="shared" si="1"/>
        <v>0</v>
      </c>
    </row>
    <row r="116" spans="1:12" x14ac:dyDescent="0.2">
      <c r="A116" t="s">
        <v>466</v>
      </c>
      <c r="B116" t="s">
        <v>1178</v>
      </c>
      <c r="C116" t="s">
        <v>871</v>
      </c>
      <c r="D116">
        <v>430</v>
      </c>
      <c r="E116">
        <v>709</v>
      </c>
      <c r="F116">
        <v>108</v>
      </c>
      <c r="G116" s="1">
        <v>44118.490682870368</v>
      </c>
      <c r="H116" t="s">
        <v>915</v>
      </c>
      <c r="I116">
        <f>VLOOKUP(A116,external_classifications!B:I,8,FALSE)</f>
        <v>0</v>
      </c>
      <c r="J116">
        <f>VLOOKUP(A116,author1_classifications!B:I,8,FALSE)</f>
        <v>0</v>
      </c>
      <c r="K116" t="str">
        <f>IF(ISNA(VLOOKUP(A116,author2_classifications!B:I,8,FALSE)),"",VLOOKUP(A116,author2_classifications!B:I,8,FALSE))</f>
        <v/>
      </c>
      <c r="L116">
        <f t="shared" si="1"/>
        <v>0</v>
      </c>
    </row>
    <row r="117" spans="1:12" x14ac:dyDescent="0.2">
      <c r="A117" t="s">
        <v>177</v>
      </c>
      <c r="B117" t="s">
        <v>1181</v>
      </c>
      <c r="C117" t="s">
        <v>876</v>
      </c>
      <c r="D117">
        <v>506</v>
      </c>
      <c r="E117">
        <v>23</v>
      </c>
      <c r="F117">
        <v>18</v>
      </c>
      <c r="G117" s="1">
        <v>44217.176805555559</v>
      </c>
      <c r="H117" t="s">
        <v>915</v>
      </c>
      <c r="I117">
        <f>VLOOKUP(A117,external_classifications!B:I,8,FALSE)</f>
        <v>1</v>
      </c>
      <c r="J117">
        <f>VLOOKUP(A117,author1_classifications!B:I,8,FALSE)</f>
        <v>0</v>
      </c>
      <c r="K117">
        <f>IF(ISNA(VLOOKUP(A117,author2_classifications!B:I,8,FALSE)),"",VLOOKUP(A117,author2_classifications!B:I,8,FALSE))</f>
        <v>1</v>
      </c>
      <c r="L117">
        <f t="shared" si="1"/>
        <v>1</v>
      </c>
    </row>
    <row r="118" spans="1:12" x14ac:dyDescent="0.2">
      <c r="A118" t="s">
        <v>588</v>
      </c>
      <c r="B118" t="s">
        <v>1182</v>
      </c>
      <c r="C118" t="s">
        <v>878</v>
      </c>
      <c r="D118">
        <v>26</v>
      </c>
      <c r="E118">
        <v>1</v>
      </c>
      <c r="F118">
        <v>0</v>
      </c>
      <c r="G118" s="1">
        <v>43680.514849537038</v>
      </c>
      <c r="H118" t="s">
        <v>915</v>
      </c>
      <c r="I118">
        <f>VLOOKUP(A118,external_classifications!B:I,8,FALSE)</f>
        <v>0</v>
      </c>
      <c r="J118">
        <f>VLOOKUP(A118,author1_classifications!B:I,8,FALSE)</f>
        <v>0</v>
      </c>
      <c r="K118" t="str">
        <f>IF(ISNA(VLOOKUP(A118,author2_classifications!B:I,8,FALSE)),"",VLOOKUP(A118,author2_classifications!B:I,8,FALSE))</f>
        <v/>
      </c>
      <c r="L118">
        <f t="shared" si="1"/>
        <v>0</v>
      </c>
    </row>
    <row r="119" spans="1:12" x14ac:dyDescent="0.2">
      <c r="A119" t="s">
        <v>752</v>
      </c>
      <c r="B119" t="s">
        <v>1184</v>
      </c>
      <c r="C119" t="s">
        <v>876</v>
      </c>
      <c r="D119">
        <v>1622</v>
      </c>
      <c r="E119">
        <v>11</v>
      </c>
      <c r="F119">
        <v>2</v>
      </c>
      <c r="G119" s="1">
        <v>44211.95108796296</v>
      </c>
      <c r="H119" t="s">
        <v>872</v>
      </c>
      <c r="I119">
        <f>VLOOKUP(A119,external_classifications!B:I,8,FALSE)</f>
        <v>0</v>
      </c>
      <c r="J119">
        <f>VLOOKUP(A119,author1_classifications!B:I,8,FALSE)</f>
        <v>0</v>
      </c>
      <c r="K119" t="str">
        <f>IF(ISNA(VLOOKUP(A119,author2_classifications!B:I,8,FALSE)),"",VLOOKUP(A119,author2_classifications!B:I,8,FALSE))</f>
        <v/>
      </c>
      <c r="L119">
        <f t="shared" si="1"/>
        <v>0</v>
      </c>
    </row>
    <row r="120" spans="1:12" x14ac:dyDescent="0.2">
      <c r="A120" t="s">
        <v>672</v>
      </c>
      <c r="B120" t="s">
        <v>1185</v>
      </c>
      <c r="C120" t="s">
        <v>874</v>
      </c>
      <c r="D120">
        <v>269</v>
      </c>
      <c r="E120">
        <v>4</v>
      </c>
      <c r="F120">
        <v>2</v>
      </c>
      <c r="G120" s="1">
        <v>43987.720891203702</v>
      </c>
      <c r="H120" t="s">
        <v>915</v>
      </c>
      <c r="I120">
        <f>VLOOKUP(A120,external_classifications!B:I,8,FALSE)</f>
        <v>1</v>
      </c>
      <c r="J120">
        <f>VLOOKUP(A120,author1_classifications!B:I,8,FALSE)</f>
        <v>0</v>
      </c>
      <c r="K120">
        <f>IF(ISNA(VLOOKUP(A120,author2_classifications!B:I,8,FALSE)),"",VLOOKUP(A120,author2_classifications!B:I,8,FALSE))</f>
        <v>1</v>
      </c>
      <c r="L120">
        <f t="shared" si="1"/>
        <v>1</v>
      </c>
    </row>
    <row r="121" spans="1:12" x14ac:dyDescent="0.2">
      <c r="A121" t="s">
        <v>502</v>
      </c>
      <c r="B121" t="s">
        <v>1188</v>
      </c>
      <c r="C121" t="s">
        <v>871</v>
      </c>
      <c r="D121">
        <v>88</v>
      </c>
      <c r="E121">
        <v>0</v>
      </c>
      <c r="F121">
        <v>0</v>
      </c>
      <c r="G121" s="1">
        <v>43487.166030092594</v>
      </c>
      <c r="H121" t="s">
        <v>915</v>
      </c>
      <c r="I121">
        <f>VLOOKUP(A121,external_classifications!B:I,8,FALSE)</f>
        <v>0</v>
      </c>
      <c r="J121">
        <f>VLOOKUP(A121,author1_classifications!B:I,8,FALSE)</f>
        <v>0</v>
      </c>
      <c r="K121" t="str">
        <f>IF(ISNA(VLOOKUP(A121,author2_classifications!B:I,8,FALSE)),"",VLOOKUP(A121,author2_classifications!B:I,8,FALSE))</f>
        <v/>
      </c>
      <c r="L121">
        <f t="shared" si="1"/>
        <v>0</v>
      </c>
    </row>
    <row r="122" spans="1:12" x14ac:dyDescent="0.2">
      <c r="A122" t="s">
        <v>458</v>
      </c>
      <c r="B122" t="s">
        <v>1195</v>
      </c>
      <c r="C122" t="s">
        <v>868</v>
      </c>
      <c r="D122">
        <v>362</v>
      </c>
      <c r="E122">
        <v>1</v>
      </c>
      <c r="F122">
        <v>0</v>
      </c>
      <c r="G122" s="1">
        <v>44006.740902777776</v>
      </c>
      <c r="H122" t="s">
        <v>915</v>
      </c>
      <c r="I122">
        <f>VLOOKUP(A122,external_classifications!B:I,8,FALSE)</f>
        <v>0</v>
      </c>
      <c r="J122">
        <f>VLOOKUP(A122,author1_classifications!B:I,8,FALSE)</f>
        <v>0</v>
      </c>
      <c r="K122" t="str">
        <f>IF(ISNA(VLOOKUP(A122,author2_classifications!B:I,8,FALSE)),"",VLOOKUP(A122,author2_classifications!B:I,8,FALSE))</f>
        <v/>
      </c>
      <c r="L122">
        <f t="shared" si="1"/>
        <v>0</v>
      </c>
    </row>
    <row r="123" spans="1:12" x14ac:dyDescent="0.2">
      <c r="A123" t="s">
        <v>554</v>
      </c>
      <c r="B123" t="s">
        <v>1202</v>
      </c>
      <c r="C123" t="s">
        <v>868</v>
      </c>
      <c r="D123">
        <v>1202</v>
      </c>
      <c r="E123">
        <v>133</v>
      </c>
      <c r="F123">
        <v>106</v>
      </c>
      <c r="G123" s="1">
        <v>44209.989687499998</v>
      </c>
      <c r="H123" t="s">
        <v>880</v>
      </c>
      <c r="I123">
        <f>VLOOKUP(A123,external_classifications!B:I,8,FALSE)</f>
        <v>1</v>
      </c>
      <c r="J123">
        <f>VLOOKUP(A123,author1_classifications!B:I,8,FALSE)</f>
        <v>1</v>
      </c>
      <c r="K123" t="str">
        <f>IF(ISNA(VLOOKUP(A123,author2_classifications!B:I,8,FALSE)),"",VLOOKUP(A123,author2_classifications!B:I,8,FALSE))</f>
        <v/>
      </c>
      <c r="L123">
        <f t="shared" si="1"/>
        <v>1</v>
      </c>
    </row>
    <row r="124" spans="1:12" x14ac:dyDescent="0.2">
      <c r="A124" t="s">
        <v>320</v>
      </c>
      <c r="B124" t="s">
        <v>1203</v>
      </c>
      <c r="C124" t="s">
        <v>868</v>
      </c>
      <c r="D124">
        <v>21</v>
      </c>
      <c r="E124">
        <v>9</v>
      </c>
      <c r="F124">
        <v>2</v>
      </c>
      <c r="G124" s="1">
        <v>43651.800393518519</v>
      </c>
      <c r="H124" t="s">
        <v>915</v>
      </c>
      <c r="I124">
        <f>VLOOKUP(A124,external_classifications!B:I,8,FALSE)</f>
        <v>1</v>
      </c>
      <c r="J124">
        <f>VLOOKUP(A124,author1_classifications!B:I,8,FALSE)</f>
        <v>0</v>
      </c>
      <c r="K124">
        <f>IF(ISNA(VLOOKUP(A124,author2_classifications!B:I,8,FALSE)),"",VLOOKUP(A124,author2_classifications!B:I,8,FALSE))</f>
        <v>0</v>
      </c>
      <c r="L124">
        <f t="shared" si="1"/>
        <v>0</v>
      </c>
    </row>
    <row r="125" spans="1:12" x14ac:dyDescent="0.2">
      <c r="A125" t="s">
        <v>438</v>
      </c>
      <c r="B125" t="s">
        <v>1206</v>
      </c>
      <c r="C125" t="s">
        <v>882</v>
      </c>
      <c r="D125">
        <v>126</v>
      </c>
      <c r="E125">
        <v>0</v>
      </c>
      <c r="F125">
        <v>0</v>
      </c>
      <c r="G125" s="1">
        <v>44000.595405092594</v>
      </c>
      <c r="H125" t="s">
        <v>915</v>
      </c>
      <c r="I125">
        <f>VLOOKUP(A125,external_classifications!B:I,8,FALSE)</f>
        <v>1</v>
      </c>
      <c r="J125">
        <f>VLOOKUP(A125,author1_classifications!B:I,8,FALSE)</f>
        <v>0</v>
      </c>
      <c r="K125">
        <f>IF(ISNA(VLOOKUP(A125,author2_classifications!B:I,8,FALSE)),"",VLOOKUP(A125,author2_classifications!B:I,8,FALSE))</f>
        <v>1</v>
      </c>
      <c r="L125">
        <f t="shared" si="1"/>
        <v>1</v>
      </c>
    </row>
    <row r="126" spans="1:12" x14ac:dyDescent="0.2">
      <c r="A126" t="s">
        <v>300</v>
      </c>
      <c r="B126" t="s">
        <v>1211</v>
      </c>
      <c r="C126" t="s">
        <v>874</v>
      </c>
      <c r="D126">
        <v>129</v>
      </c>
      <c r="E126">
        <v>2</v>
      </c>
      <c r="F126">
        <v>2</v>
      </c>
      <c r="G126" s="1">
        <v>43899.652071759258</v>
      </c>
      <c r="H126" t="s">
        <v>915</v>
      </c>
      <c r="I126">
        <f>VLOOKUP(A126,external_classifications!B:I,8,FALSE)</f>
        <v>1</v>
      </c>
      <c r="J126">
        <f>VLOOKUP(A126,author1_classifications!B:I,8,FALSE)</f>
        <v>1</v>
      </c>
      <c r="K126" t="str">
        <f>IF(ISNA(VLOOKUP(A126,author2_classifications!B:I,8,FALSE)),"",VLOOKUP(A126,author2_classifications!B:I,8,FALSE))</f>
        <v/>
      </c>
      <c r="L126">
        <f t="shared" si="1"/>
        <v>1</v>
      </c>
    </row>
    <row r="127" spans="1:12" x14ac:dyDescent="0.2">
      <c r="A127" t="s">
        <v>834</v>
      </c>
      <c r="B127" t="s">
        <v>1216</v>
      </c>
      <c r="C127" t="s">
        <v>874</v>
      </c>
      <c r="D127">
        <v>38</v>
      </c>
      <c r="E127">
        <v>0</v>
      </c>
      <c r="F127">
        <v>0</v>
      </c>
      <c r="G127" s="1">
        <v>43801.756064814814</v>
      </c>
      <c r="H127" t="s">
        <v>915</v>
      </c>
      <c r="I127">
        <f>VLOOKUP(A127,external_classifications!B:I,8,FALSE)</f>
        <v>1</v>
      </c>
      <c r="J127">
        <f>VLOOKUP(A127,author1_classifications!B:I,8,FALSE)</f>
        <v>0</v>
      </c>
      <c r="K127">
        <f>IF(ISNA(VLOOKUP(A127,author2_classifications!B:I,8,FALSE)),"",VLOOKUP(A127,author2_classifications!B:I,8,FALSE))</f>
        <v>1</v>
      </c>
      <c r="L127">
        <f t="shared" si="1"/>
        <v>1</v>
      </c>
    </row>
    <row r="128" spans="1:12" x14ac:dyDescent="0.2">
      <c r="A128" t="s">
        <v>392</v>
      </c>
      <c r="B128" t="s">
        <v>1219</v>
      </c>
      <c r="C128" t="s">
        <v>871</v>
      </c>
      <c r="D128">
        <v>578</v>
      </c>
      <c r="E128">
        <v>2470</v>
      </c>
      <c r="F128">
        <v>200</v>
      </c>
      <c r="G128" s="1">
        <v>44207.843680555554</v>
      </c>
      <c r="H128" t="s">
        <v>880</v>
      </c>
      <c r="I128">
        <f>VLOOKUP(A128,external_classifications!B:I,8,FALSE)</f>
        <v>0</v>
      </c>
      <c r="J128">
        <f>VLOOKUP(A128,author1_classifications!B:I,8,FALSE)</f>
        <v>0</v>
      </c>
      <c r="K128" t="str">
        <f>IF(ISNA(VLOOKUP(A128,author2_classifications!B:I,8,FALSE)),"",VLOOKUP(A128,author2_classifications!B:I,8,FALSE))</f>
        <v/>
      </c>
      <c r="L128">
        <f t="shared" si="1"/>
        <v>0</v>
      </c>
    </row>
    <row r="129" spans="1:12" x14ac:dyDescent="0.2">
      <c r="A129" t="s">
        <v>442</v>
      </c>
      <c r="B129" t="s">
        <v>1222</v>
      </c>
      <c r="C129" t="s">
        <v>871</v>
      </c>
      <c r="D129">
        <v>1213</v>
      </c>
      <c r="E129">
        <v>4</v>
      </c>
      <c r="F129">
        <v>1</v>
      </c>
      <c r="G129" s="1">
        <v>44147.90116898148</v>
      </c>
      <c r="H129" t="s">
        <v>872</v>
      </c>
      <c r="I129">
        <f>VLOOKUP(A129,external_classifications!B:I,8,FALSE)</f>
        <v>1</v>
      </c>
      <c r="J129">
        <f>VLOOKUP(A129,author1_classifications!B:I,8,FALSE)</f>
        <v>0</v>
      </c>
      <c r="K129">
        <f>IF(ISNA(VLOOKUP(A129,author2_classifications!B:I,8,FALSE)),"",VLOOKUP(A129,author2_classifications!B:I,8,FALSE))</f>
        <v>1</v>
      </c>
      <c r="L129">
        <f t="shared" si="1"/>
        <v>1</v>
      </c>
    </row>
    <row r="130" spans="1:12" x14ac:dyDescent="0.2">
      <c r="A130" t="s">
        <v>738</v>
      </c>
      <c r="B130" t="s">
        <v>1223</v>
      </c>
      <c r="C130" t="s">
        <v>868</v>
      </c>
      <c r="D130">
        <v>1129</v>
      </c>
      <c r="E130">
        <v>2</v>
      </c>
      <c r="F130">
        <v>0</v>
      </c>
      <c r="G130" s="1">
        <v>44186.857777777775</v>
      </c>
      <c r="H130" t="s">
        <v>915</v>
      </c>
      <c r="I130">
        <f>VLOOKUP(A130,external_classifications!B:I,8,FALSE)</f>
        <v>1</v>
      </c>
      <c r="J130">
        <f>VLOOKUP(A130,author1_classifications!B:I,8,FALSE)</f>
        <v>0</v>
      </c>
      <c r="K130">
        <f>IF(ISNA(VLOOKUP(A130,author2_classifications!B:I,8,FALSE)),"",VLOOKUP(A130,author2_classifications!B:I,8,FALSE))</f>
        <v>0</v>
      </c>
      <c r="L130">
        <f t="shared" si="1"/>
        <v>0</v>
      </c>
    </row>
    <row r="131" spans="1:12" x14ac:dyDescent="0.2">
      <c r="A131" t="s">
        <v>384</v>
      </c>
      <c r="B131" t="s">
        <v>1232</v>
      </c>
      <c r="C131" t="s">
        <v>882</v>
      </c>
      <c r="D131">
        <v>2438</v>
      </c>
      <c r="E131">
        <v>751</v>
      </c>
      <c r="F131">
        <v>434</v>
      </c>
      <c r="G131" s="1">
        <v>44217.545624999999</v>
      </c>
      <c r="H131" t="s">
        <v>880</v>
      </c>
      <c r="I131">
        <f>VLOOKUP(A131,external_classifications!B:I,8,FALSE)</f>
        <v>1</v>
      </c>
      <c r="J131">
        <f>VLOOKUP(A131,author1_classifications!B:I,8,FALSE)</f>
        <v>0</v>
      </c>
      <c r="K131">
        <f>IF(ISNA(VLOOKUP(A131,author2_classifications!B:I,8,FALSE)),"",VLOOKUP(A131,author2_classifications!B:I,8,FALSE))</f>
        <v>1</v>
      </c>
      <c r="L131">
        <f t="shared" ref="L131:L152" si="2">IF(SUM(I131:K131)&gt;=2,1,0)</f>
        <v>1</v>
      </c>
    </row>
    <row r="132" spans="1:12" x14ac:dyDescent="0.2">
      <c r="A132" t="s">
        <v>326</v>
      </c>
      <c r="B132" t="s">
        <v>1233</v>
      </c>
      <c r="C132" t="s">
        <v>868</v>
      </c>
      <c r="D132">
        <v>60</v>
      </c>
      <c r="E132">
        <v>19</v>
      </c>
      <c r="F132">
        <v>12</v>
      </c>
      <c r="G132" s="1">
        <v>44126.206944444442</v>
      </c>
      <c r="H132" t="s">
        <v>915</v>
      </c>
      <c r="I132">
        <f>VLOOKUP(A132,external_classifications!B:I,8,FALSE)</f>
        <v>1</v>
      </c>
      <c r="J132">
        <f>VLOOKUP(A132,author1_classifications!B:I,8,FALSE)</f>
        <v>0</v>
      </c>
      <c r="K132">
        <f>IF(ISNA(VLOOKUP(A132,author2_classifications!B:I,8,FALSE)),"",VLOOKUP(A132,author2_classifications!B:I,8,FALSE))</f>
        <v>1</v>
      </c>
      <c r="L132">
        <f t="shared" si="2"/>
        <v>1</v>
      </c>
    </row>
    <row r="133" spans="1:12" x14ac:dyDescent="0.2">
      <c r="A133" t="s">
        <v>670</v>
      </c>
      <c r="B133" t="s">
        <v>1234</v>
      </c>
      <c r="C133" t="s">
        <v>876</v>
      </c>
      <c r="D133">
        <v>58</v>
      </c>
      <c r="E133">
        <v>41</v>
      </c>
      <c r="F133">
        <v>26</v>
      </c>
      <c r="G133" s="1">
        <v>44117.315405092595</v>
      </c>
      <c r="H133" t="s">
        <v>915</v>
      </c>
      <c r="I133">
        <f>VLOOKUP(A133,external_classifications!B:I,8,FALSE)</f>
        <v>0</v>
      </c>
      <c r="J133">
        <f>VLOOKUP(A133,author1_classifications!B:I,8,FALSE)</f>
        <v>0</v>
      </c>
      <c r="K133" t="str">
        <f>IF(ISNA(VLOOKUP(A133,author2_classifications!B:I,8,FALSE)),"",VLOOKUP(A133,author2_classifications!B:I,8,FALSE))</f>
        <v/>
      </c>
      <c r="L133">
        <f t="shared" si="2"/>
        <v>0</v>
      </c>
    </row>
    <row r="134" spans="1:12" x14ac:dyDescent="0.2">
      <c r="A134" t="s">
        <v>362</v>
      </c>
      <c r="B134" t="s">
        <v>1235</v>
      </c>
      <c r="C134" t="s">
        <v>871</v>
      </c>
      <c r="D134">
        <v>30</v>
      </c>
      <c r="E134">
        <v>11</v>
      </c>
      <c r="F134">
        <v>4</v>
      </c>
      <c r="G134" s="1">
        <v>44176.425219907411</v>
      </c>
      <c r="H134" t="s">
        <v>915</v>
      </c>
      <c r="I134">
        <f>VLOOKUP(A134,external_classifications!B:I,8,FALSE)</f>
        <v>1</v>
      </c>
      <c r="J134">
        <f>VLOOKUP(A134,author1_classifications!B:I,8,FALSE)</f>
        <v>0</v>
      </c>
      <c r="K134">
        <f>IF(ISNA(VLOOKUP(A134,author2_classifications!B:I,8,FALSE)),"",VLOOKUP(A134,author2_classifications!B:I,8,FALSE))</f>
        <v>1</v>
      </c>
      <c r="L134">
        <f t="shared" si="2"/>
        <v>1</v>
      </c>
    </row>
    <row r="135" spans="1:12" x14ac:dyDescent="0.2">
      <c r="A135" t="s">
        <v>582</v>
      </c>
      <c r="B135" t="s">
        <v>1238</v>
      </c>
      <c r="C135" t="s">
        <v>878</v>
      </c>
      <c r="D135">
        <v>441</v>
      </c>
      <c r="E135">
        <v>3</v>
      </c>
      <c r="F135">
        <v>1</v>
      </c>
      <c r="G135" s="1">
        <v>43822.655231481483</v>
      </c>
      <c r="H135" t="s">
        <v>915</v>
      </c>
      <c r="I135">
        <f>VLOOKUP(A135,external_classifications!B:I,8,FALSE)</f>
        <v>1</v>
      </c>
      <c r="J135">
        <f>VLOOKUP(A135,author1_classifications!B:I,8,FALSE)</f>
        <v>1</v>
      </c>
      <c r="K135" t="str">
        <f>IF(ISNA(VLOOKUP(A135,author2_classifications!B:I,8,FALSE)),"",VLOOKUP(A135,author2_classifications!B:I,8,FALSE))</f>
        <v/>
      </c>
      <c r="L135">
        <f t="shared" si="2"/>
        <v>1</v>
      </c>
    </row>
    <row r="136" spans="1:12" x14ac:dyDescent="0.2">
      <c r="A136" t="s">
        <v>352</v>
      </c>
      <c r="B136" t="s">
        <v>1239</v>
      </c>
      <c r="C136" t="s">
        <v>874</v>
      </c>
      <c r="D136">
        <v>3091</v>
      </c>
      <c r="E136">
        <v>4975</v>
      </c>
      <c r="F136">
        <v>1423</v>
      </c>
      <c r="G136" s="1">
        <v>44131.887696759259</v>
      </c>
      <c r="H136" t="s">
        <v>880</v>
      </c>
      <c r="I136">
        <f>VLOOKUP(A136,external_classifications!B:I,8,FALSE)</f>
        <v>1</v>
      </c>
      <c r="J136">
        <f>VLOOKUP(A136,author1_classifications!B:I,8,FALSE)</f>
        <v>0</v>
      </c>
      <c r="K136">
        <f>IF(ISNA(VLOOKUP(A136,author2_classifications!B:I,8,FALSE)),"",VLOOKUP(A136,author2_classifications!B:I,8,FALSE))</f>
        <v>0</v>
      </c>
      <c r="L136">
        <f t="shared" si="2"/>
        <v>0</v>
      </c>
    </row>
    <row r="137" spans="1:12" x14ac:dyDescent="0.2">
      <c r="A137" t="s">
        <v>720</v>
      </c>
      <c r="B137" t="s">
        <v>1244</v>
      </c>
      <c r="C137" t="s">
        <v>868</v>
      </c>
      <c r="D137">
        <v>151</v>
      </c>
      <c r="E137">
        <v>2</v>
      </c>
      <c r="F137">
        <v>1</v>
      </c>
      <c r="G137" s="1">
        <v>44203.396793981483</v>
      </c>
      <c r="H137" t="s">
        <v>915</v>
      </c>
      <c r="I137">
        <f>VLOOKUP(A137,external_classifications!B:I,8,FALSE)</f>
        <v>0</v>
      </c>
      <c r="J137">
        <f>VLOOKUP(A137,author1_classifications!B:I,8,FALSE)</f>
        <v>0</v>
      </c>
      <c r="K137" t="str">
        <f>IF(ISNA(VLOOKUP(A137,author2_classifications!B:I,8,FALSE)),"",VLOOKUP(A137,author2_classifications!B:I,8,FALSE))</f>
        <v/>
      </c>
      <c r="L137">
        <f t="shared" si="2"/>
        <v>0</v>
      </c>
    </row>
    <row r="138" spans="1:12" x14ac:dyDescent="0.2">
      <c r="A138" t="s">
        <v>328</v>
      </c>
      <c r="B138" t="s">
        <v>1245</v>
      </c>
      <c r="C138" t="s">
        <v>882</v>
      </c>
      <c r="D138">
        <v>62</v>
      </c>
      <c r="E138">
        <v>32</v>
      </c>
      <c r="F138">
        <v>20</v>
      </c>
      <c r="G138" s="1">
        <v>43970.752997685187</v>
      </c>
      <c r="H138" t="s">
        <v>915</v>
      </c>
      <c r="I138">
        <f>VLOOKUP(A138,external_classifications!B:I,8,FALSE)</f>
        <v>1</v>
      </c>
      <c r="J138">
        <f>VLOOKUP(A138,author1_classifications!B:I,8,FALSE)</f>
        <v>0</v>
      </c>
      <c r="K138">
        <f>IF(ISNA(VLOOKUP(A138,author2_classifications!B:I,8,FALSE)),"",VLOOKUP(A138,author2_classifications!B:I,8,FALSE))</f>
        <v>0</v>
      </c>
      <c r="L138">
        <f t="shared" si="2"/>
        <v>0</v>
      </c>
    </row>
    <row r="139" spans="1:12" x14ac:dyDescent="0.2">
      <c r="A139" t="s">
        <v>782</v>
      </c>
      <c r="B139" t="s">
        <v>1248</v>
      </c>
      <c r="C139" t="s">
        <v>874</v>
      </c>
      <c r="D139">
        <v>815</v>
      </c>
      <c r="E139">
        <v>144</v>
      </c>
      <c r="F139">
        <v>57</v>
      </c>
      <c r="G139" s="1">
        <v>44154.75403935185</v>
      </c>
      <c r="H139" t="s">
        <v>915</v>
      </c>
      <c r="I139">
        <f>VLOOKUP(A139,external_classifications!B:I,8,FALSE)</f>
        <v>1</v>
      </c>
      <c r="J139">
        <f>VLOOKUP(A139,author1_classifications!B:I,8,FALSE)</f>
        <v>0</v>
      </c>
      <c r="K139">
        <f>IF(ISNA(VLOOKUP(A139,author2_classifications!B:I,8,FALSE)),"",VLOOKUP(A139,author2_classifications!B:I,8,FALSE))</f>
        <v>1</v>
      </c>
      <c r="L139">
        <f t="shared" si="2"/>
        <v>1</v>
      </c>
    </row>
    <row r="140" spans="1:12" x14ac:dyDescent="0.2">
      <c r="A140" t="s">
        <v>251</v>
      </c>
      <c r="B140" t="s">
        <v>1249</v>
      </c>
      <c r="C140" t="s">
        <v>876</v>
      </c>
      <c r="D140">
        <v>49</v>
      </c>
      <c r="E140">
        <v>1</v>
      </c>
      <c r="F140">
        <v>0</v>
      </c>
      <c r="G140" s="1">
        <v>44117.60423611111</v>
      </c>
      <c r="H140" t="s">
        <v>915</v>
      </c>
      <c r="I140">
        <f>VLOOKUP(A140,external_classifications!B:I,8,FALSE)</f>
        <v>0</v>
      </c>
      <c r="J140">
        <f>VLOOKUP(A140,author1_classifications!B:I,8,FALSE)</f>
        <v>0</v>
      </c>
      <c r="K140" t="str">
        <f>IF(ISNA(VLOOKUP(A140,author2_classifications!B:I,8,FALSE)),"",VLOOKUP(A140,author2_classifications!B:I,8,FALSE))</f>
        <v/>
      </c>
      <c r="L140">
        <f t="shared" si="2"/>
        <v>0</v>
      </c>
    </row>
    <row r="141" spans="1:12" x14ac:dyDescent="0.2">
      <c r="A141" t="s">
        <v>508</v>
      </c>
      <c r="B141" t="s">
        <v>1256</v>
      </c>
      <c r="C141" t="s">
        <v>874</v>
      </c>
      <c r="D141">
        <v>69</v>
      </c>
      <c r="E141">
        <v>0</v>
      </c>
      <c r="F141">
        <v>0</v>
      </c>
      <c r="G141" s="1">
        <v>43677.855381944442</v>
      </c>
      <c r="H141" t="s">
        <v>915</v>
      </c>
      <c r="I141">
        <f>VLOOKUP(A141,external_classifications!B:I,8,FALSE)</f>
        <v>1</v>
      </c>
      <c r="J141">
        <f>VLOOKUP(A141,author1_classifications!B:I,8,FALSE)</f>
        <v>0</v>
      </c>
      <c r="K141">
        <f>IF(ISNA(VLOOKUP(A141,author2_classifications!B:I,8,FALSE)),"",VLOOKUP(A141,author2_classifications!B:I,8,FALSE))</f>
        <v>0</v>
      </c>
      <c r="L141">
        <f t="shared" si="2"/>
        <v>0</v>
      </c>
    </row>
    <row r="142" spans="1:12" x14ac:dyDescent="0.2">
      <c r="A142" t="s">
        <v>706</v>
      </c>
      <c r="B142" t="s">
        <v>1257</v>
      </c>
      <c r="C142" t="s">
        <v>882</v>
      </c>
      <c r="D142">
        <v>132</v>
      </c>
      <c r="E142">
        <v>2</v>
      </c>
      <c r="F142">
        <v>1</v>
      </c>
      <c r="G142" s="1">
        <v>43513.436666666668</v>
      </c>
      <c r="H142" t="s">
        <v>915</v>
      </c>
      <c r="I142">
        <f>VLOOKUP(A142,external_classifications!B:I,8,FALSE)</f>
        <v>1</v>
      </c>
      <c r="J142">
        <f>VLOOKUP(A142,author1_classifications!B:I,8,FALSE)</f>
        <v>0</v>
      </c>
      <c r="K142">
        <f>IF(ISNA(VLOOKUP(A142,author2_classifications!B:I,8,FALSE)),"",VLOOKUP(A142,author2_classifications!B:I,8,FALSE))</f>
        <v>1</v>
      </c>
      <c r="L142">
        <f t="shared" si="2"/>
        <v>1</v>
      </c>
    </row>
    <row r="143" spans="1:12" x14ac:dyDescent="0.2">
      <c r="A143" t="s">
        <v>786</v>
      </c>
      <c r="B143" t="s">
        <v>1260</v>
      </c>
      <c r="C143" t="s">
        <v>871</v>
      </c>
      <c r="D143">
        <v>193</v>
      </c>
      <c r="E143">
        <v>136</v>
      </c>
      <c r="F143">
        <v>21</v>
      </c>
      <c r="G143" s="1">
        <v>44175.729120370372</v>
      </c>
      <c r="H143" t="s">
        <v>915</v>
      </c>
      <c r="I143">
        <f>VLOOKUP(A143,external_classifications!B:I,8,FALSE)</f>
        <v>0</v>
      </c>
      <c r="J143">
        <f>VLOOKUP(A143,author1_classifications!B:I,8,FALSE)</f>
        <v>0</v>
      </c>
      <c r="K143" t="str">
        <f>IF(ISNA(VLOOKUP(A143,author2_classifications!B:I,8,FALSE)),"",VLOOKUP(A143,author2_classifications!B:I,8,FALSE))</f>
        <v/>
      </c>
      <c r="L143">
        <f t="shared" si="2"/>
        <v>0</v>
      </c>
    </row>
    <row r="144" spans="1:12" x14ac:dyDescent="0.2">
      <c r="A144" t="s">
        <v>774</v>
      </c>
      <c r="B144" t="s">
        <v>1267</v>
      </c>
      <c r="C144" t="s">
        <v>871</v>
      </c>
      <c r="D144">
        <v>435</v>
      </c>
      <c r="E144">
        <v>4058</v>
      </c>
      <c r="F144">
        <v>199</v>
      </c>
      <c r="G144" s="1">
        <v>44203.55059027778</v>
      </c>
      <c r="H144" t="s">
        <v>880</v>
      </c>
      <c r="I144">
        <f>VLOOKUP(A144,external_classifications!B:I,8,FALSE)</f>
        <v>0</v>
      </c>
      <c r="J144">
        <f>VLOOKUP(A144,author1_classifications!B:I,8,FALSE)</f>
        <v>0</v>
      </c>
      <c r="K144" t="str">
        <f>IF(ISNA(VLOOKUP(A144,author2_classifications!B:I,8,FALSE)),"",VLOOKUP(A144,author2_classifications!B:I,8,FALSE))</f>
        <v/>
      </c>
      <c r="L144">
        <f t="shared" si="2"/>
        <v>0</v>
      </c>
    </row>
    <row r="145" spans="1:12" x14ac:dyDescent="0.2">
      <c r="A145" t="s">
        <v>370</v>
      </c>
      <c r="B145" t="s">
        <v>1268</v>
      </c>
      <c r="C145" t="s">
        <v>868</v>
      </c>
      <c r="D145">
        <v>71</v>
      </c>
      <c r="E145">
        <v>0</v>
      </c>
      <c r="F145">
        <v>2</v>
      </c>
      <c r="G145" s="1">
        <v>44209.405081018522</v>
      </c>
      <c r="H145" t="s">
        <v>915</v>
      </c>
      <c r="I145">
        <f>VLOOKUP(A145,external_classifications!B:I,8,FALSE)</f>
        <v>0</v>
      </c>
      <c r="J145">
        <f>VLOOKUP(A145,author1_classifications!B:I,8,FALSE)</f>
        <v>0</v>
      </c>
      <c r="K145" t="str">
        <f>IF(ISNA(VLOOKUP(A145,author2_classifications!B:I,8,FALSE)),"",VLOOKUP(A145,author2_classifications!B:I,8,FALSE))</f>
        <v/>
      </c>
      <c r="L145">
        <f t="shared" si="2"/>
        <v>0</v>
      </c>
    </row>
    <row r="146" spans="1:12" x14ac:dyDescent="0.2">
      <c r="A146" t="s">
        <v>780</v>
      </c>
      <c r="B146" t="s">
        <v>1273</v>
      </c>
      <c r="C146" t="s">
        <v>868</v>
      </c>
      <c r="D146">
        <v>449</v>
      </c>
      <c r="E146">
        <v>87</v>
      </c>
      <c r="F146">
        <v>66</v>
      </c>
      <c r="G146" s="1">
        <v>44090.729513888888</v>
      </c>
      <c r="H146" t="s">
        <v>915</v>
      </c>
      <c r="I146">
        <f>VLOOKUP(A146,external_classifications!B:I,8,FALSE)</f>
        <v>1</v>
      </c>
      <c r="J146">
        <f>VLOOKUP(A146,author1_classifications!B:I,8,FALSE)</f>
        <v>0</v>
      </c>
      <c r="K146">
        <f>IF(ISNA(VLOOKUP(A146,author2_classifications!B:I,8,FALSE)),"",VLOOKUP(A146,author2_classifications!B:I,8,FALSE))</f>
        <v>1</v>
      </c>
      <c r="L146">
        <f t="shared" si="2"/>
        <v>1</v>
      </c>
    </row>
    <row r="147" spans="1:12" x14ac:dyDescent="0.2">
      <c r="A147" t="s">
        <v>306</v>
      </c>
      <c r="B147" t="s">
        <v>1274</v>
      </c>
      <c r="C147" t="s">
        <v>868</v>
      </c>
      <c r="D147">
        <v>78</v>
      </c>
      <c r="E147">
        <v>340</v>
      </c>
      <c r="F147">
        <v>133</v>
      </c>
      <c r="G147" s="1">
        <v>44099.908263888887</v>
      </c>
      <c r="H147" t="s">
        <v>915</v>
      </c>
      <c r="I147">
        <f>VLOOKUP(A147,external_classifications!B:I,8,FALSE)</f>
        <v>0</v>
      </c>
      <c r="J147">
        <f>VLOOKUP(A147,author1_classifications!B:I,8,FALSE)</f>
        <v>0</v>
      </c>
      <c r="K147" t="str">
        <f>IF(ISNA(VLOOKUP(A147,author2_classifications!B:I,8,FALSE)),"",VLOOKUP(A147,author2_classifications!B:I,8,FALSE))</f>
        <v/>
      </c>
      <c r="L147">
        <f t="shared" si="2"/>
        <v>0</v>
      </c>
    </row>
    <row r="148" spans="1:12" x14ac:dyDescent="0.2">
      <c r="A148" t="s">
        <v>726</v>
      </c>
      <c r="B148" t="s">
        <v>1275</v>
      </c>
      <c r="C148" t="s">
        <v>868</v>
      </c>
      <c r="D148">
        <v>62</v>
      </c>
      <c r="E148">
        <v>0</v>
      </c>
      <c r="F148">
        <v>0</v>
      </c>
      <c r="G148" s="1">
        <v>43679.886793981481</v>
      </c>
      <c r="H148" t="s">
        <v>915</v>
      </c>
      <c r="I148">
        <f>VLOOKUP(A148,external_classifications!B:I,8,FALSE)</f>
        <v>1</v>
      </c>
      <c r="J148">
        <f>VLOOKUP(A148,author1_classifications!B:I,8,FALSE)</f>
        <v>0</v>
      </c>
      <c r="K148">
        <f>IF(ISNA(VLOOKUP(A148,author2_classifications!B:I,8,FALSE)),"",VLOOKUP(A148,author2_classifications!B:I,8,FALSE))</f>
        <v>1</v>
      </c>
      <c r="L148">
        <f t="shared" si="2"/>
        <v>1</v>
      </c>
    </row>
    <row r="149" spans="1:12" x14ac:dyDescent="0.2">
      <c r="A149" t="s">
        <v>492</v>
      </c>
      <c r="B149" t="s">
        <v>1276</v>
      </c>
      <c r="C149" t="s">
        <v>868</v>
      </c>
      <c r="D149">
        <v>102</v>
      </c>
      <c r="E149">
        <v>12</v>
      </c>
      <c r="F149">
        <v>5</v>
      </c>
      <c r="G149" s="1">
        <v>44127.759004629632</v>
      </c>
      <c r="H149" t="s">
        <v>915</v>
      </c>
      <c r="I149">
        <f>VLOOKUP(A149,external_classifications!B:I,8,FALSE)</f>
        <v>0</v>
      </c>
      <c r="J149">
        <f>VLOOKUP(A149,author1_classifications!B:I,8,FALSE)</f>
        <v>0</v>
      </c>
      <c r="K149" t="str">
        <f>IF(ISNA(VLOOKUP(A149,author2_classifications!B:I,8,FALSE)),"",VLOOKUP(A149,author2_classifications!B:I,8,FALSE))</f>
        <v/>
      </c>
      <c r="L149">
        <f t="shared" si="2"/>
        <v>0</v>
      </c>
    </row>
    <row r="150" spans="1:12" x14ac:dyDescent="0.2">
      <c r="A150" t="s">
        <v>574</v>
      </c>
      <c r="B150" t="s">
        <v>1277</v>
      </c>
      <c r="C150" t="s">
        <v>868</v>
      </c>
      <c r="D150">
        <v>532</v>
      </c>
      <c r="E150">
        <v>0</v>
      </c>
      <c r="F150">
        <v>0</v>
      </c>
      <c r="G150" s="1">
        <v>44007.336284722223</v>
      </c>
      <c r="H150" t="s">
        <v>915</v>
      </c>
      <c r="I150">
        <f>VLOOKUP(A150,external_classifications!B:I,8,FALSE)</f>
        <v>1</v>
      </c>
      <c r="J150">
        <f>VLOOKUP(A150,author1_classifications!B:I,8,FALSE)</f>
        <v>0</v>
      </c>
      <c r="K150">
        <f>IF(ISNA(VLOOKUP(A150,author2_classifications!B:I,8,FALSE)),"",VLOOKUP(A150,author2_classifications!B:I,8,FALSE))</f>
        <v>1</v>
      </c>
      <c r="L150">
        <f t="shared" si="2"/>
        <v>1</v>
      </c>
    </row>
    <row r="151" spans="1:12" x14ac:dyDescent="0.2">
      <c r="A151" t="s">
        <v>187</v>
      </c>
      <c r="B151" t="s">
        <v>1278</v>
      </c>
      <c r="C151" t="s">
        <v>871</v>
      </c>
      <c r="D151">
        <v>60</v>
      </c>
      <c r="E151">
        <v>61</v>
      </c>
      <c r="F151">
        <v>3</v>
      </c>
      <c r="G151" s="1">
        <v>43610.371030092596</v>
      </c>
      <c r="H151" t="s">
        <v>915</v>
      </c>
      <c r="I151">
        <f>VLOOKUP(A151,external_classifications!B:I,8,FALSE)</f>
        <v>0</v>
      </c>
      <c r="J151">
        <f>VLOOKUP(A151,author1_classifications!B:I,8,FALSE)</f>
        <v>0</v>
      </c>
      <c r="K151" t="str">
        <f>IF(ISNA(VLOOKUP(A151,author2_classifications!B:I,8,FALSE)),"",VLOOKUP(A151,author2_classifications!B:I,8,FALSE))</f>
        <v/>
      </c>
      <c r="L151">
        <f t="shared" si="2"/>
        <v>0</v>
      </c>
    </row>
    <row r="152" spans="1:12" x14ac:dyDescent="0.2">
      <c r="A152" t="s">
        <v>288</v>
      </c>
      <c r="B152" t="s">
        <v>1281</v>
      </c>
      <c r="C152" t="s">
        <v>876</v>
      </c>
      <c r="D152">
        <v>707</v>
      </c>
      <c r="E152">
        <v>260</v>
      </c>
      <c r="F152">
        <v>360</v>
      </c>
      <c r="G152" s="1">
        <v>44207.925000000003</v>
      </c>
      <c r="H152" t="s">
        <v>880</v>
      </c>
      <c r="I152">
        <f>VLOOKUP(A152,external_classifications!B:I,8,FALSE)</f>
        <v>1</v>
      </c>
      <c r="J152">
        <f>VLOOKUP(A152,author1_classifications!B:I,8,FALSE)</f>
        <v>0</v>
      </c>
      <c r="K152">
        <f>IF(ISNA(VLOOKUP(A152,author2_classifications!B:I,8,FALSE)),"",VLOOKUP(A152,author2_classifications!B:I,8,FALSE))</f>
        <v>0</v>
      </c>
      <c r="L152">
        <f t="shared" si="2"/>
        <v>0</v>
      </c>
    </row>
  </sheetData>
  <autoFilter ref="A1:L153" xr:uid="{CAED3B7E-4A17-554B-86D4-D69F51188C07}">
    <sortState xmlns:xlrd2="http://schemas.microsoft.com/office/spreadsheetml/2017/richdata2" ref="A2:L153">
      <sortCondition ref="A1:A15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70"/>
  <sheetViews>
    <sheetView tabSelected="1" workbookViewId="0">
      <selection activeCell="K17" sqref="K17"/>
    </sheetView>
  </sheetViews>
  <sheetFormatPr baseColWidth="10" defaultRowHeight="16" x14ac:dyDescent="0.2"/>
  <sheetData>
    <row r="1" spans="1:24" x14ac:dyDescent="0.2">
      <c r="A1" t="s">
        <v>860</v>
      </c>
      <c r="C1">
        <f>AVERAGE(cleaned_users!C2:C13)</f>
        <v>4.583333333333333</v>
      </c>
      <c r="K1">
        <v>1</v>
      </c>
      <c r="L1">
        <v>0</v>
      </c>
      <c r="M1">
        <v>1</v>
      </c>
      <c r="N1">
        <v>0</v>
      </c>
      <c r="O1">
        <v>1</v>
      </c>
      <c r="P1">
        <v>0</v>
      </c>
      <c r="Q1">
        <v>1</v>
      </c>
      <c r="R1">
        <v>0</v>
      </c>
      <c r="S1">
        <v>1</v>
      </c>
      <c r="T1">
        <v>0</v>
      </c>
      <c r="U1">
        <v>1</v>
      </c>
      <c r="V1">
        <v>0</v>
      </c>
      <c r="W1">
        <v>1</v>
      </c>
      <c r="X1">
        <v>0</v>
      </c>
    </row>
    <row r="2" spans="1:24" x14ac:dyDescent="0.2">
      <c r="A2" t="s">
        <v>861</v>
      </c>
      <c r="C2">
        <f>AVERAGE(cleaned_users!D2:D13)</f>
        <v>6.583333333333333</v>
      </c>
      <c r="K2" t="s">
        <v>868</v>
      </c>
      <c r="L2" t="s">
        <v>868</v>
      </c>
      <c r="M2" t="s">
        <v>871</v>
      </c>
      <c r="N2" t="s">
        <v>871</v>
      </c>
      <c r="O2" t="s">
        <v>874</v>
      </c>
      <c r="P2" t="s">
        <v>874</v>
      </c>
      <c r="Q2" t="s">
        <v>876</v>
      </c>
      <c r="R2" t="s">
        <v>876</v>
      </c>
      <c r="S2" t="s">
        <v>878</v>
      </c>
      <c r="T2" t="s">
        <v>878</v>
      </c>
      <c r="U2" t="s">
        <v>882</v>
      </c>
      <c r="V2" t="s">
        <v>882</v>
      </c>
    </row>
    <row r="3" spans="1:24" x14ac:dyDescent="0.2">
      <c r="A3" t="s">
        <v>862</v>
      </c>
      <c r="C3">
        <f>COUNT(external_classifications!L2:L152)/COUNT(cleaned_users!J2:J13)</f>
        <v>12.583333333333334</v>
      </c>
      <c r="J3" t="s">
        <v>869</v>
      </c>
      <c r="K3">
        <f>COUNTIFS(final_selection!$C:$C,summary!K$2,final_selection!$H:$H,summary!$J3,final_selection!$L:$L,K$1)</f>
        <v>3</v>
      </c>
      <c r="L3">
        <f>COUNTIFS(final_selection!$C:$C,summary!L$2,final_selection!$H:$H,summary!$J3,final_selection!$L:$L,L$1)</f>
        <v>1</v>
      </c>
      <c r="M3">
        <f>COUNTIFS(final_selection!$C:$C,summary!M$2,final_selection!$H:$H,summary!$J3,final_selection!$L:$L,M$1)</f>
        <v>1</v>
      </c>
      <c r="N3">
        <f>COUNTIFS(final_selection!$C:$C,summary!N$2,final_selection!$H:$H,summary!$J3,final_selection!$L:$L,N$1)</f>
        <v>0</v>
      </c>
      <c r="O3">
        <f>COUNTIFS(final_selection!$C:$C,summary!O$2,final_selection!$H:$H,summary!$J3,final_selection!$L:$L,O$1)</f>
        <v>5</v>
      </c>
      <c r="P3">
        <f>COUNTIFS(final_selection!$C:$C,summary!P$2,final_selection!$H:$H,summary!$J3,final_selection!$L:$L,P$1)</f>
        <v>1</v>
      </c>
      <c r="Q3">
        <f>COUNTIFS(final_selection!$C:$C,summary!Q$2,final_selection!$H:$H,summary!$J3,final_selection!$L:$L,Q$1)</f>
        <v>5</v>
      </c>
      <c r="R3">
        <f>COUNTIFS(final_selection!$C:$C,summary!R$2,final_selection!$H:$H,summary!$J3,final_selection!$L:$L,R$1)</f>
        <v>1</v>
      </c>
      <c r="S3">
        <f>COUNTIFS(final_selection!$C:$C,summary!S$2,final_selection!$H:$H,summary!$J3,final_selection!$L:$L,S$1)</f>
        <v>4</v>
      </c>
      <c r="T3">
        <f>COUNTIFS(final_selection!$C:$C,summary!T$2,final_selection!$H:$H,summary!$J3,final_selection!$L:$L,T$1)</f>
        <v>0</v>
      </c>
      <c r="U3">
        <f>COUNTIFS(final_selection!$C:$C,summary!U$2,final_selection!$H:$H,summary!$J3,final_selection!$L:$L,U$1)</f>
        <v>3</v>
      </c>
      <c r="V3">
        <f>COUNTIFS(final_selection!$C:$C,summary!V$2,final_selection!$H:$H,summary!$J3,final_selection!$L:$L,V$1)</f>
        <v>0</v>
      </c>
      <c r="W3">
        <f>SUMIF($K$1:$V$1,W$1,$K3:$V3)</f>
        <v>21</v>
      </c>
      <c r="X3">
        <f>SUMIF($K$1:$V$1,X$1,$K3:$V3)</f>
        <v>3</v>
      </c>
    </row>
    <row r="4" spans="1:24" x14ac:dyDescent="0.2">
      <c r="J4" t="s">
        <v>872</v>
      </c>
      <c r="K4">
        <f>COUNTIFS(final_selection!$C:$C,summary!K$2,final_selection!$H:$H,summary!$J4,final_selection!$L:$L,K$1)</f>
        <v>2</v>
      </c>
      <c r="L4">
        <f>COUNTIFS(final_selection!$C:$C,summary!L$2,final_selection!$H:$H,summary!$J4,final_selection!$L:$L,L$1)</f>
        <v>1</v>
      </c>
      <c r="M4">
        <f>COUNTIFS(final_selection!$C:$C,summary!M$2,final_selection!$H:$H,summary!$J4,final_selection!$L:$L,M$1)</f>
        <v>4</v>
      </c>
      <c r="N4">
        <f>COUNTIFS(final_selection!$C:$C,summary!N$2,final_selection!$H:$H,summary!$J4,final_selection!$L:$L,N$1)</f>
        <v>3</v>
      </c>
      <c r="O4">
        <f>COUNTIFS(final_selection!$C:$C,summary!O$2,final_selection!$H:$H,summary!$J4,final_selection!$L:$L,O$1)</f>
        <v>2</v>
      </c>
      <c r="P4">
        <f>COUNTIFS(final_selection!$C:$C,summary!P$2,final_selection!$H:$H,summary!$J4,final_selection!$L:$L,P$1)</f>
        <v>1</v>
      </c>
      <c r="Q4">
        <f>COUNTIFS(final_selection!$C:$C,summary!Q$2,final_selection!$H:$H,summary!$J4,final_selection!$L:$L,Q$1)</f>
        <v>0</v>
      </c>
      <c r="R4">
        <f>COUNTIFS(final_selection!$C:$C,summary!R$2,final_selection!$H:$H,summary!$J4,final_selection!$L:$L,R$1)</f>
        <v>4</v>
      </c>
      <c r="S4">
        <f>COUNTIFS(final_selection!$C:$C,summary!S$2,final_selection!$H:$H,summary!$J4,final_selection!$L:$L,S$1)</f>
        <v>3</v>
      </c>
      <c r="T4">
        <f>COUNTIFS(final_selection!$C:$C,summary!T$2,final_selection!$H:$H,summary!$J4,final_selection!$L:$L,T$1)</f>
        <v>1</v>
      </c>
      <c r="U4">
        <f>COUNTIFS(final_selection!$C:$C,summary!U$2,final_selection!$H:$H,summary!$J4,final_selection!$L:$L,U$1)</f>
        <v>4</v>
      </c>
      <c r="V4">
        <f>COUNTIFS(final_selection!$C:$C,summary!V$2,final_selection!$H:$H,summary!$J4,final_selection!$L:$L,V$1)</f>
        <v>0</v>
      </c>
      <c r="W4">
        <f t="shared" ref="W4:X6" si="0">SUMIF($K$1:$V$1,W$1,$K4:$V4)</f>
        <v>15</v>
      </c>
      <c r="X4">
        <f t="shared" si="0"/>
        <v>10</v>
      </c>
    </row>
    <row r="5" spans="1:24" x14ac:dyDescent="0.2">
      <c r="A5" t="s">
        <v>863</v>
      </c>
      <c r="C5">
        <f>AVERAGEIF(external_classifications!M:M,"&lt;600")</f>
        <v>60.852348993288594</v>
      </c>
      <c r="J5" t="s">
        <v>915</v>
      </c>
      <c r="K5">
        <f>COUNTIFS(final_selection!$C:$C,summary!K$2,final_selection!$H:$H,summary!$J5,final_selection!$L:$L,K$1)</f>
        <v>6</v>
      </c>
      <c r="L5">
        <f>COUNTIFS(final_selection!$C:$C,summary!L$2,final_selection!$H:$H,summary!$J5,final_selection!$L:$L,L$1)</f>
        <v>12</v>
      </c>
      <c r="M5">
        <f>COUNTIFS(final_selection!$C:$C,summary!M$2,final_selection!$H:$H,summary!$J5,final_selection!$L:$L,M$1)</f>
        <v>1</v>
      </c>
      <c r="N5">
        <f>COUNTIFS(final_selection!$C:$C,summary!N$2,final_selection!$H:$H,summary!$J5,final_selection!$L:$L,N$1)</f>
        <v>10</v>
      </c>
      <c r="O5">
        <f>COUNTIFS(final_selection!$C:$C,summary!O$2,final_selection!$H:$H,summary!$J5,final_selection!$L:$L,O$1)</f>
        <v>9</v>
      </c>
      <c r="P5">
        <f>COUNTIFS(final_selection!$C:$C,summary!P$2,final_selection!$H:$H,summary!$J5,final_selection!$L:$L,P$1)</f>
        <v>8</v>
      </c>
      <c r="Q5">
        <f>COUNTIFS(final_selection!$C:$C,summary!Q$2,final_selection!$H:$H,summary!$J5,final_selection!$L:$L,Q$1)</f>
        <v>1</v>
      </c>
      <c r="R5">
        <f>COUNTIFS(final_selection!$C:$C,summary!R$2,final_selection!$H:$H,summary!$J5,final_selection!$L:$L,R$1)</f>
        <v>7</v>
      </c>
      <c r="S5">
        <f>COUNTIFS(final_selection!$C:$C,summary!S$2,final_selection!$H:$H,summary!$J5,final_selection!$L:$L,S$1)</f>
        <v>8</v>
      </c>
      <c r="T5">
        <f>COUNTIFS(final_selection!$C:$C,summary!T$2,final_selection!$H:$H,summary!$J5,final_selection!$L:$L,T$1)</f>
        <v>6</v>
      </c>
      <c r="U5">
        <f>COUNTIFS(final_selection!$C:$C,summary!U$2,final_selection!$H:$H,summary!$J5,final_selection!$L:$L,U$1)</f>
        <v>6</v>
      </c>
      <c r="V5">
        <f>COUNTIFS(final_selection!$C:$C,summary!V$2,final_selection!$H:$H,summary!$J5,final_selection!$L:$L,V$1)</f>
        <v>7</v>
      </c>
      <c r="W5">
        <f t="shared" si="0"/>
        <v>31</v>
      </c>
      <c r="X5">
        <f t="shared" si="0"/>
        <v>50</v>
      </c>
    </row>
    <row r="6" spans="1:24" x14ac:dyDescent="0.2">
      <c r="A6" t="s">
        <v>864</v>
      </c>
      <c r="C6">
        <f>COUNTIF(external_classifications!I:I,1)</f>
        <v>82</v>
      </c>
      <c r="J6" t="s">
        <v>880</v>
      </c>
      <c r="K6">
        <f>COUNTIFS(final_selection!$C:$C,summary!K$2,final_selection!$H:$H,summary!$J6,final_selection!$L:$L,K$1)</f>
        <v>1</v>
      </c>
      <c r="L6">
        <f>COUNTIFS(final_selection!$C:$C,summary!L$2,final_selection!$H:$H,summary!$J6,final_selection!$L:$L,L$1)</f>
        <v>4</v>
      </c>
      <c r="M6">
        <f>COUNTIFS(final_selection!$C:$C,summary!M$2,final_selection!$H:$H,summary!$J6,final_selection!$L:$L,M$1)</f>
        <v>1</v>
      </c>
      <c r="N6">
        <f>COUNTIFS(final_selection!$C:$C,summary!N$2,final_selection!$H:$H,summary!$J6,final_selection!$L:$L,N$1)</f>
        <v>5</v>
      </c>
      <c r="O6">
        <f>COUNTIFS(final_selection!$C:$C,summary!O$2,final_selection!$H:$H,summary!$J6,final_selection!$L:$L,O$1)</f>
        <v>0</v>
      </c>
      <c r="P6">
        <f>COUNTIFS(final_selection!$C:$C,summary!P$2,final_selection!$H:$H,summary!$J6,final_selection!$L:$L,P$1)</f>
        <v>1</v>
      </c>
      <c r="Q6">
        <f>COUNTIFS(final_selection!$C:$C,summary!Q$2,final_selection!$H:$H,summary!$J6,final_selection!$L:$L,Q$1)</f>
        <v>2</v>
      </c>
      <c r="R6">
        <f>COUNTIFS(final_selection!$C:$C,summary!R$2,final_selection!$H:$H,summary!$J6,final_selection!$L:$L,R$1)</f>
        <v>2</v>
      </c>
      <c r="S6">
        <f>COUNTIFS(final_selection!$C:$C,summary!S$2,final_selection!$H:$H,summary!$J6,final_selection!$L:$L,S$1)</f>
        <v>1</v>
      </c>
      <c r="T6">
        <f>COUNTIFS(final_selection!$C:$C,summary!T$2,final_selection!$H:$H,summary!$J6,final_selection!$L:$L,T$1)</f>
        <v>0</v>
      </c>
      <c r="U6">
        <f>COUNTIFS(final_selection!$C:$C,summary!U$2,final_selection!$H:$H,summary!$J6,final_selection!$L:$L,U$1)</f>
        <v>3</v>
      </c>
      <c r="V6">
        <f>COUNTIFS(final_selection!$C:$C,summary!V$2,final_selection!$H:$H,summary!$J6,final_selection!$L:$L,V$1)</f>
        <v>1</v>
      </c>
      <c r="W6">
        <f t="shared" si="0"/>
        <v>8</v>
      </c>
      <c r="X6">
        <f t="shared" si="0"/>
        <v>13</v>
      </c>
    </row>
    <row r="7" spans="1:24" x14ac:dyDescent="0.2">
      <c r="A7" t="s">
        <v>865</v>
      </c>
      <c r="C7">
        <f>COUNTIF(external_classifications!I:I,0)</f>
        <v>69</v>
      </c>
      <c r="K7">
        <f>SUM(K3:K6)</f>
        <v>12</v>
      </c>
      <c r="L7">
        <f t="shared" ref="L7:V7" si="1">SUM(L3:L6)</f>
        <v>18</v>
      </c>
      <c r="M7">
        <f t="shared" si="1"/>
        <v>7</v>
      </c>
      <c r="N7">
        <f t="shared" si="1"/>
        <v>18</v>
      </c>
      <c r="O7">
        <f t="shared" si="1"/>
        <v>16</v>
      </c>
      <c r="P7">
        <f t="shared" si="1"/>
        <v>11</v>
      </c>
      <c r="Q7">
        <f t="shared" si="1"/>
        <v>8</v>
      </c>
      <c r="R7">
        <f t="shared" si="1"/>
        <v>14</v>
      </c>
      <c r="S7">
        <f t="shared" si="1"/>
        <v>16</v>
      </c>
      <c r="T7">
        <f t="shared" si="1"/>
        <v>7</v>
      </c>
      <c r="U7">
        <f t="shared" si="1"/>
        <v>16</v>
      </c>
      <c r="V7">
        <f t="shared" si="1"/>
        <v>8</v>
      </c>
      <c r="W7">
        <f>SUM(W3:W6)</f>
        <v>75</v>
      </c>
      <c r="X7">
        <f>SUM(X3:X6)</f>
        <v>76</v>
      </c>
    </row>
    <row r="8" spans="1:24" x14ac:dyDescent="0.2">
      <c r="A8" t="s">
        <v>866</v>
      </c>
      <c r="C8">
        <f>SUM(C6:C7)</f>
        <v>151</v>
      </c>
    </row>
    <row r="22" spans="12:15" x14ac:dyDescent="0.2">
      <c r="L22" t="s">
        <v>869</v>
      </c>
      <c r="M22" t="s">
        <v>868</v>
      </c>
      <c r="N22">
        <v>1</v>
      </c>
      <c r="O22">
        <f>COUNTIFS(final_selection!C:C,summary!M22,final_selection!H:H,summary!L22,final_selection!L:L,summary!N22)</f>
        <v>3</v>
      </c>
    </row>
    <row r="23" spans="12:15" x14ac:dyDescent="0.2">
      <c r="L23" t="s">
        <v>869</v>
      </c>
      <c r="M23" t="s">
        <v>868</v>
      </c>
      <c r="N23">
        <v>0</v>
      </c>
      <c r="O23">
        <f>COUNTIFS(final_selection!C:C,summary!M23,final_selection!H:H,summary!L23,final_selection!L:L,summary!N23)</f>
        <v>1</v>
      </c>
    </row>
    <row r="24" spans="12:15" x14ac:dyDescent="0.2">
      <c r="L24" t="s">
        <v>872</v>
      </c>
      <c r="M24" t="s">
        <v>868</v>
      </c>
      <c r="N24">
        <v>1</v>
      </c>
      <c r="O24">
        <f>COUNTIFS(final_selection!C:C,summary!M24,final_selection!H:H,summary!L24,final_selection!L:L,summary!N24)</f>
        <v>2</v>
      </c>
    </row>
    <row r="25" spans="12:15" x14ac:dyDescent="0.2">
      <c r="L25" t="s">
        <v>872</v>
      </c>
      <c r="M25" t="s">
        <v>868</v>
      </c>
      <c r="N25">
        <v>0</v>
      </c>
      <c r="O25">
        <f>COUNTIFS(final_selection!C:C,summary!M25,final_selection!H:H,summary!L25,final_selection!L:L,summary!N25)</f>
        <v>1</v>
      </c>
    </row>
    <row r="26" spans="12:15" x14ac:dyDescent="0.2">
      <c r="L26" t="s">
        <v>915</v>
      </c>
      <c r="M26" t="s">
        <v>868</v>
      </c>
      <c r="N26">
        <v>1</v>
      </c>
      <c r="O26">
        <f>COUNTIFS(final_selection!C:C,summary!M26,final_selection!H:H,summary!L26,final_selection!L:L,summary!N26)</f>
        <v>6</v>
      </c>
    </row>
    <row r="27" spans="12:15" x14ac:dyDescent="0.2">
      <c r="L27" t="s">
        <v>915</v>
      </c>
      <c r="M27" t="s">
        <v>868</v>
      </c>
      <c r="N27">
        <v>0</v>
      </c>
      <c r="O27">
        <f>COUNTIFS(final_selection!C:C,summary!M27,final_selection!H:H,summary!L27,final_selection!L:L,summary!N27)</f>
        <v>12</v>
      </c>
    </row>
    <row r="28" spans="12:15" x14ac:dyDescent="0.2">
      <c r="L28" t="s">
        <v>880</v>
      </c>
      <c r="M28" t="s">
        <v>868</v>
      </c>
      <c r="N28">
        <v>1</v>
      </c>
      <c r="O28">
        <f>COUNTIFS(final_selection!C:C,summary!M28,final_selection!H:H,summary!L28,final_selection!L:L,summary!N28)</f>
        <v>1</v>
      </c>
    </row>
    <row r="29" spans="12:15" x14ac:dyDescent="0.2">
      <c r="L29" t="s">
        <v>880</v>
      </c>
      <c r="M29" t="s">
        <v>868</v>
      </c>
      <c r="N29">
        <v>0</v>
      </c>
      <c r="O29">
        <f>COUNTIFS(final_selection!C:C,summary!M29,final_selection!H:H,summary!L29,final_selection!L:L,summary!N29)</f>
        <v>4</v>
      </c>
    </row>
    <row r="30" spans="12:15" x14ac:dyDescent="0.2">
      <c r="L30" t="s">
        <v>869</v>
      </c>
      <c r="M30" t="s">
        <v>871</v>
      </c>
      <c r="N30">
        <v>1</v>
      </c>
      <c r="O30">
        <f>COUNTIFS(final_selection!C:C,summary!M30,final_selection!H:H,summary!L30,final_selection!L:L,summary!N30)</f>
        <v>1</v>
      </c>
    </row>
    <row r="31" spans="12:15" x14ac:dyDescent="0.2">
      <c r="L31" t="s">
        <v>869</v>
      </c>
      <c r="M31" t="s">
        <v>871</v>
      </c>
      <c r="N31">
        <v>0</v>
      </c>
      <c r="O31">
        <f>COUNTIFS(final_selection!C:C,summary!M31,final_selection!H:H,summary!L31,final_selection!L:L,summary!N31)</f>
        <v>0</v>
      </c>
    </row>
    <row r="32" spans="12:15" x14ac:dyDescent="0.2">
      <c r="L32" t="s">
        <v>872</v>
      </c>
      <c r="M32" t="s">
        <v>871</v>
      </c>
      <c r="N32">
        <v>1</v>
      </c>
      <c r="O32">
        <f>COUNTIFS(final_selection!C:C,summary!M32,final_selection!H:H,summary!L32,final_selection!L:L,summary!N32)</f>
        <v>4</v>
      </c>
    </row>
    <row r="33" spans="12:15" x14ac:dyDescent="0.2">
      <c r="L33" t="s">
        <v>872</v>
      </c>
      <c r="M33" t="s">
        <v>871</v>
      </c>
      <c r="N33">
        <v>0</v>
      </c>
      <c r="O33">
        <f>COUNTIFS(final_selection!C:C,summary!M33,final_selection!H:H,summary!L33,final_selection!L:L,summary!N33)</f>
        <v>3</v>
      </c>
    </row>
    <row r="34" spans="12:15" x14ac:dyDescent="0.2">
      <c r="L34" t="s">
        <v>915</v>
      </c>
      <c r="M34" t="s">
        <v>871</v>
      </c>
      <c r="N34">
        <v>1</v>
      </c>
      <c r="O34">
        <f>COUNTIFS(final_selection!C:C,summary!M34,final_selection!H:H,summary!L34,final_selection!L:L,summary!N34)</f>
        <v>1</v>
      </c>
    </row>
    <row r="35" spans="12:15" x14ac:dyDescent="0.2">
      <c r="L35" t="s">
        <v>915</v>
      </c>
      <c r="M35" t="s">
        <v>871</v>
      </c>
      <c r="N35">
        <v>0</v>
      </c>
      <c r="O35">
        <f>COUNTIFS(final_selection!C:C,summary!M35,final_selection!H:H,summary!L35,final_selection!L:L,summary!N35)</f>
        <v>10</v>
      </c>
    </row>
    <row r="36" spans="12:15" x14ac:dyDescent="0.2">
      <c r="L36" t="s">
        <v>880</v>
      </c>
      <c r="M36" t="s">
        <v>871</v>
      </c>
      <c r="N36">
        <v>1</v>
      </c>
      <c r="O36">
        <f>COUNTIFS(final_selection!C:C,summary!M36,final_selection!H:H,summary!L36,final_selection!L:L,summary!N36)</f>
        <v>1</v>
      </c>
    </row>
    <row r="37" spans="12:15" x14ac:dyDescent="0.2">
      <c r="L37" t="s">
        <v>880</v>
      </c>
      <c r="M37" t="s">
        <v>871</v>
      </c>
      <c r="N37">
        <v>0</v>
      </c>
      <c r="O37">
        <f>COUNTIFS(final_selection!C:C,summary!M37,final_selection!H:H,summary!L37,final_selection!L:L,summary!N37)</f>
        <v>5</v>
      </c>
    </row>
    <row r="38" spans="12:15" x14ac:dyDescent="0.2">
      <c r="L38" t="s">
        <v>869</v>
      </c>
      <c r="M38" t="s">
        <v>874</v>
      </c>
      <c r="N38">
        <v>1</v>
      </c>
      <c r="O38">
        <f>COUNTIFS(final_selection!C:C,summary!M38,final_selection!H:H,summary!L38,final_selection!L:L,summary!N38)</f>
        <v>5</v>
      </c>
    </row>
    <row r="39" spans="12:15" x14ac:dyDescent="0.2">
      <c r="L39" t="s">
        <v>869</v>
      </c>
      <c r="M39" t="s">
        <v>874</v>
      </c>
      <c r="N39">
        <v>0</v>
      </c>
      <c r="O39">
        <f>COUNTIFS(final_selection!C:C,summary!M39,final_selection!H:H,summary!L39,final_selection!L:L,summary!N39)</f>
        <v>1</v>
      </c>
    </row>
    <row r="40" spans="12:15" x14ac:dyDescent="0.2">
      <c r="L40" t="s">
        <v>872</v>
      </c>
      <c r="M40" t="s">
        <v>874</v>
      </c>
      <c r="N40">
        <v>1</v>
      </c>
      <c r="O40">
        <f>COUNTIFS(final_selection!C:C,summary!M40,final_selection!H:H,summary!L40,final_selection!L:L,summary!N40)</f>
        <v>2</v>
      </c>
    </row>
    <row r="41" spans="12:15" x14ac:dyDescent="0.2">
      <c r="L41" t="s">
        <v>872</v>
      </c>
      <c r="M41" t="s">
        <v>874</v>
      </c>
      <c r="N41">
        <v>0</v>
      </c>
      <c r="O41">
        <f>COUNTIFS(final_selection!C:C,summary!M41,final_selection!H:H,summary!L41,final_selection!L:L,summary!N41)</f>
        <v>1</v>
      </c>
    </row>
    <row r="42" spans="12:15" x14ac:dyDescent="0.2">
      <c r="L42" t="s">
        <v>915</v>
      </c>
      <c r="M42" t="s">
        <v>874</v>
      </c>
      <c r="N42">
        <v>1</v>
      </c>
      <c r="O42">
        <f>COUNTIFS(final_selection!C:C,summary!M42,final_selection!H:H,summary!L42,final_selection!L:L,summary!N42)</f>
        <v>9</v>
      </c>
    </row>
    <row r="43" spans="12:15" x14ac:dyDescent="0.2">
      <c r="L43" t="s">
        <v>915</v>
      </c>
      <c r="M43" t="s">
        <v>874</v>
      </c>
      <c r="N43">
        <v>0</v>
      </c>
      <c r="O43">
        <f>COUNTIFS(final_selection!C:C,summary!M43,final_selection!H:H,summary!L43,final_selection!L:L,summary!N43)</f>
        <v>8</v>
      </c>
    </row>
    <row r="44" spans="12:15" x14ac:dyDescent="0.2">
      <c r="L44" t="s">
        <v>880</v>
      </c>
      <c r="M44" t="s">
        <v>874</v>
      </c>
      <c r="N44">
        <v>1</v>
      </c>
      <c r="O44">
        <f>COUNTIFS(final_selection!C:C,summary!M44,final_selection!H:H,summary!L44,final_selection!L:L,summary!N44)</f>
        <v>0</v>
      </c>
    </row>
    <row r="45" spans="12:15" x14ac:dyDescent="0.2">
      <c r="L45" t="s">
        <v>880</v>
      </c>
      <c r="M45" t="s">
        <v>874</v>
      </c>
      <c r="N45">
        <v>0</v>
      </c>
      <c r="O45">
        <f>COUNTIFS(final_selection!C:C,summary!M45,final_selection!H:H,summary!L45,final_selection!L:L,summary!N45)</f>
        <v>1</v>
      </c>
    </row>
    <row r="46" spans="12:15" x14ac:dyDescent="0.2">
      <c r="L46" t="s">
        <v>869</v>
      </c>
      <c r="M46" t="s">
        <v>876</v>
      </c>
      <c r="N46">
        <v>1</v>
      </c>
      <c r="O46">
        <f>COUNTIFS(final_selection!C:C,summary!M46,final_selection!H:H,summary!L46,final_selection!L:L,summary!N46)</f>
        <v>5</v>
      </c>
    </row>
    <row r="47" spans="12:15" x14ac:dyDescent="0.2">
      <c r="L47" t="s">
        <v>869</v>
      </c>
      <c r="M47" t="s">
        <v>876</v>
      </c>
      <c r="N47">
        <v>0</v>
      </c>
      <c r="O47">
        <f>COUNTIFS(final_selection!C:C,summary!M47,final_selection!H:H,summary!L47,final_selection!L:L,summary!N47)</f>
        <v>1</v>
      </c>
    </row>
    <row r="48" spans="12:15" x14ac:dyDescent="0.2">
      <c r="L48" t="s">
        <v>872</v>
      </c>
      <c r="M48" t="s">
        <v>876</v>
      </c>
      <c r="N48">
        <v>1</v>
      </c>
      <c r="O48">
        <f>COUNTIFS(final_selection!C:C,summary!M48,final_selection!H:H,summary!L48,final_selection!L:L,summary!N48)</f>
        <v>0</v>
      </c>
    </row>
    <row r="49" spans="12:15" x14ac:dyDescent="0.2">
      <c r="L49" t="s">
        <v>872</v>
      </c>
      <c r="M49" t="s">
        <v>876</v>
      </c>
      <c r="N49">
        <v>0</v>
      </c>
      <c r="O49">
        <f>COUNTIFS(final_selection!C:C,summary!M49,final_selection!H:H,summary!L49,final_selection!L:L,summary!N49)</f>
        <v>4</v>
      </c>
    </row>
    <row r="50" spans="12:15" x14ac:dyDescent="0.2">
      <c r="L50" t="s">
        <v>915</v>
      </c>
      <c r="M50" t="s">
        <v>876</v>
      </c>
      <c r="N50">
        <v>1</v>
      </c>
      <c r="O50">
        <f>COUNTIFS(final_selection!C:C,summary!M50,final_selection!H:H,summary!L50,final_selection!L:L,summary!N50)</f>
        <v>1</v>
      </c>
    </row>
    <row r="51" spans="12:15" x14ac:dyDescent="0.2">
      <c r="L51" t="s">
        <v>915</v>
      </c>
      <c r="M51" t="s">
        <v>876</v>
      </c>
      <c r="N51">
        <v>0</v>
      </c>
      <c r="O51">
        <f>COUNTIFS(final_selection!C:C,summary!M51,final_selection!H:H,summary!L51,final_selection!L:L,summary!N51)</f>
        <v>7</v>
      </c>
    </row>
    <row r="52" spans="12:15" x14ac:dyDescent="0.2">
      <c r="L52" t="s">
        <v>880</v>
      </c>
      <c r="M52" t="s">
        <v>876</v>
      </c>
      <c r="N52">
        <v>1</v>
      </c>
      <c r="O52">
        <f>COUNTIFS(final_selection!C:C,summary!M52,final_selection!H:H,summary!L52,final_selection!L:L,summary!N52)</f>
        <v>2</v>
      </c>
    </row>
    <row r="53" spans="12:15" x14ac:dyDescent="0.2">
      <c r="L53" t="s">
        <v>880</v>
      </c>
      <c r="M53" t="s">
        <v>876</v>
      </c>
      <c r="N53">
        <v>0</v>
      </c>
      <c r="O53">
        <f>COUNTIFS(final_selection!C:C,summary!M53,final_selection!H:H,summary!L53,final_selection!L:L,summary!N53)</f>
        <v>2</v>
      </c>
    </row>
    <row r="54" spans="12:15" x14ac:dyDescent="0.2">
      <c r="L54" t="s">
        <v>869</v>
      </c>
      <c r="M54" t="s">
        <v>878</v>
      </c>
      <c r="N54">
        <v>1</v>
      </c>
      <c r="O54">
        <f>COUNTIFS(final_selection!C:C,summary!M54,final_selection!H:H,summary!L54,final_selection!L:L,summary!N54)</f>
        <v>4</v>
      </c>
    </row>
    <row r="55" spans="12:15" x14ac:dyDescent="0.2">
      <c r="L55" t="s">
        <v>869</v>
      </c>
      <c r="M55" t="s">
        <v>878</v>
      </c>
      <c r="N55">
        <v>0</v>
      </c>
      <c r="O55">
        <f>COUNTIFS(final_selection!C:C,summary!M55,final_selection!H:H,summary!L55,final_selection!L:L,summary!N55)</f>
        <v>0</v>
      </c>
    </row>
    <row r="56" spans="12:15" x14ac:dyDescent="0.2">
      <c r="L56" t="s">
        <v>872</v>
      </c>
      <c r="M56" t="s">
        <v>878</v>
      </c>
      <c r="N56">
        <v>1</v>
      </c>
      <c r="O56">
        <f>COUNTIFS(final_selection!C:C,summary!M56,final_selection!H:H,summary!L56,final_selection!L:L,summary!N56)</f>
        <v>3</v>
      </c>
    </row>
    <row r="57" spans="12:15" x14ac:dyDescent="0.2">
      <c r="L57" t="s">
        <v>872</v>
      </c>
      <c r="M57" t="s">
        <v>878</v>
      </c>
      <c r="N57">
        <v>0</v>
      </c>
      <c r="O57">
        <f>COUNTIFS(final_selection!C:C,summary!M57,final_selection!H:H,summary!L57,final_selection!L:L,summary!N57)</f>
        <v>1</v>
      </c>
    </row>
    <row r="58" spans="12:15" x14ac:dyDescent="0.2">
      <c r="L58" t="s">
        <v>915</v>
      </c>
      <c r="M58" t="s">
        <v>878</v>
      </c>
      <c r="N58">
        <v>1</v>
      </c>
      <c r="O58">
        <f>COUNTIFS(final_selection!C:C,summary!M58,final_selection!H:H,summary!L58,final_selection!L:L,summary!N58)</f>
        <v>8</v>
      </c>
    </row>
    <row r="59" spans="12:15" x14ac:dyDescent="0.2">
      <c r="L59" t="s">
        <v>915</v>
      </c>
      <c r="M59" t="s">
        <v>878</v>
      </c>
      <c r="N59">
        <v>0</v>
      </c>
      <c r="O59">
        <f>COUNTIFS(final_selection!C:C,summary!M59,final_selection!H:H,summary!L59,final_selection!L:L,summary!N59)</f>
        <v>6</v>
      </c>
    </row>
    <row r="60" spans="12:15" x14ac:dyDescent="0.2">
      <c r="L60" t="s">
        <v>880</v>
      </c>
      <c r="M60" t="s">
        <v>878</v>
      </c>
      <c r="N60">
        <v>1</v>
      </c>
      <c r="O60">
        <f>COUNTIFS(final_selection!C:C,summary!M60,final_selection!H:H,summary!L60,final_selection!L:L,summary!N60)</f>
        <v>1</v>
      </c>
    </row>
    <row r="61" spans="12:15" x14ac:dyDescent="0.2">
      <c r="L61" t="s">
        <v>880</v>
      </c>
      <c r="M61" t="s">
        <v>878</v>
      </c>
      <c r="N61">
        <v>0</v>
      </c>
      <c r="O61">
        <f>COUNTIFS(final_selection!C:C,summary!M61,final_selection!H:H,summary!L61,final_selection!L:L,summary!N61)</f>
        <v>0</v>
      </c>
    </row>
    <row r="62" spans="12:15" x14ac:dyDescent="0.2">
      <c r="L62" t="s">
        <v>869</v>
      </c>
      <c r="M62" t="s">
        <v>882</v>
      </c>
      <c r="N62">
        <v>1</v>
      </c>
      <c r="O62">
        <f>COUNTIFS(final_selection!C:C,summary!M62,final_selection!H:H,summary!L62,final_selection!L:L,summary!N62)</f>
        <v>3</v>
      </c>
    </row>
    <row r="63" spans="12:15" x14ac:dyDescent="0.2">
      <c r="L63" t="s">
        <v>869</v>
      </c>
      <c r="M63" t="s">
        <v>882</v>
      </c>
      <c r="N63">
        <v>0</v>
      </c>
      <c r="O63">
        <f>COUNTIFS(final_selection!C:C,summary!M63,final_selection!H:H,summary!L63,final_selection!L:L,summary!N63)</f>
        <v>0</v>
      </c>
    </row>
    <row r="64" spans="12:15" x14ac:dyDescent="0.2">
      <c r="L64" t="s">
        <v>872</v>
      </c>
      <c r="M64" t="s">
        <v>882</v>
      </c>
      <c r="N64">
        <v>1</v>
      </c>
      <c r="O64">
        <f>COUNTIFS(final_selection!C:C,summary!M64,final_selection!H:H,summary!L64,final_selection!L:L,summary!N64)</f>
        <v>4</v>
      </c>
    </row>
    <row r="65" spans="12:15" x14ac:dyDescent="0.2">
      <c r="L65" t="s">
        <v>872</v>
      </c>
      <c r="M65" t="s">
        <v>882</v>
      </c>
      <c r="N65">
        <v>0</v>
      </c>
      <c r="O65">
        <f>COUNTIFS(final_selection!C:C,summary!M65,final_selection!H:H,summary!L65,final_selection!L:L,summary!N65)</f>
        <v>0</v>
      </c>
    </row>
    <row r="66" spans="12:15" x14ac:dyDescent="0.2">
      <c r="L66" t="s">
        <v>915</v>
      </c>
      <c r="M66" t="s">
        <v>882</v>
      </c>
      <c r="N66">
        <v>1</v>
      </c>
      <c r="O66">
        <f>COUNTIFS(final_selection!C:C,summary!M66,final_selection!H:H,summary!L66,final_selection!L:L,summary!N66)</f>
        <v>6</v>
      </c>
    </row>
    <row r="67" spans="12:15" x14ac:dyDescent="0.2">
      <c r="L67" t="s">
        <v>915</v>
      </c>
      <c r="M67" t="s">
        <v>882</v>
      </c>
      <c r="N67">
        <v>0</v>
      </c>
      <c r="O67">
        <f>COUNTIFS(final_selection!C:C,summary!M67,final_selection!H:H,summary!L67,final_selection!L:L,summary!N67)</f>
        <v>7</v>
      </c>
    </row>
    <row r="68" spans="12:15" x14ac:dyDescent="0.2">
      <c r="L68" t="s">
        <v>880</v>
      </c>
      <c r="M68" t="s">
        <v>882</v>
      </c>
      <c r="N68">
        <v>1</v>
      </c>
      <c r="O68">
        <f>COUNTIFS(final_selection!C:C,summary!M68,final_selection!H:H,summary!L68,final_selection!L:L,summary!N68)</f>
        <v>3</v>
      </c>
    </row>
    <row r="69" spans="12:15" x14ac:dyDescent="0.2">
      <c r="L69" t="s">
        <v>880</v>
      </c>
      <c r="M69" t="s">
        <v>882</v>
      </c>
      <c r="N69">
        <v>0</v>
      </c>
      <c r="O69">
        <f>COUNTIFS(final_selection!C:C,summary!M69,final_selection!H:H,summary!L69,final_selection!L:L,summary!N69)</f>
        <v>1</v>
      </c>
    </row>
    <row r="70" spans="12:15" x14ac:dyDescent="0.2">
      <c r="O70">
        <f>SUM(O22:O69)</f>
        <v>151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users</vt:lpstr>
      <vt:lpstr>classifications</vt:lpstr>
      <vt:lpstr>projects</vt:lpstr>
      <vt:lpstr>cleaned_users</vt:lpstr>
      <vt:lpstr>external_classifications</vt:lpstr>
      <vt:lpstr>author1_classifications</vt:lpstr>
      <vt:lpstr>author2_classifications</vt:lpstr>
      <vt:lpstr>final_selection</vt:lpstr>
      <vt:lpstr>summary</vt:lpstr>
      <vt:lpstr>projects!project__2</vt:lpstr>
      <vt:lpstr>author1_classifications!project_classification__5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Zemp</dc:creator>
  <cp:lastModifiedBy>Timothy Zemp</cp:lastModifiedBy>
  <dcterms:created xsi:type="dcterms:W3CDTF">2021-02-02T13:45:34Z</dcterms:created>
  <dcterms:modified xsi:type="dcterms:W3CDTF">2021-02-17T21:59:17Z</dcterms:modified>
</cp:coreProperties>
</file>