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dy Goyburo\Desktop\Santa Rosa\Correlaciones\"/>
    </mc:Choice>
  </mc:AlternateContent>
  <xr:revisionPtr revIDLastSave="0" documentId="13_ncr:1_{153CEDF3-A2D2-4DA3-8E74-7BFF3D70EFCB}" xr6:coauthVersionLast="47" xr6:coauthVersionMax="47" xr10:uidLastSave="{00000000-0000-0000-0000-000000000000}"/>
  <bookViews>
    <workbookView xWindow="-105" yWindow="0" windowWidth="14610" windowHeight="15585" xr2:uid="{CB36C951-E0A6-4134-9D99-BBA9EEE69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I23" i="1"/>
  <c r="J23" i="1"/>
  <c r="K23" i="1"/>
  <c r="L23" i="1"/>
  <c r="M23" i="1"/>
  <c r="N23" i="1"/>
  <c r="O23" i="1"/>
  <c r="P23" i="1"/>
  <c r="Q23" i="1"/>
  <c r="R23" i="1"/>
  <c r="H22" i="1"/>
  <c r="I22" i="1"/>
  <c r="J22" i="1"/>
  <c r="K22" i="1"/>
  <c r="L22" i="1"/>
  <c r="M22" i="1"/>
  <c r="N22" i="1"/>
  <c r="O22" i="1"/>
  <c r="P22" i="1"/>
  <c r="Q22" i="1"/>
  <c r="R22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H21" i="1"/>
  <c r="I21" i="1"/>
  <c r="J21" i="1"/>
  <c r="K21" i="1"/>
  <c r="L21" i="1"/>
  <c r="M21" i="1"/>
  <c r="N21" i="1"/>
  <c r="O21" i="1"/>
  <c r="P21" i="1"/>
  <c r="Q21" i="1"/>
  <c r="R21" i="1"/>
  <c r="E21" i="1"/>
  <c r="E23" i="1"/>
  <c r="F23" i="1"/>
  <c r="G23" i="1"/>
  <c r="E22" i="1"/>
  <c r="F22" i="1"/>
  <c r="G22" i="1"/>
  <c r="F21" i="1"/>
  <c r="G21" i="1"/>
  <c r="E20" i="1"/>
  <c r="F20" i="1"/>
  <c r="G20" i="1"/>
  <c r="D23" i="1"/>
  <c r="D22" i="1"/>
  <c r="D21" i="1"/>
  <c r="D20" i="1"/>
</calcChain>
</file>

<file path=xl/sharedStrings.xml><?xml version="1.0" encoding="utf-8"?>
<sst xmlns="http://schemas.openxmlformats.org/spreadsheetml/2006/main" count="93" uniqueCount="50">
  <si>
    <t>pH</t>
  </si>
  <si>
    <t>Temp</t>
  </si>
  <si>
    <t>EC</t>
  </si>
  <si>
    <t>TDS</t>
  </si>
  <si>
    <t xml:space="preserve">  As</t>
  </si>
  <si>
    <t xml:space="preserve">Al </t>
  </si>
  <si>
    <t xml:space="preserve">  Cr</t>
  </si>
  <si>
    <t xml:space="preserve">  Mn</t>
  </si>
  <si>
    <t xml:space="preserve">  Fe</t>
  </si>
  <si>
    <t xml:space="preserve">  Co </t>
  </si>
  <si>
    <t xml:space="preserve">  Ni </t>
  </si>
  <si>
    <t xml:space="preserve">  Cu</t>
  </si>
  <si>
    <t xml:space="preserve">  Zn</t>
  </si>
  <si>
    <t xml:space="preserve">  Mo </t>
  </si>
  <si>
    <t xml:space="preserve">Cd </t>
  </si>
  <si>
    <t>Pb</t>
  </si>
  <si>
    <t xml:space="preserve">  Na </t>
  </si>
  <si>
    <t xml:space="preserve">  Mg </t>
  </si>
  <si>
    <t xml:space="preserve">  P</t>
  </si>
  <si>
    <t xml:space="preserve">  K </t>
  </si>
  <si>
    <t xml:space="preserve">  Ca </t>
  </si>
  <si>
    <r>
      <rPr>
        <b/>
        <i/>
        <sz val="10"/>
        <rFont val="Calibri"/>
        <family val="2"/>
      </rPr>
      <t>u</t>
    </r>
    <r>
      <rPr>
        <b/>
        <i/>
        <sz val="10"/>
        <rFont val="Aptos Narrow"/>
        <family val="2"/>
        <scheme val="minor"/>
      </rPr>
      <t>s/cm</t>
    </r>
  </si>
  <si>
    <t>mg/L</t>
  </si>
  <si>
    <t>µg/l</t>
  </si>
  <si>
    <t>mg/l</t>
  </si>
  <si>
    <t>COD</t>
  </si>
  <si>
    <t>DRY-2021</t>
  </si>
  <si>
    <t>AS - 05</t>
  </si>
  <si>
    <t/>
  </si>
  <si>
    <t>AS - 06</t>
  </si>
  <si>
    <t>AS - 08</t>
  </si>
  <si>
    <t>AS - 09</t>
  </si>
  <si>
    <t>AS - 10</t>
  </si>
  <si>
    <t>AS - 12</t>
  </si>
  <si>
    <t>AS - 13</t>
  </si>
  <si>
    <t>AS - 15</t>
  </si>
  <si>
    <t>AS - 21</t>
  </si>
  <si>
    <t>AS - 22</t>
  </si>
  <si>
    <t>AS - 24</t>
  </si>
  <si>
    <t>AS - 25</t>
  </si>
  <si>
    <t>AS - 26</t>
  </si>
  <si>
    <t>AS - 27</t>
  </si>
  <si>
    <t>AS - 28</t>
  </si>
  <si>
    <t>Epoca</t>
  </si>
  <si>
    <t>X</t>
  </si>
  <si>
    <t>Y</t>
  </si>
  <si>
    <t>min</t>
  </si>
  <si>
    <t>p50</t>
  </si>
  <si>
    <t>max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</si>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</sst>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i/>
      <sz val="10"/>
      <name val="Aptos Narrow"/>
      <family val="2"/>
      <scheme val="minor"/>
    </font>
    <font>
      <b/>
      <sz val="10"/>
      <color rgb="FF000000"/>
      <name val="Arial"/>
      <family val="2"/>
    </font>
    <font>
      <b/>
      <i/>
      <sz val="10"/>
      <name val="Calibri"/>
      <family val="2"/>
    </font>
    <font>
      <b/>
      <sz val="1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i/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1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2" fontId="3" fillId="2" borderId="1" xfId="0" applyNumberFormat="1" applyFont="1" applyFill="1" applyBorder="1" applyAlignment="1">
      <alignment horizontal="center" vertical="top"/>
    </xf>
    <xf numFmtId="2" fontId="3" fillId="2" borderId="0" xfId="0" applyNumberFormat="1" applyFont="1" applyFill="1" applyAlignment="1">
      <alignment horizontal="center" vertical="top"/>
    </xf>
    <xf numFmtId="2" fontId="3" fillId="2" borderId="2" xfId="0" applyNumberFormat="1" applyFont="1" applyFill="1" applyBorder="1" applyAlignment="1">
      <alignment horizontal="center" vertical="top"/>
    </xf>
    <xf numFmtId="2" fontId="2" fillId="2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2" fillId="2" borderId="3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top"/>
    </xf>
    <xf numFmtId="2" fontId="3" fillId="2" borderId="3" xfId="0" applyNumberFormat="1" applyFont="1" applyFill="1" applyBorder="1" applyAlignment="1">
      <alignment horizontal="center" vertical="top"/>
    </xf>
    <xf numFmtId="2" fontId="3" fillId="2" borderId="5" xfId="0" applyNumberFormat="1" applyFont="1" applyFill="1" applyBorder="1" applyAlignment="1">
      <alignment horizontal="center" vertical="top"/>
    </xf>
    <xf numFmtId="164" fontId="2" fillId="2" borderId="3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0" fontId="4" fillId="2" borderId="3" xfId="0" applyFont="1" applyFill="1" applyBorder="1"/>
    <xf numFmtId="2" fontId="7" fillId="0" borderId="0" xfId="0" applyNumberFormat="1" applyFont="1" applyAlignment="1">
      <alignment horizontal="center" vertical="top"/>
    </xf>
    <xf numFmtId="2" fontId="7" fillId="0" borderId="0" xfId="0" applyNumberFormat="1" applyFont="1" applyAlignment="1">
      <alignment horizontal="center"/>
    </xf>
    <xf numFmtId="0" fontId="8" fillId="0" borderId="0" xfId="1" applyFont="1" applyAlignment="1">
      <alignment horizontal="center" vertical="center"/>
    </xf>
    <xf numFmtId="2" fontId="9" fillId="0" borderId="1" xfId="0" applyNumberFormat="1" applyFont="1" applyBorder="1" applyAlignment="1">
      <alignment horizontal="center" vertical="top"/>
    </xf>
    <xf numFmtId="2" fontId="9" fillId="0" borderId="0" xfId="0" applyNumberFormat="1" applyFont="1" applyAlignment="1">
      <alignment horizontal="center" vertical="top"/>
    </xf>
    <xf numFmtId="2" fontId="9" fillId="0" borderId="2" xfId="0" applyNumberFormat="1" applyFont="1" applyBorder="1" applyAlignment="1">
      <alignment horizontal="center" vertical="top"/>
    </xf>
    <xf numFmtId="2" fontId="7" fillId="0" borderId="3" xfId="0" applyNumberFormat="1" applyFont="1" applyBorder="1" applyAlignment="1">
      <alignment horizontal="center" vertical="top"/>
    </xf>
    <xf numFmtId="2" fontId="7" fillId="0" borderId="3" xfId="0" applyNumberFormat="1" applyFont="1" applyBorder="1" applyAlignment="1">
      <alignment horizontal="center"/>
    </xf>
    <xf numFmtId="0" fontId="8" fillId="0" borderId="3" xfId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top"/>
    </xf>
    <xf numFmtId="2" fontId="9" fillId="0" borderId="3" xfId="0" applyNumberFormat="1" applyFont="1" applyBorder="1" applyAlignment="1">
      <alignment horizontal="center" vertical="top"/>
    </xf>
    <xf numFmtId="2" fontId="9" fillId="0" borderId="5" xfId="0" applyNumberFormat="1" applyFont="1" applyBorder="1" applyAlignment="1">
      <alignment horizontal="center" vertical="top"/>
    </xf>
    <xf numFmtId="2" fontId="2" fillId="2" borderId="3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Normal 4" xfId="1" xr:uid="{D30FAF7A-0D2E-4FEC-9E94-B56DEF0AEC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E1E4-D792-4BD0-A674-57D56D6E4CE4}">
  <dimension ref="A1:Y23"/>
  <sheetViews>
    <sheetView tabSelected="1" topLeftCell="B1" workbookViewId="0">
      <selection sqref="A1:A1048576"/>
    </sheetView>
  </sheetViews>
  <sheetFormatPr baseColWidth="10" defaultRowHeight="15" x14ac:dyDescent="0.25"/>
  <cols>
    <col min="1" max="1" width="0" hidden="1" customWidth="1"/>
    <col min="4" max="4" width="11.7109375" hidden="1" customWidth="1"/>
    <col min="5" max="7" width="0" hidden="1" customWidth="1"/>
    <col min="10" max="10" width="0" hidden="1" customWidth="1"/>
    <col min="14" max="14" width="0" hidden="1" customWidth="1"/>
    <col min="17" max="17" width="0" hidden="1" customWidth="1"/>
    <col min="19" max="25" width="0" hidden="1" customWidth="1"/>
  </cols>
  <sheetData>
    <row r="1" spans="1:25" s="13" customFormat="1" x14ac:dyDescent="0.25">
      <c r="A1" s="6" t="s">
        <v>25</v>
      </c>
      <c r="B1" s="7" t="s">
        <v>44</v>
      </c>
      <c r="C1" s="7" t="s">
        <v>45</v>
      </c>
      <c r="D1" s="8" t="s">
        <v>0</v>
      </c>
      <c r="E1" s="9" t="s">
        <v>1</v>
      </c>
      <c r="F1" s="9" t="s">
        <v>2</v>
      </c>
      <c r="G1" s="10" t="s">
        <v>3</v>
      </c>
      <c r="H1" s="26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7" t="s">
        <v>9</v>
      </c>
      <c r="N1" s="27" t="s">
        <v>10</v>
      </c>
      <c r="O1" s="27" t="s">
        <v>11</v>
      </c>
      <c r="P1" s="27" t="s">
        <v>12</v>
      </c>
      <c r="Q1" s="27" t="s">
        <v>13</v>
      </c>
      <c r="R1" s="27" t="s">
        <v>14</v>
      </c>
      <c r="S1" s="27" t="s">
        <v>15</v>
      </c>
      <c r="T1" s="27" t="s">
        <v>16</v>
      </c>
      <c r="U1" s="27" t="s">
        <v>17</v>
      </c>
      <c r="V1" s="27" t="s">
        <v>18</v>
      </c>
      <c r="W1" s="27" t="s">
        <v>19</v>
      </c>
      <c r="X1" s="27" t="s">
        <v>20</v>
      </c>
      <c r="Y1" s="6" t="s">
        <v>43</v>
      </c>
    </row>
    <row r="2" spans="1:25" s="14" customFormat="1" x14ac:dyDescent="0.25">
      <c r="A2" s="15" t="s">
        <v>27</v>
      </c>
      <c r="B2" s="16">
        <v>628525</v>
      </c>
      <c r="C2" s="16">
        <v>9602778</v>
      </c>
      <c r="D2" s="17">
        <v>7.18</v>
      </c>
      <c r="E2" s="18">
        <v>23.4</v>
      </c>
      <c r="F2" s="18">
        <v>95.3</v>
      </c>
      <c r="G2" s="19">
        <v>80</v>
      </c>
      <c r="H2" s="14">
        <v>4.9215271505995899</v>
      </c>
      <c r="I2" s="14">
        <v>11.763709615271299</v>
      </c>
      <c r="J2" s="14">
        <v>4.8149218226847298E-2</v>
      </c>
      <c r="K2" s="14">
        <v>32.102437806872402</v>
      </c>
      <c r="L2" s="14">
        <v>6.2001950461058204</v>
      </c>
      <c r="M2" s="14">
        <v>0.77052705785150899</v>
      </c>
      <c r="N2" s="14">
        <v>5.0130774884511098</v>
      </c>
      <c r="O2" s="14">
        <v>21.3401252700986</v>
      </c>
      <c r="P2" s="14">
        <v>39.193544152270498</v>
      </c>
      <c r="Q2" s="14">
        <v>4.3444350236176599E-2</v>
      </c>
      <c r="R2" s="14">
        <v>0.52485390488087902</v>
      </c>
      <c r="S2" s="14">
        <v>0.19801063574038999</v>
      </c>
      <c r="T2" s="14" t="s">
        <v>28</v>
      </c>
      <c r="U2" s="14">
        <v>4.2266415216226099</v>
      </c>
      <c r="V2" s="14">
        <v>4.9440275996422098</v>
      </c>
      <c r="W2" s="14">
        <v>1.5141995620017401</v>
      </c>
      <c r="X2" s="14">
        <v>7.3861925537397797</v>
      </c>
      <c r="Y2" s="14" t="s">
        <v>26</v>
      </c>
    </row>
    <row r="3" spans="1:25" s="14" customFormat="1" x14ac:dyDescent="0.25">
      <c r="A3" s="15" t="s">
        <v>29</v>
      </c>
      <c r="B3" s="16">
        <v>626514</v>
      </c>
      <c r="C3" s="16">
        <v>9602949</v>
      </c>
      <c r="D3" s="17">
        <v>6.63</v>
      </c>
      <c r="E3" s="18">
        <v>23.2</v>
      </c>
      <c r="F3" s="18">
        <v>312</v>
      </c>
      <c r="G3" s="19">
        <v>348</v>
      </c>
      <c r="H3" s="14">
        <v>57.248325608162098</v>
      </c>
      <c r="I3" s="14">
        <v>100.66589084074801</v>
      </c>
      <c r="J3" s="14">
        <v>0.26686580708962299</v>
      </c>
      <c r="K3" s="14">
        <v>61.3184061362496</v>
      </c>
      <c r="L3" s="14">
        <v>163.00896275965701</v>
      </c>
      <c r="M3" s="14">
        <v>0.23828223823258499</v>
      </c>
      <c r="N3" s="14">
        <v>5.6012463257442704</v>
      </c>
      <c r="O3" s="14">
        <v>4.8970149268207601</v>
      </c>
      <c r="P3" s="14">
        <v>45.440572631698203</v>
      </c>
      <c r="Q3" s="14">
        <v>0.72099438427517304</v>
      </c>
      <c r="R3" s="14">
        <v>2.5008084874378498</v>
      </c>
      <c r="S3" s="14">
        <v>1.02958273412576</v>
      </c>
      <c r="T3" s="14" t="s">
        <v>28</v>
      </c>
      <c r="U3" s="14">
        <v>33.199734376317501</v>
      </c>
      <c r="V3" s="14">
        <v>16.2515754638701</v>
      </c>
      <c r="W3" s="14">
        <v>7.3931147402002901</v>
      </c>
      <c r="X3" s="14">
        <v>66.493542128029105</v>
      </c>
      <c r="Y3" s="14" t="s">
        <v>26</v>
      </c>
    </row>
    <row r="4" spans="1:25" s="14" customFormat="1" x14ac:dyDescent="0.25">
      <c r="A4" s="15" t="s">
        <v>30</v>
      </c>
      <c r="B4" s="16">
        <v>628465</v>
      </c>
      <c r="C4" s="16">
        <v>9602897</v>
      </c>
      <c r="D4" s="17">
        <v>7.38</v>
      </c>
      <c r="E4" s="18">
        <v>24.2</v>
      </c>
      <c r="F4" s="18">
        <v>75.5</v>
      </c>
      <c r="G4" s="19">
        <v>123.1</v>
      </c>
      <c r="H4" s="14">
        <v>6.4356894117790402</v>
      </c>
      <c r="I4" s="14">
        <v>31.8167245300343</v>
      </c>
      <c r="J4" s="14">
        <v>0.104964933922172</v>
      </c>
      <c r="K4" s="14">
        <v>6.3460472664746304</v>
      </c>
      <c r="L4" s="14">
        <v>3.0745016184345202</v>
      </c>
      <c r="M4" s="14">
        <v>3.8765858930317601E-2</v>
      </c>
      <c r="N4" s="14">
        <v>0.58435524786501403</v>
      </c>
      <c r="O4" s="14">
        <v>2.2507949702851202</v>
      </c>
      <c r="P4" s="14">
        <v>3.7632278567017101</v>
      </c>
      <c r="Q4" s="14">
        <v>1.3790772669113001</v>
      </c>
      <c r="R4" s="14">
        <v>3.3468876748502303E-2</v>
      </c>
      <c r="S4" s="14">
        <v>0.14307096731878399</v>
      </c>
      <c r="T4" s="14" t="s">
        <v>28</v>
      </c>
      <c r="U4" s="14">
        <v>6.5041388823275401</v>
      </c>
      <c r="V4" s="14">
        <v>31.719790912912799</v>
      </c>
      <c r="W4" s="14">
        <v>3.2153843586559199</v>
      </c>
      <c r="X4" s="14">
        <v>17.140834566940701</v>
      </c>
      <c r="Y4" s="14" t="s">
        <v>26</v>
      </c>
    </row>
    <row r="5" spans="1:25" s="14" customFormat="1" x14ac:dyDescent="0.25">
      <c r="A5" s="15" t="s">
        <v>31</v>
      </c>
      <c r="B5" s="16">
        <v>626391</v>
      </c>
      <c r="C5" s="16">
        <v>9602960</v>
      </c>
      <c r="D5" s="17">
        <v>7.23</v>
      </c>
      <c r="E5" s="18">
        <v>24.7</v>
      </c>
      <c r="F5" s="18">
        <v>121.9</v>
      </c>
      <c r="G5" s="19">
        <v>83</v>
      </c>
      <c r="H5" s="14">
        <v>5.6159941379763403</v>
      </c>
      <c r="I5" s="14">
        <v>12.416446986304701</v>
      </c>
      <c r="J5" s="14">
        <v>9.0027802014485597E-2</v>
      </c>
      <c r="K5" s="14">
        <v>2.4089695842708401</v>
      </c>
      <c r="L5" s="14">
        <v>13.184702105372599</v>
      </c>
      <c r="M5" s="14">
        <v>1.9855637061102199E-2</v>
      </c>
      <c r="N5" s="14">
        <v>0.31842414492256199</v>
      </c>
      <c r="O5" s="14">
        <v>2.2567112911140099</v>
      </c>
      <c r="P5" s="14">
        <v>4.6240539717697402</v>
      </c>
      <c r="Q5" s="14">
        <v>0.36345907148611101</v>
      </c>
      <c r="R5" s="14">
        <v>4.6482367499778202E-2</v>
      </c>
      <c r="S5" s="14">
        <v>0.19239302741219899</v>
      </c>
      <c r="T5" s="14" t="s">
        <v>28</v>
      </c>
      <c r="U5" s="14">
        <v>5.07914229108437</v>
      </c>
      <c r="V5" s="14">
        <v>10.003509082424699</v>
      </c>
      <c r="W5" s="14">
        <v>0.93780099015314899</v>
      </c>
      <c r="X5" s="14">
        <v>8.7668936609712595</v>
      </c>
      <c r="Y5" s="14" t="s">
        <v>26</v>
      </c>
    </row>
    <row r="6" spans="1:25" s="14" customFormat="1" x14ac:dyDescent="0.25">
      <c r="A6" s="15" t="s">
        <v>32</v>
      </c>
      <c r="B6" s="16">
        <v>620486</v>
      </c>
      <c r="C6" s="16">
        <v>9603987</v>
      </c>
      <c r="D6" s="17">
        <v>7.1</v>
      </c>
      <c r="E6" s="18">
        <v>25.2</v>
      </c>
      <c r="F6" s="18">
        <v>131.30000000000001</v>
      </c>
      <c r="G6" s="19">
        <v>104.9</v>
      </c>
      <c r="H6" s="14">
        <v>16.068989466262199</v>
      </c>
      <c r="I6" s="14">
        <v>25.993162022383299</v>
      </c>
      <c r="J6" s="14">
        <v>9.3840437668018806E-2</v>
      </c>
      <c r="K6" s="14">
        <v>6.9658256362487396</v>
      </c>
      <c r="L6" s="14">
        <v>3.3250202790642698</v>
      </c>
      <c r="M6" s="14">
        <v>5.1781925111432099E-2</v>
      </c>
      <c r="N6" s="14">
        <v>1.2082112062407599</v>
      </c>
      <c r="O6" s="14">
        <v>3.1284307784388901</v>
      </c>
      <c r="P6" s="14">
        <v>3.3128207171080799</v>
      </c>
      <c r="Q6" s="14">
        <v>0.60406835379317103</v>
      </c>
      <c r="R6" s="14">
        <v>3.6423562991785598E-2</v>
      </c>
      <c r="S6" s="14">
        <v>0.14790716180798</v>
      </c>
      <c r="T6" s="14" t="s">
        <v>28</v>
      </c>
      <c r="U6" s="14">
        <v>9.1186611797013093</v>
      </c>
      <c r="V6" s="14">
        <v>18.878028371171499</v>
      </c>
      <c r="W6" s="14">
        <v>3.04527100020232</v>
      </c>
      <c r="X6" s="14">
        <v>12.9628562674457</v>
      </c>
      <c r="Y6" s="14" t="s">
        <v>26</v>
      </c>
    </row>
    <row r="7" spans="1:25" s="14" customFormat="1" x14ac:dyDescent="0.25">
      <c r="A7" s="15" t="s">
        <v>33</v>
      </c>
      <c r="B7" s="16">
        <v>619056</v>
      </c>
      <c r="C7" s="16">
        <v>9603964</v>
      </c>
      <c r="D7" s="17">
        <v>7.1</v>
      </c>
      <c r="E7" s="18">
        <v>25.1</v>
      </c>
      <c r="F7" s="18">
        <v>136.4</v>
      </c>
      <c r="G7" s="19">
        <v>214.1</v>
      </c>
      <c r="H7" s="14">
        <v>32.963208539267399</v>
      </c>
      <c r="I7" s="14">
        <v>78.119502221278495</v>
      </c>
      <c r="J7" s="14">
        <v>0.33928816221881702</v>
      </c>
      <c r="K7" s="14">
        <v>10.5802244068603</v>
      </c>
      <c r="L7" s="14">
        <v>5.60608707059711</v>
      </c>
      <c r="M7" s="14">
        <v>0.107116566918558</v>
      </c>
      <c r="N7" s="14">
        <v>2.4613911606978198</v>
      </c>
      <c r="O7" s="14">
        <v>6.0013170370082696</v>
      </c>
      <c r="P7" s="14">
        <v>5.8746965546186098</v>
      </c>
      <c r="Q7" s="14">
        <v>1.1825461610338901</v>
      </c>
      <c r="R7" s="14">
        <v>0.102175335258745</v>
      </c>
      <c r="S7" s="14">
        <v>0.38284114746096298</v>
      </c>
      <c r="T7" s="14" t="s">
        <v>28</v>
      </c>
      <c r="U7" s="14">
        <v>18.9268000836346</v>
      </c>
      <c r="V7" s="14">
        <v>33.3104228962953</v>
      </c>
      <c r="W7" s="14">
        <v>5.69972751228467</v>
      </c>
      <c r="X7" s="14">
        <v>31.464794713301501</v>
      </c>
      <c r="Y7" s="14" t="s">
        <v>26</v>
      </c>
    </row>
    <row r="8" spans="1:25" s="14" customFormat="1" x14ac:dyDescent="0.25">
      <c r="A8" s="15" t="s">
        <v>34</v>
      </c>
      <c r="B8" s="16">
        <v>617728</v>
      </c>
      <c r="C8" s="16">
        <v>9604658</v>
      </c>
      <c r="D8" s="17">
        <v>7.04</v>
      </c>
      <c r="E8" s="18">
        <v>23.7</v>
      </c>
      <c r="F8" s="18">
        <v>134.6</v>
      </c>
      <c r="G8" s="19">
        <v>129</v>
      </c>
      <c r="H8" s="14">
        <v>11.646318429556301</v>
      </c>
      <c r="I8" s="14">
        <v>14.097304537593301</v>
      </c>
      <c r="J8" s="14">
        <v>0.121751779411525</v>
      </c>
      <c r="K8" s="14">
        <v>2.43171979164944</v>
      </c>
      <c r="L8" s="14">
        <v>9.5877468784273798</v>
      </c>
      <c r="M8" s="14">
        <v>4.8349564222559399E-2</v>
      </c>
      <c r="N8" s="14">
        <v>0.80767168447878601</v>
      </c>
      <c r="O8" s="14">
        <v>3.0681703788232801</v>
      </c>
      <c r="P8" s="14">
        <v>3.9319328473355899</v>
      </c>
      <c r="Q8" s="14">
        <v>0.45562658192581101</v>
      </c>
      <c r="R8" s="14">
        <v>1.7145628467418701E-2</v>
      </c>
      <c r="S8" s="14">
        <v>0.19913151569961399</v>
      </c>
      <c r="T8" s="14" t="s">
        <v>28</v>
      </c>
      <c r="U8" s="14">
        <v>8.04199799599097</v>
      </c>
      <c r="V8" s="14">
        <v>10.426879376766999</v>
      </c>
      <c r="W8" s="14">
        <v>1.2979216964812801</v>
      </c>
      <c r="X8" s="14">
        <v>12.222387006155699</v>
      </c>
      <c r="Y8" s="14" t="s">
        <v>26</v>
      </c>
    </row>
    <row r="9" spans="1:25" s="14" customFormat="1" x14ac:dyDescent="0.25">
      <c r="A9" s="15" t="s">
        <v>35</v>
      </c>
      <c r="B9" s="16">
        <v>617497</v>
      </c>
      <c r="C9" s="16">
        <v>9606398</v>
      </c>
      <c r="D9" s="17">
        <v>7.14</v>
      </c>
      <c r="E9" s="18">
        <v>23.7</v>
      </c>
      <c r="F9" s="18">
        <v>145</v>
      </c>
      <c r="G9" s="19">
        <v>268</v>
      </c>
      <c r="H9" s="14">
        <v>32.524473807923897</v>
      </c>
      <c r="I9" s="14">
        <v>87.252703834810205</v>
      </c>
      <c r="J9" s="14">
        <v>0.28333548495990302</v>
      </c>
      <c r="K9" s="14">
        <v>23.9711751115853</v>
      </c>
      <c r="L9" s="14">
        <v>7.77082764844792</v>
      </c>
      <c r="M9" s="14">
        <v>0.17905015374994701</v>
      </c>
      <c r="N9" s="14">
        <v>2.91113909586121</v>
      </c>
      <c r="O9" s="14">
        <v>6.0212351708974499</v>
      </c>
      <c r="P9" s="14">
        <v>11.616935776836099</v>
      </c>
      <c r="Q9" s="14">
        <v>1.4884075742777201</v>
      </c>
      <c r="R9" s="14">
        <v>0.216920357503983</v>
      </c>
      <c r="S9" s="14">
        <v>0.38081836856745399</v>
      </c>
      <c r="T9" s="14" t="s">
        <v>28</v>
      </c>
      <c r="U9" s="14">
        <v>25.002560972456699</v>
      </c>
      <c r="V9" s="14">
        <v>41.208312921971199</v>
      </c>
      <c r="W9" s="14">
        <v>7.3235048895735098</v>
      </c>
      <c r="X9" s="14">
        <v>38.546092728569398</v>
      </c>
      <c r="Y9" s="14" t="s">
        <v>26</v>
      </c>
    </row>
    <row r="10" spans="1:25" s="14" customFormat="1" x14ac:dyDescent="0.25">
      <c r="A10" s="15" t="s">
        <v>36</v>
      </c>
      <c r="B10" s="16">
        <v>629310</v>
      </c>
      <c r="C10" s="16">
        <v>9603132</v>
      </c>
      <c r="D10" s="17">
        <v>7.26</v>
      </c>
      <c r="E10" s="18">
        <v>25</v>
      </c>
      <c r="F10" s="18">
        <v>68.400000000000006</v>
      </c>
      <c r="G10" s="19">
        <v>72.5</v>
      </c>
      <c r="H10" s="14">
        <v>4.8253019564161299</v>
      </c>
      <c r="I10" s="14">
        <v>26.3029203908665</v>
      </c>
      <c r="J10" s="14">
        <v>0.12034296280515799</v>
      </c>
      <c r="K10" s="14">
        <v>5.1398566756283204</v>
      </c>
      <c r="L10" s="14">
        <v>2.3089450901529101</v>
      </c>
      <c r="M10" s="14">
        <v>2.7048077942531799E-2</v>
      </c>
      <c r="N10" s="14">
        <v>0.31314172634739701</v>
      </c>
      <c r="O10" s="14">
        <v>1.6793857305536399</v>
      </c>
      <c r="P10" s="14">
        <v>4.25333068235041</v>
      </c>
      <c r="Q10" s="14">
        <v>0.90113722498434001</v>
      </c>
      <c r="R10" s="14">
        <v>8.0256156834349002E-2</v>
      </c>
      <c r="S10" s="14">
        <v>0.215241495316596</v>
      </c>
      <c r="T10" s="14" t="s">
        <v>28</v>
      </c>
      <c r="U10" s="14">
        <v>3.91828346020309</v>
      </c>
      <c r="V10" s="14">
        <v>13.3197929997012</v>
      </c>
      <c r="W10" s="14">
        <v>2.20851266947014</v>
      </c>
      <c r="X10" s="14">
        <v>10.8407803190339</v>
      </c>
      <c r="Y10" s="14" t="s">
        <v>26</v>
      </c>
    </row>
    <row r="11" spans="1:25" s="14" customFormat="1" x14ac:dyDescent="0.25">
      <c r="A11" s="15" t="s">
        <v>37</v>
      </c>
      <c r="B11" s="16">
        <v>626589</v>
      </c>
      <c r="C11" s="16">
        <v>9602989</v>
      </c>
      <c r="D11" s="17">
        <v>6.74</v>
      </c>
      <c r="E11" s="18">
        <v>23.6</v>
      </c>
      <c r="F11" s="18">
        <v>312</v>
      </c>
      <c r="G11" s="19">
        <v>355</v>
      </c>
      <c r="H11" s="14">
        <v>60.057795547729398</v>
      </c>
      <c r="I11" s="14">
        <v>74.571175179203706</v>
      </c>
      <c r="J11" s="14">
        <v>0.20358812447590199</v>
      </c>
      <c r="K11" s="14">
        <v>117.379545897581</v>
      </c>
      <c r="L11" s="14">
        <v>63.768508719812502</v>
      </c>
      <c r="M11" s="14">
        <v>0.42628224100476603</v>
      </c>
      <c r="N11" s="14">
        <v>6.2254172088690396</v>
      </c>
      <c r="O11" s="14">
        <v>4.5590212214697301</v>
      </c>
      <c r="P11" s="14">
        <v>15.7663118207804</v>
      </c>
      <c r="Q11" s="14">
        <v>0.89748667378347502</v>
      </c>
      <c r="R11" s="14">
        <v>1.28039141662073</v>
      </c>
      <c r="S11" s="14">
        <v>0.65418278436473598</v>
      </c>
      <c r="T11" s="14" t="s">
        <v>28</v>
      </c>
      <c r="U11" s="14">
        <v>37.148292720174297</v>
      </c>
      <c r="V11" s="14">
        <v>13.1201665191751</v>
      </c>
      <c r="W11" s="14">
        <v>7.4520575290879396</v>
      </c>
      <c r="X11" s="14">
        <v>61.676907002094097</v>
      </c>
      <c r="Y11" s="14" t="s">
        <v>26</v>
      </c>
    </row>
    <row r="12" spans="1:25" s="14" customFormat="1" x14ac:dyDescent="0.25">
      <c r="A12" s="15" t="s">
        <v>38</v>
      </c>
      <c r="B12" s="16">
        <v>619526</v>
      </c>
      <c r="C12" s="16">
        <v>9604096</v>
      </c>
      <c r="D12" s="17">
        <v>7.21</v>
      </c>
      <c r="E12" s="18">
        <v>25.1</v>
      </c>
      <c r="F12" s="18">
        <v>132</v>
      </c>
      <c r="G12" s="19">
        <v>98.2</v>
      </c>
      <c r="H12" s="14">
        <v>14.8803312062222</v>
      </c>
      <c r="I12" s="14">
        <v>56.864391142058899</v>
      </c>
      <c r="J12" s="14">
        <v>0.17811410562666499</v>
      </c>
      <c r="K12" s="14">
        <v>6.3722539095804702</v>
      </c>
      <c r="L12" s="14">
        <v>32.9065052060593</v>
      </c>
      <c r="M12" s="14">
        <v>6.1362843020840399E-2</v>
      </c>
      <c r="N12" s="14">
        <v>1.2244948812537699</v>
      </c>
      <c r="O12" s="14">
        <v>3.45571190266141</v>
      </c>
      <c r="P12" s="14">
        <v>13.8213806378527</v>
      </c>
      <c r="Q12" s="14">
        <v>0.48034042416045702</v>
      </c>
      <c r="R12" s="14">
        <v>0.16123509210897299</v>
      </c>
      <c r="S12" s="14">
        <v>0.50070497409032999</v>
      </c>
      <c r="T12" s="14" t="s">
        <v>28</v>
      </c>
      <c r="U12" s="14">
        <v>7.7100034139931397</v>
      </c>
      <c r="V12" s="14">
        <v>23.763192452959601</v>
      </c>
      <c r="W12" s="14">
        <v>2.3376914444244701</v>
      </c>
      <c r="X12" s="14">
        <v>15.530150818449901</v>
      </c>
      <c r="Y12" s="14" t="s">
        <v>26</v>
      </c>
    </row>
    <row r="13" spans="1:25" s="14" customFormat="1" x14ac:dyDescent="0.25">
      <c r="A13" s="15" t="s">
        <v>39</v>
      </c>
      <c r="B13" s="16">
        <v>618408</v>
      </c>
      <c r="C13" s="16">
        <v>9604210</v>
      </c>
      <c r="D13" s="17">
        <v>7.27</v>
      </c>
      <c r="E13" s="18">
        <v>23.5</v>
      </c>
      <c r="F13" s="18">
        <v>130.69999999999999</v>
      </c>
      <c r="G13" s="19">
        <v>126</v>
      </c>
      <c r="H13" s="14">
        <v>11.291874621547301</v>
      </c>
      <c r="I13" s="14">
        <v>20.343157475325199</v>
      </c>
      <c r="J13" s="14">
        <v>0.210804523376629</v>
      </c>
      <c r="K13" s="14">
        <v>3.0345290741597699</v>
      </c>
      <c r="L13" s="14">
        <v>17.026499763454801</v>
      </c>
      <c r="M13" s="14">
        <v>3.50734005339522E-2</v>
      </c>
      <c r="N13" s="14">
        <v>0.65804726270177105</v>
      </c>
      <c r="O13" s="14">
        <v>2.7358111854965701</v>
      </c>
      <c r="P13" s="14">
        <v>3.2982478545140399</v>
      </c>
      <c r="Q13" s="14">
        <v>0.410915441482678</v>
      </c>
      <c r="R13" s="14">
        <v>1.9512968769595199E-2</v>
      </c>
      <c r="S13" s="14">
        <v>0.135428895252721</v>
      </c>
      <c r="T13" s="14" t="s">
        <v>28</v>
      </c>
      <c r="U13" s="14">
        <v>7.6630162277350404</v>
      </c>
      <c r="V13" s="14">
        <v>15.357257677001</v>
      </c>
      <c r="W13" s="14">
        <v>1.30682185720682</v>
      </c>
      <c r="X13" s="14">
        <v>11.943215118439801</v>
      </c>
      <c r="Y13" s="14" t="s">
        <v>26</v>
      </c>
    </row>
    <row r="14" spans="1:25" s="14" customFormat="1" x14ac:dyDescent="0.25">
      <c r="A14" s="15" t="s">
        <v>40</v>
      </c>
      <c r="B14" s="16">
        <v>617366</v>
      </c>
      <c r="C14" s="16">
        <v>9605753</v>
      </c>
      <c r="D14" s="17">
        <v>7.2</v>
      </c>
      <c r="E14" s="18">
        <v>23.8</v>
      </c>
      <c r="F14" s="18">
        <v>140</v>
      </c>
      <c r="G14" s="19">
        <v>128</v>
      </c>
      <c r="H14" s="14">
        <v>11.3190507956765</v>
      </c>
      <c r="I14" s="14">
        <v>19.435310037110501</v>
      </c>
      <c r="J14" s="14">
        <v>0.16808593540084099</v>
      </c>
      <c r="K14" s="14">
        <v>2.1979850161073502</v>
      </c>
      <c r="L14" s="14">
        <v>12.3951121335708</v>
      </c>
      <c r="M14" s="14">
        <v>3.4511227407591598E-2</v>
      </c>
      <c r="N14" s="14">
        <v>0.56362464831371994</v>
      </c>
      <c r="O14" s="14">
        <v>2.59674430813687</v>
      </c>
      <c r="P14" s="14">
        <v>2.94115007299497</v>
      </c>
      <c r="Q14" s="14">
        <v>0.47440425648162599</v>
      </c>
      <c r="R14" s="14">
        <v>2.0495458861411599E-2</v>
      </c>
      <c r="S14" s="14">
        <v>0.13375733430494299</v>
      </c>
      <c r="T14" s="14" t="s">
        <v>28</v>
      </c>
      <c r="U14" s="14">
        <v>8.4667594012112097</v>
      </c>
      <c r="V14" s="14">
        <v>10.757512908078899</v>
      </c>
      <c r="W14" s="14">
        <v>1.46001221000993</v>
      </c>
      <c r="X14" s="14">
        <v>10.436511483505599</v>
      </c>
      <c r="Y14" s="14" t="s">
        <v>26</v>
      </c>
    </row>
    <row r="15" spans="1:25" s="14" customFormat="1" x14ac:dyDescent="0.25">
      <c r="A15" s="15" t="s">
        <v>41</v>
      </c>
      <c r="B15" s="16">
        <v>616853</v>
      </c>
      <c r="C15" s="16">
        <v>9606897</v>
      </c>
      <c r="D15" s="17">
        <v>7.23</v>
      </c>
      <c r="E15" s="18">
        <v>24.2</v>
      </c>
      <c r="F15" s="18">
        <v>154.9</v>
      </c>
      <c r="G15" s="19">
        <v>121</v>
      </c>
      <c r="H15" s="14">
        <v>9.43481339061473</v>
      </c>
      <c r="I15" s="14">
        <v>21.260557124233099</v>
      </c>
      <c r="J15" s="14">
        <v>0.148939704263887</v>
      </c>
      <c r="K15" s="14">
        <v>4.1206656729599196</v>
      </c>
      <c r="L15" s="14">
        <v>12.919869858015</v>
      </c>
      <c r="M15" s="14">
        <v>4.3771000701264301E-2</v>
      </c>
      <c r="N15" s="14">
        <v>0.52055953277060096</v>
      </c>
      <c r="O15" s="14">
        <v>2.5241611571183502</v>
      </c>
      <c r="P15" s="14">
        <v>3.8133801004204502</v>
      </c>
      <c r="Q15" s="14">
        <v>0.41790799640259302</v>
      </c>
      <c r="R15" s="14">
        <v>2.8134886750666999E-2</v>
      </c>
      <c r="S15" s="14">
        <v>0.16131230735197999</v>
      </c>
      <c r="T15" s="14" t="s">
        <v>28</v>
      </c>
      <c r="U15" s="14">
        <v>7.5465945143008799</v>
      </c>
      <c r="V15" s="14">
        <v>11.3147731984388</v>
      </c>
      <c r="W15" s="14">
        <v>1.3070347607343999</v>
      </c>
      <c r="X15" s="14">
        <v>9.6465043297100905</v>
      </c>
      <c r="Y15" s="14" t="s">
        <v>26</v>
      </c>
    </row>
    <row r="16" spans="1:25" s="20" customFormat="1" x14ac:dyDescent="0.25">
      <c r="A16" s="21" t="s">
        <v>42</v>
      </c>
      <c r="B16" s="22">
        <v>616706</v>
      </c>
      <c r="C16" s="22">
        <v>9607404</v>
      </c>
      <c r="D16" s="23">
        <v>7.12</v>
      </c>
      <c r="E16" s="24">
        <v>24.4</v>
      </c>
      <c r="F16" s="24">
        <v>157.69999999999999</v>
      </c>
      <c r="G16" s="25">
        <v>112</v>
      </c>
      <c r="H16" s="20">
        <v>18.243393208741999</v>
      </c>
      <c r="I16" s="20">
        <v>12.1333374863452</v>
      </c>
      <c r="J16" s="20">
        <v>0.14979287797941099</v>
      </c>
      <c r="K16" s="20">
        <v>7.3601256594612199</v>
      </c>
      <c r="L16" s="20">
        <v>9.7109918503263408</v>
      </c>
      <c r="M16" s="20">
        <v>8.4914255996104707E-2</v>
      </c>
      <c r="N16" s="20">
        <v>1.00079142836926</v>
      </c>
      <c r="O16" s="20">
        <v>4.1039738470359897</v>
      </c>
      <c r="P16" s="20">
        <v>2.3322430275536798</v>
      </c>
      <c r="Q16" s="20">
        <v>0.80075090973166096</v>
      </c>
      <c r="R16" s="20">
        <v>2.0136714208806701E-2</v>
      </c>
      <c r="S16" s="20">
        <v>0.20180804146272899</v>
      </c>
      <c r="T16" s="20" t="s">
        <v>28</v>
      </c>
      <c r="U16" s="20">
        <v>14.232364495593499</v>
      </c>
      <c r="V16" s="20">
        <v>10.0825006652355</v>
      </c>
      <c r="W16" s="20">
        <v>2.3908675780105901</v>
      </c>
      <c r="X16" s="20">
        <v>20.443476581705099</v>
      </c>
      <c r="Y16" s="20" t="s">
        <v>26</v>
      </c>
    </row>
    <row r="17" spans="3:25" x14ac:dyDescent="0.25">
      <c r="D17" s="1"/>
      <c r="E17" s="2"/>
      <c r="F17" s="2" t="s">
        <v>21</v>
      </c>
      <c r="G17" s="3" t="s">
        <v>22</v>
      </c>
      <c r="H17" s="4" t="s">
        <v>23</v>
      </c>
      <c r="I17" s="5" t="s">
        <v>23</v>
      </c>
      <c r="J17" s="5" t="s">
        <v>23</v>
      </c>
      <c r="K17" s="5" t="s">
        <v>23</v>
      </c>
      <c r="L17" s="5" t="s">
        <v>23</v>
      </c>
      <c r="M17" s="5" t="s">
        <v>23</v>
      </c>
      <c r="N17" s="5" t="s">
        <v>23</v>
      </c>
      <c r="O17" s="5" t="s">
        <v>23</v>
      </c>
      <c r="P17" s="5" t="s">
        <v>23</v>
      </c>
      <c r="Q17" s="5" t="s">
        <v>23</v>
      </c>
      <c r="R17" s="5" t="s">
        <v>23</v>
      </c>
      <c r="S17" s="5" t="s">
        <v>23</v>
      </c>
      <c r="T17" s="5" t="s">
        <v>24</v>
      </c>
      <c r="U17" s="5" t="s">
        <v>24</v>
      </c>
      <c r="V17" s="5" t="s">
        <v>23</v>
      </c>
      <c r="W17" s="5" t="s">
        <v>24</v>
      </c>
      <c r="X17" s="5" t="s">
        <v>24</v>
      </c>
    </row>
    <row r="18" spans="3:25" x14ac:dyDescent="0.25">
      <c r="H18" s="6">
        <v>2.6432510860782299E-2</v>
      </c>
      <c r="I18" s="6">
        <v>0.35698260991094499</v>
      </c>
      <c r="J18" s="6">
        <v>3.20052269964749E-2</v>
      </c>
      <c r="K18" s="6">
        <v>8.4655721296940697E-2</v>
      </c>
      <c r="L18" s="6">
        <v>0.375444968558797</v>
      </c>
      <c r="M18" s="6">
        <v>2.3948605922081902E-2</v>
      </c>
      <c r="N18" s="6">
        <v>0.27707244928637698</v>
      </c>
      <c r="O18" s="6">
        <v>1.8428499793521999E-2</v>
      </c>
      <c r="P18" s="6">
        <v>0.34343612246256</v>
      </c>
      <c r="Q18" s="6">
        <v>6.9057213776791797E-3</v>
      </c>
      <c r="R18" s="6">
        <v>7.5617729296776895E-3</v>
      </c>
      <c r="S18" s="11">
        <v>2.7311067417547801E-3</v>
      </c>
      <c r="T18" s="6">
        <v>2.3664919432832599E-2</v>
      </c>
      <c r="U18" s="12">
        <v>1.45418220400405E-3</v>
      </c>
      <c r="V18" s="6">
        <v>2.9549520193982102</v>
      </c>
      <c r="W18" s="6">
        <v>7.0966666917561205E-2</v>
      </c>
      <c r="X18" s="11">
        <v>4.6519707128446696E-3</v>
      </c>
    </row>
    <row r="20" spans="3:25" x14ac:dyDescent="0.25">
      <c r="C20" t="s">
        <v>46</v>
      </c>
      <c r="D20" s="28">
        <f>MIN(D2:D16)</f>
        <v>6.63</v>
      </c>
      <c r="E20" s="28">
        <f t="shared" ref="E20:Y20" si="0">MIN(E2:E16)</f>
        <v>23.2</v>
      </c>
      <c r="F20" s="28">
        <f t="shared" si="0"/>
        <v>68.400000000000006</v>
      </c>
      <c r="G20" s="28">
        <f t="shared" si="0"/>
        <v>72.5</v>
      </c>
      <c r="H20" s="28">
        <f t="shared" si="0"/>
        <v>4.8253019564161299</v>
      </c>
      <c r="I20" s="28">
        <f t="shared" si="0"/>
        <v>11.763709615271299</v>
      </c>
      <c r="J20" s="28">
        <f t="shared" si="0"/>
        <v>4.8149218226847298E-2</v>
      </c>
      <c r="K20" s="28">
        <f t="shared" si="0"/>
        <v>2.1979850161073502</v>
      </c>
      <c r="L20" s="28">
        <f t="shared" si="0"/>
        <v>2.3089450901529101</v>
      </c>
      <c r="M20" s="28">
        <f t="shared" si="0"/>
        <v>1.9855637061102199E-2</v>
      </c>
      <c r="N20" s="28">
        <f t="shared" si="0"/>
        <v>0.31314172634739701</v>
      </c>
      <c r="O20" s="28">
        <f t="shared" si="0"/>
        <v>1.6793857305536399</v>
      </c>
      <c r="P20" s="28">
        <f t="shared" si="0"/>
        <v>2.3322430275536798</v>
      </c>
      <c r="Q20" s="28">
        <f t="shared" si="0"/>
        <v>4.3444350236176599E-2</v>
      </c>
      <c r="R20" s="28">
        <f t="shared" si="0"/>
        <v>1.7145628467418701E-2</v>
      </c>
      <c r="S20" s="28">
        <f t="shared" si="0"/>
        <v>0.13375733430494299</v>
      </c>
      <c r="T20" s="28">
        <f t="shared" si="0"/>
        <v>0</v>
      </c>
      <c r="U20" s="28">
        <f t="shared" si="0"/>
        <v>3.91828346020309</v>
      </c>
      <c r="V20" s="28">
        <f t="shared" si="0"/>
        <v>4.9440275996422098</v>
      </c>
      <c r="W20" s="28">
        <f t="shared" si="0"/>
        <v>0.93780099015314899</v>
      </c>
      <c r="X20" s="28">
        <f t="shared" si="0"/>
        <v>7.3861925537397797</v>
      </c>
      <c r="Y20" s="28">
        <f t="shared" si="0"/>
        <v>0</v>
      </c>
    </row>
    <row r="21" spans="3:25" x14ac:dyDescent="0.25">
      <c r="C21" t="s">
        <v>47</v>
      </c>
      <c r="D21">
        <f>_xlfn.PERCENTILE.INC(D2:D16,0.5)</f>
        <v>7.18</v>
      </c>
      <c r="E21">
        <f>_xlfn.PERCENTILE.INC(E2:E16,0.5)</f>
        <v>24.2</v>
      </c>
      <c r="F21">
        <f t="shared" ref="F21:R21" si="1">_xlfn.PERCENTILE.INC(F2:F16,0.5)</f>
        <v>134.6</v>
      </c>
      <c r="G21" s="28">
        <f t="shared" si="1"/>
        <v>123.1</v>
      </c>
      <c r="H21" s="28">
        <f t="shared" si="1"/>
        <v>11.646318429556301</v>
      </c>
      <c r="I21" s="28">
        <f t="shared" si="1"/>
        <v>25.993162022383299</v>
      </c>
      <c r="J21" s="28">
        <f t="shared" si="1"/>
        <v>0.14979287797941099</v>
      </c>
      <c r="K21" s="28">
        <f t="shared" si="1"/>
        <v>6.3722539095804702</v>
      </c>
      <c r="L21" s="28">
        <f t="shared" si="1"/>
        <v>9.7109918503263408</v>
      </c>
      <c r="M21" s="28">
        <f t="shared" si="1"/>
        <v>5.1781925111432099E-2</v>
      </c>
      <c r="N21" s="28">
        <f t="shared" si="1"/>
        <v>1.00079142836926</v>
      </c>
      <c r="O21" s="28">
        <f t="shared" si="1"/>
        <v>3.1284307784388901</v>
      </c>
      <c r="P21" s="28">
        <f t="shared" si="1"/>
        <v>4.25333068235041</v>
      </c>
      <c r="Q21" s="28">
        <f t="shared" si="1"/>
        <v>0.60406835379317103</v>
      </c>
      <c r="R21" s="28">
        <f t="shared" si="1"/>
        <v>4.6482367499778202E-2</v>
      </c>
    </row>
    <row r="22" spans="3:25" x14ac:dyDescent="0.25">
      <c r="C22" t="s">
        <v>48</v>
      </c>
      <c r="D22" s="28">
        <f>MAX(D2:D16)</f>
        <v>7.38</v>
      </c>
      <c r="E22" s="28">
        <f t="shared" ref="E22:R22" si="2">MAX(E2:E16)</f>
        <v>25.2</v>
      </c>
      <c r="F22" s="28">
        <f t="shared" si="2"/>
        <v>312</v>
      </c>
      <c r="G22" s="28">
        <f t="shared" si="2"/>
        <v>355</v>
      </c>
      <c r="H22" s="28">
        <f t="shared" si="2"/>
        <v>60.057795547729398</v>
      </c>
      <c r="I22" s="28">
        <f t="shared" si="2"/>
        <v>100.66589084074801</v>
      </c>
      <c r="J22" s="28">
        <f t="shared" si="2"/>
        <v>0.33928816221881702</v>
      </c>
      <c r="K22" s="28">
        <f t="shared" si="2"/>
        <v>117.379545897581</v>
      </c>
      <c r="L22" s="28">
        <f t="shared" si="2"/>
        <v>163.00896275965701</v>
      </c>
      <c r="M22" s="28">
        <f t="shared" si="2"/>
        <v>0.77052705785150899</v>
      </c>
      <c r="N22" s="28">
        <f t="shared" si="2"/>
        <v>6.2254172088690396</v>
      </c>
      <c r="O22" s="28">
        <f t="shared" si="2"/>
        <v>21.3401252700986</v>
      </c>
      <c r="P22" s="28">
        <f t="shared" si="2"/>
        <v>45.440572631698203</v>
      </c>
      <c r="Q22" s="28">
        <f t="shared" si="2"/>
        <v>1.4884075742777201</v>
      </c>
      <c r="R22" s="28">
        <f t="shared" si="2"/>
        <v>2.5008084874378498</v>
      </c>
    </row>
    <row r="23" spans="3:25" x14ac:dyDescent="0.25">
      <c r="C23" t="s">
        <v>49</v>
      </c>
      <c r="D23" s="28">
        <f>_xlfn.STDEV.S(D2:D16)</f>
        <v>0.19712939912656355</v>
      </c>
      <c r="E23" s="28">
        <f t="shared" ref="E23:R23" si="3">_xlfn.STDEV.S(E2:E16)</f>
        <v>0.69165088909142081</v>
      </c>
      <c r="F23" s="28">
        <f t="shared" si="3"/>
        <v>70.788799221614838</v>
      </c>
      <c r="G23" s="28">
        <f t="shared" si="3"/>
        <v>93.745729045571508</v>
      </c>
      <c r="H23" s="28">
        <f t="shared" si="3"/>
        <v>18.012726822661424</v>
      </c>
      <c r="I23" s="28">
        <f t="shared" si="3"/>
        <v>31.006311446720058</v>
      </c>
      <c r="J23" s="28">
        <f t="shared" si="3"/>
        <v>8.0460756949200685E-2</v>
      </c>
      <c r="K23" s="28">
        <f t="shared" si="3"/>
        <v>31.434745517345227</v>
      </c>
      <c r="L23" s="28">
        <f t="shared" si="3"/>
        <v>41.466984606366395</v>
      </c>
      <c r="M23" s="28">
        <f t="shared" si="3"/>
        <v>0.20454306649599274</v>
      </c>
      <c r="N23" s="28">
        <f t="shared" si="3"/>
        <v>2.0406604724715209</v>
      </c>
      <c r="O23" s="28">
        <f t="shared" si="3"/>
        <v>4.7923687823202989</v>
      </c>
      <c r="P23" s="28">
        <f t="shared" si="3"/>
        <v>13.461368976476665</v>
      </c>
      <c r="Q23" s="28">
        <f t="shared" si="3"/>
        <v>0.40357321355647785</v>
      </c>
      <c r="R23" s="28">
        <f t="shared" si="3"/>
        <v>0.68345756001346525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Samanda Goyburo Chavez</dc:creator>
  <cp:lastModifiedBy>Cindy Samanda Goyburo Chavez</cp:lastModifiedBy>
  <dcterms:created xsi:type="dcterms:W3CDTF">2024-01-22T20:38:41Z</dcterms:created>
  <dcterms:modified xsi:type="dcterms:W3CDTF">2024-05-17T19:35:12Z</dcterms:modified>
</cp:coreProperties>
</file>