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ndy Goyburo\Desktop\Santa Rosa\Correlaciones\"/>
    </mc:Choice>
  </mc:AlternateContent>
  <xr:revisionPtr revIDLastSave="0" documentId="13_ncr:1_{E74EE529-4A32-4B83-BC19-B3B149CC2F1A}" xr6:coauthVersionLast="47" xr6:coauthVersionMax="47" xr10:uidLastSave="{00000000-0000-0000-0000-000000000000}"/>
  <bookViews>
    <workbookView xWindow="-105" yWindow="0" windowWidth="14610" windowHeight="15585" xr2:uid="{47CBD168-D3BC-4D8F-93D6-CB389C7A53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L26" i="1"/>
  <c r="M26" i="1"/>
  <c r="N26" i="1"/>
  <c r="O26" i="1"/>
  <c r="P26" i="1"/>
  <c r="Q26" i="1"/>
  <c r="R26" i="1"/>
  <c r="G25" i="1"/>
  <c r="H25" i="1"/>
  <c r="I25" i="1"/>
  <c r="J25" i="1"/>
  <c r="K25" i="1"/>
  <c r="L25" i="1"/>
  <c r="M25" i="1"/>
  <c r="N25" i="1"/>
  <c r="O25" i="1"/>
  <c r="P25" i="1"/>
  <c r="Q25" i="1"/>
  <c r="R25" i="1"/>
  <c r="G23" i="1"/>
  <c r="H23" i="1"/>
  <c r="I23" i="1"/>
  <c r="J23" i="1"/>
  <c r="K23" i="1"/>
  <c r="L23" i="1"/>
  <c r="M23" i="1"/>
  <c r="N23" i="1"/>
  <c r="O23" i="1"/>
  <c r="P23" i="1"/>
  <c r="Q23" i="1"/>
  <c r="R23" i="1"/>
  <c r="G24" i="1"/>
  <c r="H24" i="1"/>
  <c r="I24" i="1"/>
  <c r="J24" i="1"/>
  <c r="K24" i="1"/>
  <c r="L24" i="1"/>
  <c r="M24" i="1"/>
  <c r="N24" i="1"/>
  <c r="O24" i="1"/>
  <c r="P24" i="1"/>
  <c r="Q24" i="1"/>
  <c r="R24" i="1"/>
  <c r="E26" i="1"/>
  <c r="F26" i="1"/>
  <c r="E25" i="1"/>
  <c r="F25" i="1"/>
  <c r="E24" i="1"/>
  <c r="F24" i="1"/>
  <c r="E23" i="1"/>
  <c r="F23" i="1"/>
  <c r="D26" i="1"/>
  <c r="D24" i="1"/>
  <c r="D25" i="1"/>
  <c r="D23" i="1"/>
  <c r="Q21" i="1"/>
  <c r="R21" i="1"/>
  <c r="E21" i="1"/>
  <c r="F21" i="1"/>
  <c r="G21" i="1"/>
  <c r="H21" i="1"/>
  <c r="I21" i="1"/>
  <c r="J21" i="1"/>
  <c r="K21" i="1"/>
  <c r="L21" i="1"/>
  <c r="M21" i="1"/>
  <c r="N21" i="1"/>
  <c r="O21" i="1"/>
  <c r="P21" i="1"/>
  <c r="D21" i="1"/>
</calcChain>
</file>

<file path=xl/sharedStrings.xml><?xml version="1.0" encoding="utf-8"?>
<sst xmlns="http://schemas.openxmlformats.org/spreadsheetml/2006/main" count="78" uniqueCount="49">
  <si>
    <t>pH</t>
  </si>
  <si>
    <t>Temp</t>
  </si>
  <si>
    <t>EC</t>
  </si>
  <si>
    <t>TDS</t>
  </si>
  <si>
    <t xml:space="preserve">  As</t>
  </si>
  <si>
    <t xml:space="preserve">Al </t>
  </si>
  <si>
    <t xml:space="preserve">  Cr</t>
  </si>
  <si>
    <t xml:space="preserve">  Mn</t>
  </si>
  <si>
    <t xml:space="preserve">  Fe</t>
  </si>
  <si>
    <t xml:space="preserve">  Co </t>
  </si>
  <si>
    <t xml:space="preserve">  Ni </t>
  </si>
  <si>
    <t xml:space="preserve">  Cu</t>
  </si>
  <si>
    <t xml:space="preserve">  Zn</t>
  </si>
  <si>
    <t xml:space="preserve">  Mo </t>
  </si>
  <si>
    <t xml:space="preserve">Cd </t>
  </si>
  <si>
    <t>Pb</t>
  </si>
  <si>
    <t xml:space="preserve">  Na </t>
  </si>
  <si>
    <t xml:space="preserve">  Mg </t>
  </si>
  <si>
    <t xml:space="preserve">  P</t>
  </si>
  <si>
    <t xml:space="preserve">  K </t>
  </si>
  <si>
    <t xml:space="preserve">  Ca </t>
  </si>
  <si>
    <r>
      <rPr>
        <b/>
        <i/>
        <sz val="10"/>
        <rFont val="Calibri"/>
        <family val="2"/>
      </rPr>
      <t>u</t>
    </r>
    <r>
      <rPr>
        <b/>
        <i/>
        <sz val="10"/>
        <rFont val="Aptos Narrow"/>
        <family val="2"/>
        <scheme val="minor"/>
      </rPr>
      <t>s/cm</t>
    </r>
  </si>
  <si>
    <t>mg/L</t>
  </si>
  <si>
    <t>µg/l</t>
  </si>
  <si>
    <t>mg/l</t>
  </si>
  <si>
    <t>COD</t>
  </si>
  <si>
    <t>DRY-2022</t>
  </si>
  <si>
    <t>AS - 01</t>
  </si>
  <si>
    <t>AS - 02</t>
  </si>
  <si>
    <t>AS - 03</t>
  </si>
  <si>
    <t>AS - 04</t>
  </si>
  <si>
    <t>AS - 05</t>
  </si>
  <si>
    <t>AS - 06</t>
  </si>
  <si>
    <t>AS - 07</t>
  </si>
  <si>
    <t>AS - 08</t>
  </si>
  <si>
    <t>AS - 09</t>
  </si>
  <si>
    <t>AS - 10</t>
  </si>
  <si>
    <t>AS - 11</t>
  </si>
  <si>
    <t>AS - 12</t>
  </si>
  <si>
    <t>AS - 13</t>
  </si>
  <si>
    <t>AS - 14</t>
  </si>
  <si>
    <t>AS - 15</t>
  </si>
  <si>
    <t>Epoca</t>
  </si>
  <si>
    <t>X</t>
  </si>
  <si>
    <t>Y</t>
  </si>
  <si>
    <t>min</t>
  </si>
  <si>
    <t>p50</t>
  </si>
  <si>
    <t>max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</si>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</sst>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0"/>
      <name val="Aptos Narrow"/>
      <family val="2"/>
      <scheme val="minor"/>
    </font>
    <font>
      <b/>
      <sz val="10"/>
      <color rgb="FF000000"/>
      <name val="Arial"/>
      <family val="2"/>
    </font>
    <font>
      <b/>
      <i/>
      <sz val="10"/>
      <name val="Calibri"/>
      <family val="2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i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1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2" fontId="3" fillId="2" borderId="0" xfId="0" applyNumberFormat="1" applyFont="1" applyFill="1" applyAlignment="1">
      <alignment horizontal="center" vertical="top"/>
    </xf>
    <xf numFmtId="2" fontId="3" fillId="2" borderId="2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top"/>
    </xf>
    <xf numFmtId="2" fontId="3" fillId="2" borderId="3" xfId="0" applyNumberFormat="1" applyFont="1" applyFill="1" applyBorder="1" applyAlignment="1">
      <alignment horizontal="center" vertical="top"/>
    </xf>
    <xf numFmtId="2" fontId="3" fillId="2" borderId="5" xfId="0" applyNumberFormat="1" applyFont="1" applyFill="1" applyBorder="1" applyAlignment="1">
      <alignment horizontal="center" vertical="top"/>
    </xf>
    <xf numFmtId="16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4" fillId="2" borderId="3" xfId="0" applyFont="1" applyFill="1" applyBorder="1"/>
    <xf numFmtId="2" fontId="7" fillId="0" borderId="0" xfId="0" applyNumberFormat="1" applyFont="1" applyAlignment="1">
      <alignment horizontal="center" vertical="top"/>
    </xf>
    <xf numFmtId="2" fontId="7" fillId="0" borderId="0" xfId="0" applyNumberFormat="1" applyFont="1" applyAlignment="1">
      <alignment horizontal="center"/>
    </xf>
    <xf numFmtId="0" fontId="8" fillId="0" borderId="0" xfId="1" applyFont="1" applyAlignment="1">
      <alignment horizontal="center"/>
    </xf>
    <xf numFmtId="2" fontId="9" fillId="0" borderId="1" xfId="0" applyNumberFormat="1" applyFont="1" applyBorder="1" applyAlignment="1">
      <alignment horizontal="center" vertical="top"/>
    </xf>
    <xf numFmtId="2" fontId="9" fillId="0" borderId="0" xfId="0" applyNumberFormat="1" applyFont="1" applyAlignment="1">
      <alignment horizontal="center" vertical="top"/>
    </xf>
    <xf numFmtId="2" fontId="9" fillId="0" borderId="2" xfId="0" applyNumberFormat="1" applyFont="1" applyBorder="1" applyAlignment="1">
      <alignment horizontal="center" vertical="top"/>
    </xf>
    <xf numFmtId="2" fontId="7" fillId="0" borderId="3" xfId="0" applyNumberFormat="1" applyFont="1" applyBorder="1" applyAlignment="1">
      <alignment horizontal="center" vertical="top"/>
    </xf>
    <xf numFmtId="2" fontId="7" fillId="0" borderId="3" xfId="0" applyNumberFormat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2" fontId="9" fillId="0" borderId="4" xfId="0" applyNumberFormat="1" applyFont="1" applyBorder="1" applyAlignment="1">
      <alignment horizontal="center" vertical="top"/>
    </xf>
    <xf numFmtId="2" fontId="9" fillId="0" borderId="3" xfId="0" applyNumberFormat="1" applyFont="1" applyBorder="1" applyAlignment="1">
      <alignment horizontal="center" vertical="top"/>
    </xf>
    <xf numFmtId="2" fontId="9" fillId="0" borderId="5" xfId="0" applyNumberFormat="1" applyFont="1" applyBorder="1" applyAlignment="1">
      <alignment horizontal="center" vertical="top"/>
    </xf>
    <xf numFmtId="2" fontId="2" fillId="2" borderId="3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Normal 2 2" xfId="1" xr:uid="{4149C9D3-6B60-4392-892A-7F40B39DE4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824A-1322-4670-BC99-1CD8DB314B08}">
  <dimension ref="A1:Y26"/>
  <sheetViews>
    <sheetView tabSelected="1" workbookViewId="0">
      <selection activeCell="I18" sqref="I18"/>
    </sheetView>
  </sheetViews>
  <sheetFormatPr baseColWidth="10" defaultRowHeight="15" x14ac:dyDescent="0.25"/>
  <cols>
    <col min="2" max="7" width="0" hidden="1" customWidth="1"/>
    <col min="10" max="10" width="0" hidden="1" customWidth="1"/>
    <col min="14" max="14" width="0" hidden="1" customWidth="1"/>
    <col min="17" max="17" width="0" hidden="1" customWidth="1"/>
    <col min="19" max="25" width="0" hidden="1" customWidth="1"/>
  </cols>
  <sheetData>
    <row r="1" spans="1:25" s="12" customFormat="1" x14ac:dyDescent="0.25">
      <c r="A1" s="5" t="s">
        <v>25</v>
      </c>
      <c r="B1" s="6" t="s">
        <v>43</v>
      </c>
      <c r="C1" s="6" t="s">
        <v>44</v>
      </c>
      <c r="D1" s="7" t="s">
        <v>0</v>
      </c>
      <c r="E1" s="8" t="s">
        <v>1</v>
      </c>
      <c r="F1" s="8" t="s">
        <v>2</v>
      </c>
      <c r="G1" s="9" t="s">
        <v>3</v>
      </c>
      <c r="H1" s="25" t="s">
        <v>4</v>
      </c>
      <c r="I1" s="26" t="s">
        <v>5</v>
      </c>
      <c r="J1" s="26" t="s">
        <v>6</v>
      </c>
      <c r="K1" s="26" t="s">
        <v>7</v>
      </c>
      <c r="L1" s="26" t="s">
        <v>8</v>
      </c>
      <c r="M1" s="26" t="s">
        <v>9</v>
      </c>
      <c r="N1" s="26" t="s">
        <v>10</v>
      </c>
      <c r="O1" s="26" t="s">
        <v>11</v>
      </c>
      <c r="P1" s="26" t="s">
        <v>12</v>
      </c>
      <c r="Q1" s="26" t="s">
        <v>13</v>
      </c>
      <c r="R1" s="26" t="s">
        <v>14</v>
      </c>
      <c r="S1" s="26" t="s">
        <v>15</v>
      </c>
      <c r="T1" s="26" t="s">
        <v>16</v>
      </c>
      <c r="U1" s="26" t="s">
        <v>17</v>
      </c>
      <c r="V1" s="26" t="s">
        <v>18</v>
      </c>
      <c r="W1" s="26" t="s">
        <v>19</v>
      </c>
      <c r="X1" s="26" t="s">
        <v>20</v>
      </c>
      <c r="Y1" s="5" t="s">
        <v>42</v>
      </c>
    </row>
    <row r="2" spans="1:25" s="13" customFormat="1" x14ac:dyDescent="0.25">
      <c r="A2" s="14" t="s">
        <v>27</v>
      </c>
      <c r="B2" s="15">
        <v>628808</v>
      </c>
      <c r="C2" s="15">
        <v>9603407</v>
      </c>
      <c r="D2" s="16">
        <v>5.03</v>
      </c>
      <c r="E2" s="17">
        <v>25.3</v>
      </c>
      <c r="F2" s="17">
        <v>244</v>
      </c>
      <c r="G2" s="18">
        <v>115.6</v>
      </c>
      <c r="H2" s="13">
        <v>1.3869547228330601</v>
      </c>
      <c r="I2" s="13">
        <v>169.17459923131901</v>
      </c>
      <c r="J2" s="13">
        <v>0.162949863090771</v>
      </c>
      <c r="K2" s="13">
        <v>414.865930045879</v>
      </c>
      <c r="L2" s="13">
        <v>10.9893567686244</v>
      </c>
      <c r="M2" s="13">
        <v>10.643777737295199</v>
      </c>
      <c r="O2" s="13">
        <v>63.774244348588397</v>
      </c>
      <c r="P2" s="13">
        <v>247.18825864134101</v>
      </c>
      <c r="Q2" s="13">
        <v>4.8224676080468501E-2</v>
      </c>
      <c r="R2" s="13">
        <v>2.6918025865900002</v>
      </c>
      <c r="T2" s="13">
        <v>6.1192926420831704</v>
      </c>
      <c r="U2" s="13">
        <v>8.5018456067373496</v>
      </c>
      <c r="V2" s="13">
        <v>9.9686315433401091</v>
      </c>
      <c r="W2" s="13">
        <v>1.6091271758738299</v>
      </c>
      <c r="X2" s="13">
        <v>20.444076446324001</v>
      </c>
      <c r="Y2" s="13" t="s">
        <v>26</v>
      </c>
    </row>
    <row r="3" spans="1:25" s="13" customFormat="1" x14ac:dyDescent="0.25">
      <c r="A3" s="14" t="s">
        <v>28</v>
      </c>
      <c r="B3" s="15">
        <v>628798</v>
      </c>
      <c r="C3" s="15">
        <v>9603338</v>
      </c>
      <c r="D3" s="16">
        <v>4.5599999999999996</v>
      </c>
      <c r="E3" s="17">
        <v>23.5</v>
      </c>
      <c r="F3" s="17">
        <v>230</v>
      </c>
      <c r="G3" s="18">
        <v>114.9</v>
      </c>
      <c r="H3" s="13">
        <v>1.47719416952244</v>
      </c>
      <c r="I3" s="13">
        <v>305.190611530767</v>
      </c>
      <c r="J3" s="13">
        <v>0.117649612501843</v>
      </c>
      <c r="K3" s="13">
        <v>427.58855683871798</v>
      </c>
      <c r="L3" s="13">
        <v>17.585820061366199</v>
      </c>
      <c r="M3" s="13">
        <v>11.3593179729793</v>
      </c>
      <c r="O3" s="13">
        <v>116.704366581716</v>
      </c>
      <c r="P3" s="13">
        <v>264.76903752292998</v>
      </c>
      <c r="Q3" s="13">
        <v>3.2114146880290698E-2</v>
      </c>
      <c r="R3" s="13">
        <v>3.2363850019892402</v>
      </c>
      <c r="T3" s="13">
        <v>6.3087123766076498</v>
      </c>
      <c r="U3" s="13">
        <v>8.7713948140783007</v>
      </c>
      <c r="V3" s="13">
        <v>7.6207044700013302</v>
      </c>
      <c r="W3" s="13">
        <v>1.39570485027027</v>
      </c>
      <c r="X3" s="13">
        <v>20.639535201790999</v>
      </c>
      <c r="Y3" s="13" t="s">
        <v>26</v>
      </c>
    </row>
    <row r="4" spans="1:25" s="13" customFormat="1" x14ac:dyDescent="0.25">
      <c r="A4" s="14" t="s">
        <v>29</v>
      </c>
      <c r="B4" s="15">
        <v>628664</v>
      </c>
      <c r="C4" s="15">
        <v>9603359</v>
      </c>
      <c r="D4" s="16">
        <v>4.67</v>
      </c>
      <c r="E4" s="17">
        <v>22.7</v>
      </c>
      <c r="F4" s="17">
        <v>226</v>
      </c>
      <c r="G4" s="18">
        <v>112.2</v>
      </c>
      <c r="H4" s="13">
        <v>1.3153364950389299</v>
      </c>
      <c r="I4" s="13">
        <v>236.36494867172999</v>
      </c>
      <c r="J4" s="13">
        <v>9.0515313395184996E-2</v>
      </c>
      <c r="K4" s="13">
        <v>374.659223633392</v>
      </c>
      <c r="L4" s="13">
        <v>11.325733230828501</v>
      </c>
      <c r="M4" s="13">
        <v>10.0023061418536</v>
      </c>
      <c r="O4" s="13">
        <v>118.501326146084</v>
      </c>
      <c r="P4" s="13">
        <v>252.51740655382901</v>
      </c>
      <c r="Q4" s="13">
        <v>2.2057540024341099E-2</v>
      </c>
      <c r="R4" s="13">
        <v>2.8546036895762099</v>
      </c>
      <c r="T4" s="13">
        <v>6.3087123766076498</v>
      </c>
      <c r="U4" s="13">
        <v>8.0892764906696399</v>
      </c>
      <c r="V4" s="13">
        <v>9.3341857467376492</v>
      </c>
      <c r="W4" s="13">
        <v>1.46665598908881</v>
      </c>
      <c r="X4" s="13">
        <v>18.757383953242101</v>
      </c>
      <c r="Y4" s="13" t="s">
        <v>26</v>
      </c>
    </row>
    <row r="5" spans="1:25" s="13" customFormat="1" x14ac:dyDescent="0.25">
      <c r="A5" s="14" t="s">
        <v>30</v>
      </c>
      <c r="B5" s="15">
        <v>628590</v>
      </c>
      <c r="C5" s="15">
        <v>9603200</v>
      </c>
      <c r="D5" s="16">
        <v>4.8099999999999996</v>
      </c>
      <c r="E5" s="17">
        <v>22.8</v>
      </c>
      <c r="F5" s="17">
        <v>220</v>
      </c>
      <c r="G5" s="18">
        <v>109.1</v>
      </c>
      <c r="H5" s="13">
        <v>1.83515970068637</v>
      </c>
      <c r="I5" s="13">
        <v>291.78862469329403</v>
      </c>
      <c r="J5" s="13">
        <v>0.115159491149329</v>
      </c>
      <c r="K5" s="13">
        <v>386.18383879613401</v>
      </c>
      <c r="L5" s="13">
        <v>8.8093977206802894</v>
      </c>
      <c r="M5" s="13">
        <v>10.3844716812167</v>
      </c>
      <c r="O5" s="13">
        <v>145.807345334296</v>
      </c>
      <c r="P5" s="13">
        <v>267.06780383957198</v>
      </c>
      <c r="Q5" s="13">
        <v>2.7216663890377399E-2</v>
      </c>
      <c r="R5" s="13">
        <v>3.3028259974211802</v>
      </c>
      <c r="T5" s="13">
        <v>6.3087123766076498</v>
      </c>
      <c r="U5" s="13">
        <v>8.6097048501468105</v>
      </c>
      <c r="V5" s="13">
        <v>9.2101011212982602</v>
      </c>
      <c r="W5" s="13">
        <v>1.66656771810083</v>
      </c>
      <c r="X5" s="13">
        <v>19.601688587153198</v>
      </c>
      <c r="Y5" s="13" t="s">
        <v>26</v>
      </c>
    </row>
    <row r="6" spans="1:25" s="13" customFormat="1" x14ac:dyDescent="0.25">
      <c r="A6" s="14" t="s">
        <v>31</v>
      </c>
      <c r="B6" s="15">
        <v>630925</v>
      </c>
      <c r="C6" s="15">
        <v>9603632</v>
      </c>
      <c r="D6" s="16">
        <v>6.94</v>
      </c>
      <c r="E6" s="17">
        <v>22.7</v>
      </c>
      <c r="F6" s="17">
        <v>69.400000000000006</v>
      </c>
      <c r="G6" s="18">
        <v>34.299999999999997</v>
      </c>
      <c r="H6" s="13">
        <v>2.4003686029468101</v>
      </c>
      <c r="I6" s="13">
        <v>5.1052008105076601</v>
      </c>
      <c r="J6" s="13">
        <v>0.43282420667711402</v>
      </c>
      <c r="K6" s="13">
        <v>1.7609090507702601</v>
      </c>
      <c r="L6" s="13">
        <v>9.1151036518047306</v>
      </c>
      <c r="M6" s="13">
        <v>0.145631074372369</v>
      </c>
      <c r="O6" s="13">
        <v>2.7552754869779199</v>
      </c>
      <c r="P6" s="13">
        <v>17.536738788441799</v>
      </c>
      <c r="Q6" s="13">
        <v>0.32951240636622597</v>
      </c>
      <c r="R6" s="13">
        <v>0.13856427998028401</v>
      </c>
      <c r="T6" s="13">
        <v>6.3087123766076498</v>
      </c>
      <c r="U6" s="13">
        <v>1.5375743240978601</v>
      </c>
      <c r="V6" s="13">
        <v>25.992893967069399</v>
      </c>
      <c r="W6" s="13">
        <v>0.61282957532311899</v>
      </c>
      <c r="X6" s="13">
        <v>4.9656526080574501</v>
      </c>
      <c r="Y6" s="13" t="s">
        <v>26</v>
      </c>
    </row>
    <row r="7" spans="1:25" s="13" customFormat="1" x14ac:dyDescent="0.25">
      <c r="A7" s="14" t="s">
        <v>32</v>
      </c>
      <c r="B7" s="15">
        <v>629314</v>
      </c>
      <c r="C7" s="15">
        <v>9603150</v>
      </c>
      <c r="D7" s="16">
        <v>7</v>
      </c>
      <c r="E7" s="17">
        <v>23.2</v>
      </c>
      <c r="F7" s="17">
        <v>69.599999999999994</v>
      </c>
      <c r="G7" s="18">
        <v>33.799999999999997</v>
      </c>
      <c r="H7" s="13">
        <v>2.0726157331022899</v>
      </c>
      <c r="I7" s="13">
        <v>5.57831753102887</v>
      </c>
      <c r="J7" s="13">
        <v>0.113434321009882</v>
      </c>
      <c r="K7" s="13">
        <v>1.3331523076837299</v>
      </c>
      <c r="L7" s="13">
        <v>5.0546594123702597</v>
      </c>
      <c r="M7" s="13">
        <v>0.26302536922782199</v>
      </c>
      <c r="O7" s="13">
        <v>2.61448678474382</v>
      </c>
      <c r="P7" s="13">
        <v>11.810359488849301</v>
      </c>
      <c r="Q7" s="13">
        <v>0.35018508619362299</v>
      </c>
      <c r="R7" s="13">
        <v>7.9309221979338707E-2</v>
      </c>
      <c r="T7" s="13">
        <v>6.3087123766076498</v>
      </c>
      <c r="U7" s="13">
        <v>1.74834736229316</v>
      </c>
      <c r="V7" s="13">
        <v>24.0814667939072</v>
      </c>
      <c r="W7" s="13">
        <v>1.01499064756207</v>
      </c>
      <c r="X7" s="13">
        <v>4.8483102130477604</v>
      </c>
      <c r="Y7" s="13" t="s">
        <v>26</v>
      </c>
    </row>
    <row r="8" spans="1:25" s="13" customFormat="1" x14ac:dyDescent="0.25">
      <c r="A8" s="14" t="s">
        <v>33</v>
      </c>
      <c r="B8" s="15">
        <v>627968</v>
      </c>
      <c r="C8" s="15">
        <v>9602723</v>
      </c>
      <c r="D8" s="16">
        <v>7.05</v>
      </c>
      <c r="E8" s="17">
        <v>23.7</v>
      </c>
      <c r="F8" s="17">
        <v>80.2</v>
      </c>
      <c r="G8" s="18">
        <v>38.700000000000003</v>
      </c>
      <c r="H8" s="13">
        <v>2.1879251500468602</v>
      </c>
      <c r="I8" s="13">
        <v>19.281594273820399</v>
      </c>
      <c r="J8" s="13">
        <v>0.165776993248448</v>
      </c>
      <c r="K8" s="13">
        <v>6.7126397799772901</v>
      </c>
      <c r="L8" s="13">
        <v>8.4786390595343306</v>
      </c>
      <c r="M8" s="13">
        <v>0.116089923907277</v>
      </c>
      <c r="O8" s="13">
        <v>3.6692074334619802</v>
      </c>
      <c r="P8" s="13">
        <v>12.989206046908601</v>
      </c>
      <c r="Q8" s="13">
        <v>0.34050372699786502</v>
      </c>
      <c r="R8" s="13">
        <v>0.16660698644626601</v>
      </c>
      <c r="T8" s="13">
        <v>6.3087123766076498</v>
      </c>
      <c r="U8" s="13">
        <v>1.86158755184256</v>
      </c>
      <c r="V8" s="13">
        <v>18.7860520182542</v>
      </c>
      <c r="W8" s="13">
        <v>0.72175058043462903</v>
      </c>
      <c r="X8" s="13">
        <v>4.54031472305872</v>
      </c>
      <c r="Y8" s="13" t="s">
        <v>26</v>
      </c>
    </row>
    <row r="9" spans="1:25" s="13" customFormat="1" x14ac:dyDescent="0.25">
      <c r="A9" s="14" t="s">
        <v>34</v>
      </c>
      <c r="B9" s="15">
        <v>627968</v>
      </c>
      <c r="C9" s="15">
        <v>9602723</v>
      </c>
      <c r="D9" s="16">
        <v>7.14</v>
      </c>
      <c r="E9" s="17">
        <v>24.2</v>
      </c>
      <c r="F9" s="17">
        <v>129.5</v>
      </c>
      <c r="G9" s="18">
        <v>62.4</v>
      </c>
      <c r="H9" s="13">
        <v>6.5402068670806397</v>
      </c>
      <c r="I9" s="13">
        <v>15.5165826541652</v>
      </c>
      <c r="J9" s="13">
        <v>0.16410942952654101</v>
      </c>
      <c r="K9" s="13">
        <v>2.83437111624175</v>
      </c>
      <c r="L9" s="13">
        <v>19.196426865592102</v>
      </c>
      <c r="M9" s="13">
        <v>0.14077376342518899</v>
      </c>
      <c r="O9" s="13">
        <v>3.6409558279011001</v>
      </c>
      <c r="P9" s="13">
        <v>12.309093718158501</v>
      </c>
      <c r="Q9" s="13">
        <v>0.25975337277712901</v>
      </c>
      <c r="R9" s="13">
        <v>0.164144522480343</v>
      </c>
      <c r="T9" s="13">
        <v>6.3087123766076498</v>
      </c>
      <c r="U9" s="13">
        <v>4.5739449696318504</v>
      </c>
      <c r="V9" s="13">
        <v>19.711915008924802</v>
      </c>
      <c r="W9" s="13">
        <v>2.92824308879608</v>
      </c>
      <c r="X9" s="13">
        <v>9.5244493310845098</v>
      </c>
      <c r="Y9" s="13" t="s">
        <v>26</v>
      </c>
    </row>
    <row r="10" spans="1:25" s="13" customFormat="1" x14ac:dyDescent="0.25">
      <c r="A10" s="14" t="s">
        <v>35</v>
      </c>
      <c r="B10" s="15">
        <v>617678</v>
      </c>
      <c r="C10" s="15">
        <v>9604691</v>
      </c>
      <c r="D10" s="16">
        <v>7.84</v>
      </c>
      <c r="E10" s="17">
        <v>24.4</v>
      </c>
      <c r="F10" s="17">
        <v>163.1</v>
      </c>
      <c r="G10" s="18">
        <v>78.400000000000006</v>
      </c>
      <c r="H10" s="13">
        <v>9.6657830848415092</v>
      </c>
      <c r="I10" s="13">
        <v>26.3751714768831</v>
      </c>
      <c r="J10" s="13">
        <v>0.17243356234829299</v>
      </c>
      <c r="K10" s="13">
        <v>2.6996468758974101</v>
      </c>
      <c r="L10" s="13">
        <v>23.657069052516299</v>
      </c>
      <c r="M10" s="13">
        <v>0.22719729430948199</v>
      </c>
      <c r="O10" s="13">
        <v>5.0831337950225803</v>
      </c>
      <c r="P10" s="13">
        <v>23.601598795020401</v>
      </c>
      <c r="Q10" s="13">
        <v>0.28467986300947901</v>
      </c>
      <c r="R10" s="13">
        <v>7.8696648299790395E-2</v>
      </c>
      <c r="T10" s="13">
        <v>6.3087123766076498</v>
      </c>
      <c r="U10" s="13">
        <v>5.2703227627924099</v>
      </c>
      <c r="V10" s="13">
        <v>22.774949528092201</v>
      </c>
      <c r="W10" s="13">
        <v>1.1778634311273799</v>
      </c>
      <c r="X10" s="13">
        <v>10.069531200401199</v>
      </c>
      <c r="Y10" s="13" t="s">
        <v>26</v>
      </c>
    </row>
    <row r="11" spans="1:25" s="13" customFormat="1" x14ac:dyDescent="0.25">
      <c r="A11" s="14" t="s">
        <v>36</v>
      </c>
      <c r="B11" s="15">
        <v>615512</v>
      </c>
      <c r="C11" s="15">
        <v>9609739</v>
      </c>
      <c r="D11" s="16">
        <v>7.68</v>
      </c>
      <c r="E11" s="17">
        <v>24.8</v>
      </c>
      <c r="F11" s="17">
        <v>201.1</v>
      </c>
      <c r="G11" s="18">
        <v>96.1</v>
      </c>
      <c r="H11" s="13">
        <v>11.672817513874699</v>
      </c>
      <c r="I11" s="13">
        <v>17.140489681698501</v>
      </c>
      <c r="J11" s="13">
        <v>0.132327589332141</v>
      </c>
      <c r="K11" s="13">
        <v>2.9765163442488198</v>
      </c>
      <c r="L11" s="13">
        <v>31.331150075061799</v>
      </c>
      <c r="M11" s="13">
        <v>6.7700485008130598E-2</v>
      </c>
      <c r="O11" s="13">
        <v>3.6940265921191902</v>
      </c>
      <c r="P11" s="13">
        <v>8.0714946137412493</v>
      </c>
      <c r="Q11" s="13">
        <v>0.32053735179350201</v>
      </c>
      <c r="R11" s="13">
        <v>8.7425887966499902E-2</v>
      </c>
      <c r="T11" s="13">
        <v>6.3087123766076498</v>
      </c>
      <c r="U11" s="13">
        <v>6.4740899511806296</v>
      </c>
      <c r="V11" s="13">
        <v>20.021990508743901</v>
      </c>
      <c r="W11" s="13">
        <v>1.1545294481799999</v>
      </c>
      <c r="X11" s="13">
        <v>11.1749460961969</v>
      </c>
      <c r="Y11" s="13" t="s">
        <v>26</v>
      </c>
    </row>
    <row r="12" spans="1:25" s="13" customFormat="1" x14ac:dyDescent="0.25">
      <c r="A12" s="14" t="s">
        <v>37</v>
      </c>
      <c r="B12" s="15">
        <v>626644</v>
      </c>
      <c r="C12" s="15">
        <v>9603047</v>
      </c>
      <c r="D12" s="16">
        <v>7.19</v>
      </c>
      <c r="E12" s="17">
        <v>22.6</v>
      </c>
      <c r="F12" s="17">
        <v>303</v>
      </c>
      <c r="G12" s="18">
        <v>149.4</v>
      </c>
      <c r="H12" s="13">
        <v>26.498322883866301</v>
      </c>
      <c r="I12" s="13">
        <v>38.663509355243299</v>
      </c>
      <c r="J12" s="13">
        <v>0.241292337193313</v>
      </c>
      <c r="K12" s="13">
        <v>24.895885915897999</v>
      </c>
      <c r="L12" s="13">
        <v>147.90353024298699</v>
      </c>
      <c r="M12" s="13">
        <v>0.16232392805109999</v>
      </c>
      <c r="O12" s="13">
        <v>12.6918601461054</v>
      </c>
      <c r="P12" s="13">
        <v>87.732609799848802</v>
      </c>
      <c r="Q12" s="13">
        <v>0.30201617329614899</v>
      </c>
      <c r="R12" s="13">
        <v>0.99652282834703898</v>
      </c>
      <c r="T12" s="13">
        <v>6.3087123766076498</v>
      </c>
      <c r="U12" s="13">
        <v>10.5665380973299</v>
      </c>
      <c r="V12" s="13">
        <v>17.5735154094744</v>
      </c>
      <c r="W12" s="13">
        <v>1.96763579226262</v>
      </c>
      <c r="X12" s="13">
        <v>30.489952423609601</v>
      </c>
      <c r="Y12" s="13" t="s">
        <v>26</v>
      </c>
    </row>
    <row r="13" spans="1:25" s="13" customFormat="1" x14ac:dyDescent="0.25">
      <c r="A13" s="14" t="s">
        <v>38</v>
      </c>
      <c r="B13" s="15">
        <v>626619</v>
      </c>
      <c r="C13" s="15">
        <v>9603000</v>
      </c>
      <c r="D13" s="16">
        <v>7.1</v>
      </c>
      <c r="E13" s="17">
        <v>22.5</v>
      </c>
      <c r="F13" s="17">
        <v>302</v>
      </c>
      <c r="G13" s="18">
        <v>150.4</v>
      </c>
      <c r="H13" s="13">
        <v>27.4924809552104</v>
      </c>
      <c r="I13" s="13">
        <v>50.674857349034198</v>
      </c>
      <c r="J13" s="13">
        <v>0.14159702581404701</v>
      </c>
      <c r="K13" s="13">
        <v>47.901477741804399</v>
      </c>
      <c r="L13" s="13">
        <v>138.087344092628</v>
      </c>
      <c r="M13" s="13">
        <v>0.17875116342925801</v>
      </c>
      <c r="O13" s="13">
        <v>4.3161196342586896</v>
      </c>
      <c r="P13" s="13">
        <v>55.278441529305198</v>
      </c>
      <c r="Q13" s="13">
        <v>0.28122065724983702</v>
      </c>
      <c r="R13" s="13">
        <v>0.530553422110564</v>
      </c>
      <c r="T13" s="13">
        <v>6.3087123766076498</v>
      </c>
      <c r="U13" s="13">
        <v>10.2347605650108</v>
      </c>
      <c r="V13" s="13">
        <v>21.7882358144624</v>
      </c>
      <c r="W13" s="13">
        <v>1.4422022597661199</v>
      </c>
      <c r="X13" s="13">
        <v>29.182795807357198</v>
      </c>
      <c r="Y13" s="13" t="s">
        <v>26</v>
      </c>
    </row>
    <row r="14" spans="1:25" s="13" customFormat="1" x14ac:dyDescent="0.25">
      <c r="A14" s="14" t="s">
        <v>39</v>
      </c>
      <c r="B14" s="15">
        <v>626518</v>
      </c>
      <c r="C14" s="15">
        <v>9602974</v>
      </c>
      <c r="D14" s="16">
        <v>7</v>
      </c>
      <c r="E14" s="17">
        <v>23.2</v>
      </c>
      <c r="F14" s="17">
        <v>304</v>
      </c>
      <c r="G14" s="18">
        <v>151.6</v>
      </c>
      <c r="H14" s="13">
        <v>28.270555557277302</v>
      </c>
      <c r="I14" s="13">
        <v>33.962328190650702</v>
      </c>
      <c r="J14" s="13">
        <v>0.142138379369806</v>
      </c>
      <c r="K14" s="13">
        <v>39.6969619232189</v>
      </c>
      <c r="L14" s="13">
        <v>126.837113402461</v>
      </c>
      <c r="M14" s="13">
        <v>9.7282913937147095E-2</v>
      </c>
      <c r="O14" s="13">
        <v>5.1242877369816</v>
      </c>
      <c r="P14" s="13">
        <v>50.668983647698198</v>
      </c>
      <c r="Q14" s="13">
        <v>0.33007821090314199</v>
      </c>
      <c r="R14" s="13">
        <v>0.41789136487192402</v>
      </c>
      <c r="T14" s="13">
        <v>6.3087123766076498</v>
      </c>
      <c r="U14" s="13">
        <v>10.641689815568</v>
      </c>
      <c r="V14" s="13">
        <v>13.2720471960104</v>
      </c>
      <c r="W14" s="13">
        <v>2.0196416330503499</v>
      </c>
      <c r="X14" s="13">
        <v>30.345672443657499</v>
      </c>
      <c r="Y14" s="13" t="s">
        <v>26</v>
      </c>
    </row>
    <row r="15" spans="1:25" s="13" customFormat="1" x14ac:dyDescent="0.25">
      <c r="A15" s="14" t="s">
        <v>40</v>
      </c>
      <c r="B15" s="15">
        <v>625309</v>
      </c>
      <c r="C15" s="15">
        <v>9603799</v>
      </c>
      <c r="D15" s="16">
        <v>7.61</v>
      </c>
      <c r="E15" s="17">
        <v>26</v>
      </c>
      <c r="F15" s="17">
        <v>153.6</v>
      </c>
      <c r="G15" s="18">
        <v>71.2</v>
      </c>
      <c r="H15" s="13">
        <v>7.9942054593995504</v>
      </c>
      <c r="I15" s="13">
        <v>11.4223593929686</v>
      </c>
      <c r="J15" s="13">
        <v>0.20426468765970701</v>
      </c>
      <c r="K15" s="13">
        <v>2.3639168075797801</v>
      </c>
      <c r="L15" s="13">
        <v>21.5158420847972</v>
      </c>
      <c r="M15" s="13">
        <v>4.0924920694219699E-2</v>
      </c>
      <c r="O15" s="13">
        <v>4.1722233780844702</v>
      </c>
      <c r="P15" s="13">
        <v>13.641491440526799</v>
      </c>
      <c r="Q15" s="13">
        <v>0.288861020781297</v>
      </c>
      <c r="R15" s="13">
        <v>0.18310236996769999</v>
      </c>
      <c r="T15" s="13">
        <v>6.3087123766076498</v>
      </c>
      <c r="U15" s="13">
        <v>4.2333087804155003</v>
      </c>
      <c r="V15" s="13">
        <v>16.6271832922938</v>
      </c>
      <c r="W15" s="13">
        <v>0.88958560088070504</v>
      </c>
      <c r="X15" s="13">
        <v>8.7156232955191708</v>
      </c>
      <c r="Y15" s="13" t="s">
        <v>26</v>
      </c>
    </row>
    <row r="16" spans="1:25" s="19" customFormat="1" x14ac:dyDescent="0.25">
      <c r="A16" s="20" t="s">
        <v>41</v>
      </c>
      <c r="B16" s="21">
        <v>620442</v>
      </c>
      <c r="C16" s="21">
        <v>9603987</v>
      </c>
      <c r="D16" s="22">
        <v>7.94</v>
      </c>
      <c r="E16" s="23">
        <v>26.6</v>
      </c>
      <c r="F16" s="23">
        <v>141.19999999999999</v>
      </c>
      <c r="G16" s="24">
        <v>64.8</v>
      </c>
      <c r="H16" s="19">
        <v>10.5470084658321</v>
      </c>
      <c r="I16" s="19">
        <v>13.9319156813688</v>
      </c>
      <c r="J16" s="19">
        <v>0.202302678345467</v>
      </c>
      <c r="K16" s="19">
        <v>6.6339724346969202</v>
      </c>
      <c r="L16" s="19">
        <v>23.8714909200182</v>
      </c>
      <c r="M16" s="19">
        <v>6.3633925580067599E-2</v>
      </c>
      <c r="O16" s="19">
        <v>4.3990002018919698</v>
      </c>
      <c r="P16" s="19">
        <v>21.9271962499488</v>
      </c>
      <c r="Q16" s="19">
        <v>0.27292033212092898</v>
      </c>
      <c r="R16" s="19">
        <v>0.13018828850404299</v>
      </c>
      <c r="T16" s="19">
        <v>6.3087123766076498</v>
      </c>
      <c r="U16" s="19">
        <v>4.5718231395356996</v>
      </c>
      <c r="V16" s="19">
        <v>37.816102478792402</v>
      </c>
      <c r="W16" s="19">
        <v>0.95537779927319699</v>
      </c>
      <c r="X16" s="19">
        <v>8.8684263686996605</v>
      </c>
      <c r="Y16" s="19" t="s">
        <v>26</v>
      </c>
    </row>
    <row r="17" spans="1:24" x14ac:dyDescent="0.25">
      <c r="F17" s="1" t="s">
        <v>21</v>
      </c>
      <c r="G17" s="2" t="s">
        <v>22</v>
      </c>
      <c r="H17" s="3" t="s">
        <v>23</v>
      </c>
      <c r="I17" s="4" t="s">
        <v>23</v>
      </c>
      <c r="J17" s="4" t="s">
        <v>23</v>
      </c>
      <c r="K17" s="4" t="s">
        <v>23</v>
      </c>
      <c r="L17" s="4" t="s">
        <v>23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23</v>
      </c>
      <c r="W17" s="4" t="s">
        <v>24</v>
      </c>
      <c r="X17" s="4" t="s">
        <v>24</v>
      </c>
    </row>
    <row r="18" spans="1:24" x14ac:dyDescent="0.25">
      <c r="H18" s="5">
        <v>2.6432510860782299E-2</v>
      </c>
      <c r="I18" s="5">
        <v>0.35698260991094499</v>
      </c>
      <c r="J18" s="5">
        <v>3.20052269964749E-2</v>
      </c>
      <c r="K18" s="5">
        <v>8.4655721296940697E-2</v>
      </c>
      <c r="L18" s="5">
        <v>0.375444968558797</v>
      </c>
      <c r="M18" s="5">
        <v>2.3948605922081902E-2</v>
      </c>
      <c r="N18" s="5">
        <v>0.27707244928637698</v>
      </c>
      <c r="O18" s="5">
        <v>1.8428499793521999E-2</v>
      </c>
      <c r="P18" s="5">
        <v>0.34343612246256</v>
      </c>
      <c r="Q18" s="5">
        <v>6.9057213776791797E-3</v>
      </c>
      <c r="R18" s="5">
        <v>7.5617729296776895E-3</v>
      </c>
      <c r="S18" s="10">
        <v>2.7311067417547801E-3</v>
      </c>
      <c r="T18" s="5">
        <v>2.3664919432832599E-2</v>
      </c>
      <c r="U18" s="11">
        <v>1.45418220400405E-3</v>
      </c>
      <c r="V18" s="5">
        <v>2.9549520193982102</v>
      </c>
      <c r="W18" s="5">
        <v>7.0966666917561205E-2</v>
      </c>
      <c r="X18" s="10">
        <v>4.6519707128446696E-3</v>
      </c>
    </row>
    <row r="21" spans="1:24" x14ac:dyDescent="0.25">
      <c r="D21" s="27">
        <f>AVERAGE(D2:D16)</f>
        <v>6.6373333333333333</v>
      </c>
      <c r="E21" s="27">
        <f t="shared" ref="E21:R21" si="0">AVERAGE(E2:E16)</f>
        <v>23.88</v>
      </c>
      <c r="F21" s="27">
        <f t="shared" si="0"/>
        <v>189.11333333333329</v>
      </c>
      <c r="G21" s="27">
        <f t="shared" si="0"/>
        <v>92.193333333333328</v>
      </c>
      <c r="H21" s="27">
        <f t="shared" si="0"/>
        <v>9.4237956907706177</v>
      </c>
      <c r="I21" s="27">
        <f t="shared" si="0"/>
        <v>82.678074034965277</v>
      </c>
      <c r="J21" s="27">
        <f t="shared" si="0"/>
        <v>0.17325169937745913</v>
      </c>
      <c r="K21" s="27">
        <f t="shared" si="0"/>
        <v>116.20713330747601</v>
      </c>
      <c r="L21" s="27">
        <f t="shared" si="0"/>
        <v>40.250578442751355</v>
      </c>
      <c r="M21" s="27">
        <f t="shared" si="0"/>
        <v>2.9262138863524578</v>
      </c>
      <c r="N21" s="27" t="e">
        <f t="shared" si="0"/>
        <v>#DIV/0!</v>
      </c>
      <c r="O21" s="27">
        <f t="shared" si="0"/>
        <v>33.129857295215544</v>
      </c>
      <c r="P21" s="27">
        <f t="shared" si="0"/>
        <v>89.807314711741313</v>
      </c>
      <c r="Q21" s="27">
        <f t="shared" si="0"/>
        <v>0.23265874855764374</v>
      </c>
      <c r="R21" s="27">
        <f t="shared" si="0"/>
        <v>1.0039082064353617</v>
      </c>
    </row>
    <row r="22" spans="1:24" x14ac:dyDescent="0.25">
      <c r="H22" s="27"/>
    </row>
    <row r="23" spans="1:24" x14ac:dyDescent="0.25">
      <c r="A23" t="s">
        <v>45</v>
      </c>
      <c r="D23" s="27">
        <f>MIN(D2:D16)</f>
        <v>4.5599999999999996</v>
      </c>
      <c r="E23" s="27">
        <f t="shared" ref="E23:R23" si="1">MIN(E2:E16)</f>
        <v>22.5</v>
      </c>
      <c r="F23" s="27">
        <f t="shared" si="1"/>
        <v>69.400000000000006</v>
      </c>
      <c r="G23" s="27">
        <f t="shared" si="1"/>
        <v>33.799999999999997</v>
      </c>
      <c r="H23" s="27">
        <f t="shared" si="1"/>
        <v>1.3153364950389299</v>
      </c>
      <c r="I23" s="27">
        <f t="shared" si="1"/>
        <v>5.1052008105076601</v>
      </c>
      <c r="J23" s="27">
        <f t="shared" si="1"/>
        <v>9.0515313395184996E-2</v>
      </c>
      <c r="K23" s="27">
        <f t="shared" si="1"/>
        <v>1.3331523076837299</v>
      </c>
      <c r="L23" s="27">
        <f t="shared" si="1"/>
        <v>5.0546594123702597</v>
      </c>
      <c r="M23" s="27">
        <f t="shared" si="1"/>
        <v>4.0924920694219699E-2</v>
      </c>
      <c r="N23" s="27">
        <f t="shared" si="1"/>
        <v>0</v>
      </c>
      <c r="O23" s="27">
        <f t="shared" si="1"/>
        <v>2.61448678474382</v>
      </c>
      <c r="P23" s="27">
        <f t="shared" si="1"/>
        <v>8.0714946137412493</v>
      </c>
      <c r="Q23" s="27">
        <f t="shared" si="1"/>
        <v>2.2057540024341099E-2</v>
      </c>
      <c r="R23" s="27">
        <f t="shared" si="1"/>
        <v>7.8696648299790395E-2</v>
      </c>
    </row>
    <row r="24" spans="1:24" x14ac:dyDescent="0.25">
      <c r="A24" t="s">
        <v>46</v>
      </c>
      <c r="D24">
        <f>_xlfn.PERCENTILE.INC(D2:D16,0.5)</f>
        <v>7.05</v>
      </c>
      <c r="E24">
        <f t="shared" ref="E24:R24" si="2">_xlfn.PERCENTILE.INC(E2:E16,0.5)</f>
        <v>23.5</v>
      </c>
      <c r="F24" s="27">
        <f t="shared" si="2"/>
        <v>201.1</v>
      </c>
      <c r="G24" s="27">
        <f t="shared" si="2"/>
        <v>96.1</v>
      </c>
      <c r="H24" s="27">
        <f t="shared" si="2"/>
        <v>6.5402068670806397</v>
      </c>
      <c r="I24" s="27">
        <f t="shared" si="2"/>
        <v>26.3751714768831</v>
      </c>
      <c r="J24" s="27">
        <f t="shared" si="2"/>
        <v>0.162949863090771</v>
      </c>
      <c r="K24" s="27">
        <f t="shared" si="2"/>
        <v>6.7126397799772901</v>
      </c>
      <c r="L24" s="27">
        <f t="shared" si="2"/>
        <v>19.196426865592102</v>
      </c>
      <c r="M24" s="27">
        <f t="shared" si="2"/>
        <v>0.16232392805109999</v>
      </c>
      <c r="N24" s="27" t="e">
        <f t="shared" si="2"/>
        <v>#NUM!</v>
      </c>
      <c r="O24" s="27">
        <f t="shared" si="2"/>
        <v>4.3990002018919698</v>
      </c>
      <c r="P24" s="27">
        <f t="shared" si="2"/>
        <v>23.601598795020401</v>
      </c>
      <c r="Q24" s="27">
        <f t="shared" si="2"/>
        <v>0.28467986300947901</v>
      </c>
      <c r="R24" s="27">
        <f t="shared" si="2"/>
        <v>0.18310236996769999</v>
      </c>
    </row>
    <row r="25" spans="1:24" x14ac:dyDescent="0.25">
      <c r="A25" t="s">
        <v>47</v>
      </c>
      <c r="D25" s="27">
        <f>MAX(D2:D16)</f>
        <v>7.94</v>
      </c>
      <c r="E25" s="27">
        <f t="shared" ref="E25:R25" si="3">MAX(E2:E16)</f>
        <v>26.6</v>
      </c>
      <c r="F25" s="27">
        <f t="shared" si="3"/>
        <v>304</v>
      </c>
      <c r="G25" s="27">
        <f t="shared" si="3"/>
        <v>151.6</v>
      </c>
      <c r="H25" s="27">
        <f t="shared" si="3"/>
        <v>28.270555557277302</v>
      </c>
      <c r="I25" s="27">
        <f t="shared" si="3"/>
        <v>305.190611530767</v>
      </c>
      <c r="J25" s="27">
        <f t="shared" si="3"/>
        <v>0.43282420667711402</v>
      </c>
      <c r="K25" s="27">
        <f t="shared" si="3"/>
        <v>427.58855683871798</v>
      </c>
      <c r="L25" s="27">
        <f t="shared" si="3"/>
        <v>147.90353024298699</v>
      </c>
      <c r="M25" s="27">
        <f t="shared" si="3"/>
        <v>11.3593179729793</v>
      </c>
      <c r="N25" s="27">
        <f t="shared" si="3"/>
        <v>0</v>
      </c>
      <c r="O25" s="27">
        <f t="shared" si="3"/>
        <v>145.807345334296</v>
      </c>
      <c r="P25" s="27">
        <f t="shared" si="3"/>
        <v>267.06780383957198</v>
      </c>
      <c r="Q25" s="27">
        <f t="shared" si="3"/>
        <v>0.35018508619362299</v>
      </c>
      <c r="R25" s="27">
        <f t="shared" si="3"/>
        <v>3.3028259974211802</v>
      </c>
    </row>
    <row r="26" spans="1:24" x14ac:dyDescent="0.25">
      <c r="A26" t="s">
        <v>48</v>
      </c>
      <c r="D26" s="27">
        <f>_xlfn.STDEV.S(D2:D16)</f>
        <v>1.2124972263100326</v>
      </c>
      <c r="E26" s="27">
        <f t="shared" ref="E26:R26" si="4">_xlfn.STDEV.S(E2:E16)</f>
        <v>1.3017570543582351</v>
      </c>
      <c r="F26" s="27">
        <f t="shared" si="4"/>
        <v>82.079768402161022</v>
      </c>
      <c r="G26" s="27">
        <f t="shared" si="4"/>
        <v>41.271374837196582</v>
      </c>
      <c r="H26" s="27">
        <f t="shared" si="4"/>
        <v>9.9884014621273582</v>
      </c>
      <c r="I26" s="27">
        <f t="shared" si="4"/>
        <v>109.36027398406563</v>
      </c>
      <c r="J26" s="27">
        <f t="shared" si="4"/>
        <v>8.2199232762954905E-2</v>
      </c>
      <c r="K26" s="27">
        <f t="shared" si="4"/>
        <v>178.58684557925505</v>
      </c>
      <c r="L26" s="27">
        <f t="shared" si="4"/>
        <v>51.052209418375647</v>
      </c>
      <c r="M26" s="27">
        <f t="shared" si="4"/>
        <v>4.7959800869814604</v>
      </c>
      <c r="N26" s="27" t="e">
        <f t="shared" si="4"/>
        <v>#DIV/0!</v>
      </c>
      <c r="O26" s="27">
        <f t="shared" si="4"/>
        <v>51.303688250711332</v>
      </c>
      <c r="P26" s="27">
        <f t="shared" si="4"/>
        <v>107.13510124570173</v>
      </c>
      <c r="Q26" s="27">
        <f t="shared" si="4"/>
        <v>0.12767674343587188</v>
      </c>
      <c r="R26" s="27">
        <f t="shared" si="4"/>
        <v>1.2887872663604447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Samanda Goyburo Chavez</dc:creator>
  <cp:lastModifiedBy>Cindy Samanda Goyburo Chavez</cp:lastModifiedBy>
  <dcterms:created xsi:type="dcterms:W3CDTF">2024-01-22T20:59:13Z</dcterms:created>
  <dcterms:modified xsi:type="dcterms:W3CDTF">2024-05-17T19:40:28Z</dcterms:modified>
</cp:coreProperties>
</file>