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dy Goyburo\Desktop\Santa Rosa\Correlaciones\"/>
    </mc:Choice>
  </mc:AlternateContent>
  <xr:revisionPtr revIDLastSave="0" documentId="13_ncr:1_{32ACFD9C-7AAB-447F-B729-614BC56EE8AD}" xr6:coauthVersionLast="47" xr6:coauthVersionMax="47" xr10:uidLastSave="{00000000-0000-0000-0000-000000000000}"/>
  <bookViews>
    <workbookView xWindow="14295" yWindow="0" windowWidth="14610" windowHeight="15585" xr2:uid="{AB390AD2-B42B-4DEA-B05E-8DF686E759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H42" i="1"/>
  <c r="I42" i="1"/>
  <c r="J42" i="1"/>
  <c r="K42" i="1"/>
  <c r="L42" i="1"/>
  <c r="M42" i="1"/>
  <c r="N42" i="1"/>
  <c r="O42" i="1"/>
  <c r="P42" i="1"/>
  <c r="Q42" i="1"/>
  <c r="R42" i="1"/>
  <c r="H40" i="1"/>
  <c r="I40" i="1"/>
  <c r="J40" i="1"/>
  <c r="K40" i="1"/>
  <c r="L40" i="1"/>
  <c r="M40" i="1"/>
  <c r="N40" i="1"/>
  <c r="O40" i="1"/>
  <c r="P40" i="1"/>
  <c r="Q40" i="1"/>
  <c r="R40" i="1"/>
  <c r="H41" i="1"/>
  <c r="I41" i="1"/>
  <c r="J41" i="1"/>
  <c r="K41" i="1"/>
  <c r="L41" i="1"/>
  <c r="M41" i="1"/>
  <c r="N41" i="1"/>
  <c r="O41" i="1"/>
  <c r="P41" i="1"/>
  <c r="Q41" i="1"/>
  <c r="R41" i="1"/>
  <c r="E43" i="1"/>
  <c r="F43" i="1"/>
  <c r="G43" i="1"/>
  <c r="E42" i="1"/>
  <c r="F42" i="1"/>
  <c r="G42" i="1"/>
  <c r="E41" i="1"/>
  <c r="F41" i="1"/>
  <c r="G41" i="1"/>
  <c r="E40" i="1"/>
  <c r="F40" i="1"/>
  <c r="G40" i="1"/>
  <c r="D43" i="1"/>
  <c r="D42" i="1"/>
  <c r="D41" i="1"/>
  <c r="D40" i="1"/>
  <c r="J38" i="1"/>
  <c r="K38" i="1"/>
  <c r="L38" i="1"/>
  <c r="M38" i="1"/>
  <c r="N38" i="1"/>
  <c r="O38" i="1"/>
  <c r="P38" i="1"/>
  <c r="Q38" i="1"/>
  <c r="R38" i="1"/>
  <c r="E38" i="1"/>
  <c r="F38" i="1"/>
  <c r="G38" i="1"/>
  <c r="H38" i="1"/>
  <c r="I38" i="1"/>
  <c r="D38" i="1"/>
</calcChain>
</file>

<file path=xl/sharedStrings.xml><?xml version="1.0" encoding="utf-8"?>
<sst xmlns="http://schemas.openxmlformats.org/spreadsheetml/2006/main" count="114" uniqueCount="67">
  <si>
    <t>pH</t>
  </si>
  <si>
    <t>Temp</t>
  </si>
  <si>
    <t>EC</t>
  </si>
  <si>
    <t>TDS</t>
  </si>
  <si>
    <t xml:space="preserve">  As</t>
  </si>
  <si>
    <t xml:space="preserve">Al </t>
  </si>
  <si>
    <t xml:space="preserve">  Cr</t>
  </si>
  <si>
    <t xml:space="preserve">  Mn</t>
  </si>
  <si>
    <t xml:space="preserve">  Fe</t>
  </si>
  <si>
    <t xml:space="preserve">  Co </t>
  </si>
  <si>
    <t xml:space="preserve">  Ni </t>
  </si>
  <si>
    <t xml:space="preserve">  Cu</t>
  </si>
  <si>
    <t xml:space="preserve">  Zn</t>
  </si>
  <si>
    <t xml:space="preserve">  Mo </t>
  </si>
  <si>
    <t xml:space="preserve">Cd </t>
  </si>
  <si>
    <t>Pb</t>
  </si>
  <si>
    <t xml:space="preserve">  Na </t>
  </si>
  <si>
    <t xml:space="preserve">  Mg </t>
  </si>
  <si>
    <t xml:space="preserve">  P</t>
  </si>
  <si>
    <t xml:space="preserve">  K </t>
  </si>
  <si>
    <t xml:space="preserve">  Ca </t>
  </si>
  <si>
    <r>
      <rPr>
        <b/>
        <i/>
        <sz val="10"/>
        <rFont val="Calibri"/>
        <family val="2"/>
      </rPr>
      <t>u</t>
    </r>
    <r>
      <rPr>
        <b/>
        <i/>
        <sz val="10"/>
        <rFont val="Aptos Narrow"/>
        <family val="2"/>
        <scheme val="minor"/>
      </rPr>
      <t>s/cm</t>
    </r>
  </si>
  <si>
    <t>mg/L</t>
  </si>
  <si>
    <t>µg/l</t>
  </si>
  <si>
    <t>mg/l</t>
  </si>
  <si>
    <t>COD</t>
  </si>
  <si>
    <t>RAINY-2021</t>
  </si>
  <si>
    <t>AS - 01</t>
  </si>
  <si>
    <t>AS - 02</t>
  </si>
  <si>
    <t>AS - 03</t>
  </si>
  <si>
    <t>AS - 04</t>
  </si>
  <si>
    <t>AS - 05</t>
  </si>
  <si>
    <t>AS - 06</t>
  </si>
  <si>
    <t>AS - 07</t>
  </si>
  <si>
    <t>AS - 08</t>
  </si>
  <si>
    <t>AS - 09</t>
  </si>
  <si>
    <t>AS - 10</t>
  </si>
  <si>
    <t>AS - 11</t>
  </si>
  <si>
    <t>AS - 12</t>
  </si>
  <si>
    <t>AS - 13</t>
  </si>
  <si>
    <t>AS - 14</t>
  </si>
  <si>
    <t>AS - 15</t>
  </si>
  <si>
    <t>AS - 16</t>
  </si>
  <si>
    <t>AS - 18</t>
  </si>
  <si>
    <t>AS - 19</t>
  </si>
  <si>
    <t>AS - 20</t>
  </si>
  <si>
    <t>AS - 21</t>
  </si>
  <si>
    <t>AS - 22</t>
  </si>
  <si>
    <t>AS - 23</t>
  </si>
  <si>
    <t>AS - 24</t>
  </si>
  <si>
    <t>AS - 25</t>
  </si>
  <si>
    <t>AS - 26</t>
  </si>
  <si>
    <t>AS - 27</t>
  </si>
  <si>
    <t>AS - 28</t>
  </si>
  <si>
    <t>AS - 29</t>
  </si>
  <si>
    <t>AS - 30</t>
  </si>
  <si>
    <t>AS - 31</t>
  </si>
  <si>
    <t>AS - 32</t>
  </si>
  <si>
    <t>AS - 33</t>
  </si>
  <si>
    <t>AS - 34</t>
  </si>
  <si>
    <t>X</t>
  </si>
  <si>
    <t>Y</t>
  </si>
  <si>
    <t>Epoca</t>
  </si>
  <si>
    <t>min</t>
  </si>
  <si>
    <t>p50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</si>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</sst>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0"/>
      <name val="Aptos Narrow"/>
      <family val="2"/>
      <scheme val="minor"/>
    </font>
    <font>
      <b/>
      <sz val="10"/>
      <color rgb="FF000000"/>
      <name val="Arial"/>
      <family val="2"/>
    </font>
    <font>
      <b/>
      <i/>
      <sz val="10"/>
      <name val="Calibri"/>
      <family val="2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i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 vertical="top"/>
    </xf>
    <xf numFmtId="2" fontId="3" fillId="2" borderId="0" xfId="0" applyNumberFormat="1" applyFont="1" applyFill="1" applyAlignment="1">
      <alignment horizontal="center" vertical="top"/>
    </xf>
    <xf numFmtId="2" fontId="3" fillId="2" borderId="2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4" fillId="2" borderId="0" xfId="0" applyFont="1" applyFill="1"/>
    <xf numFmtId="2" fontId="2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top"/>
    </xf>
    <xf numFmtId="2" fontId="3" fillId="2" borderId="3" xfId="0" applyNumberFormat="1" applyFont="1" applyFill="1" applyBorder="1" applyAlignment="1">
      <alignment horizontal="center" vertical="top"/>
    </xf>
    <xf numFmtId="2" fontId="3" fillId="2" borderId="5" xfId="0" applyNumberFormat="1" applyFont="1" applyFill="1" applyBorder="1" applyAlignment="1">
      <alignment horizontal="center" vertical="top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2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2" fontId="7" fillId="0" borderId="3" xfId="0" applyNumberFormat="1" applyFont="1" applyBorder="1" applyAlignment="1">
      <alignment horizontal="center"/>
    </xf>
    <xf numFmtId="0" fontId="8" fillId="0" borderId="3" xfId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top"/>
    </xf>
    <xf numFmtId="2" fontId="9" fillId="0" borderId="3" xfId="0" applyNumberFormat="1" applyFont="1" applyBorder="1" applyAlignment="1">
      <alignment horizontal="center" vertical="top"/>
    </xf>
    <xf numFmtId="2" fontId="9" fillId="0" borderId="5" xfId="0" applyNumberFormat="1" applyFont="1" applyBorder="1" applyAlignment="1">
      <alignment horizontal="center" vertical="top"/>
    </xf>
    <xf numFmtId="2" fontId="7" fillId="0" borderId="3" xfId="0" applyNumberFormat="1" applyFont="1" applyBorder="1" applyAlignment="1">
      <alignment horizontal="center" vertical="top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4" xfId="1" xr:uid="{75B5F7D7-5D73-4339-B299-BAD5E8A7A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60E0-EA46-46DD-BB8C-91A5E3A089AB}">
  <dimension ref="A1:Y43"/>
  <sheetViews>
    <sheetView tabSelected="1" topLeftCell="A19" workbookViewId="0">
      <selection activeCell="B7" sqref="B1:D1048576"/>
    </sheetView>
  </sheetViews>
  <sheetFormatPr baseColWidth="10" defaultRowHeight="15" x14ac:dyDescent="0.25"/>
  <cols>
    <col min="1" max="1" width="12.28515625" customWidth="1"/>
    <col min="2" max="7" width="11.42578125" hidden="1" customWidth="1"/>
    <col min="10" max="10" width="0" hidden="1" customWidth="1"/>
    <col min="14" max="14" width="0" hidden="1" customWidth="1"/>
    <col min="17" max="17" width="0" hidden="1" customWidth="1"/>
    <col min="19" max="25" width="0" hidden="1" customWidth="1"/>
  </cols>
  <sheetData>
    <row r="1" spans="1:25" s="15" customFormat="1" x14ac:dyDescent="0.25">
      <c r="A1" s="8" t="s">
        <v>25</v>
      </c>
      <c r="B1" s="9" t="s">
        <v>60</v>
      </c>
      <c r="C1" s="9" t="s">
        <v>61</v>
      </c>
      <c r="D1" s="10" t="s">
        <v>0</v>
      </c>
      <c r="E1" s="11" t="s">
        <v>1</v>
      </c>
      <c r="F1" s="11" t="s">
        <v>2</v>
      </c>
      <c r="G1" s="12" t="s">
        <v>3</v>
      </c>
      <c r="H1" s="31" t="s">
        <v>4</v>
      </c>
      <c r="I1" s="32" t="s">
        <v>5</v>
      </c>
      <c r="J1" s="32" t="s">
        <v>6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2" t="s">
        <v>19</v>
      </c>
      <c r="X1" s="32" t="s">
        <v>20</v>
      </c>
      <c r="Y1" s="8" t="s">
        <v>62</v>
      </c>
    </row>
    <row r="2" spans="1:25" x14ac:dyDescent="0.25">
      <c r="A2" s="16" t="s">
        <v>27</v>
      </c>
      <c r="B2" s="17">
        <v>627328</v>
      </c>
      <c r="C2" s="17">
        <v>9604933</v>
      </c>
      <c r="D2" s="18">
        <v>9.35</v>
      </c>
      <c r="E2" s="19">
        <v>22.4</v>
      </c>
      <c r="F2" s="19">
        <v>975</v>
      </c>
      <c r="G2" s="20">
        <v>670</v>
      </c>
      <c r="H2" s="21">
        <v>4.5034178684414501</v>
      </c>
      <c r="I2" s="21">
        <v>25.351403412260598</v>
      </c>
      <c r="J2" s="21">
        <v>9.6905186432175203E-2</v>
      </c>
      <c r="K2" s="21">
        <v>32.012510310329503</v>
      </c>
      <c r="L2" s="21">
        <v>32.874555370587203</v>
      </c>
      <c r="M2" s="21">
        <v>0.87049545326670097</v>
      </c>
      <c r="N2" s="21">
        <v>50.518362304211301</v>
      </c>
      <c r="O2" s="21">
        <v>3.5372328798106398</v>
      </c>
      <c r="P2" s="21">
        <v>22.820252081708201</v>
      </c>
      <c r="Q2" s="21">
        <v>3.9932779483921203E-2</v>
      </c>
      <c r="R2" s="21">
        <v>0.180056600772944</v>
      </c>
      <c r="S2" s="21">
        <v>5.3489887274407698E-2</v>
      </c>
      <c r="T2" s="21">
        <v>3.03255540850378</v>
      </c>
      <c r="U2" s="21">
        <v>2.8365536440163801</v>
      </c>
      <c r="V2" s="21">
        <v>1.2066273406141099</v>
      </c>
      <c r="W2" s="21">
        <v>8.9062152603112406</v>
      </c>
      <c r="X2" s="21">
        <v>3.4733025350373299</v>
      </c>
      <c r="Y2" s="16" t="s">
        <v>26</v>
      </c>
    </row>
    <row r="3" spans="1:25" x14ac:dyDescent="0.25">
      <c r="A3" s="16" t="s">
        <v>28</v>
      </c>
      <c r="B3" s="17">
        <v>627257</v>
      </c>
      <c r="C3" s="17">
        <v>9604583</v>
      </c>
      <c r="D3" s="18">
        <v>8.0299999999999994</v>
      </c>
      <c r="E3" s="19">
        <v>25.7</v>
      </c>
      <c r="F3" s="19">
        <v>245</v>
      </c>
      <c r="G3" s="20">
        <v>165.2</v>
      </c>
      <c r="H3" s="21">
        <v>16.6058805604568</v>
      </c>
      <c r="I3" s="21">
        <v>141.592364743442</v>
      </c>
      <c r="J3" s="21">
        <v>0.25937902416122799</v>
      </c>
      <c r="K3" s="21">
        <v>69.043697750278596</v>
      </c>
      <c r="L3" s="21">
        <v>15.4151694666661</v>
      </c>
      <c r="M3" s="21">
        <v>0.49153719961138098</v>
      </c>
      <c r="N3" s="21">
        <v>3.2576433121102202</v>
      </c>
      <c r="O3" s="21">
        <v>6.2076760441927599</v>
      </c>
      <c r="P3" s="21">
        <v>12.062779764052699</v>
      </c>
      <c r="Q3" s="21">
        <v>0.23776364203970199</v>
      </c>
      <c r="R3" s="21">
        <v>6.4377481936119502E-2</v>
      </c>
      <c r="S3" s="21">
        <v>6.3609435906327103E-2</v>
      </c>
      <c r="T3" s="21">
        <v>3.06672070906883</v>
      </c>
      <c r="U3" s="21">
        <v>3.31028826633518</v>
      </c>
      <c r="V3" s="21">
        <v>9.8409803251000891</v>
      </c>
      <c r="W3" s="21">
        <v>19.547818272705801</v>
      </c>
      <c r="X3" s="21">
        <v>59.467763125884801</v>
      </c>
      <c r="Y3" s="16" t="s">
        <v>26</v>
      </c>
    </row>
    <row r="4" spans="1:25" x14ac:dyDescent="0.25">
      <c r="A4" s="16" t="s">
        <v>29</v>
      </c>
      <c r="B4" s="17">
        <v>628870</v>
      </c>
      <c r="C4" s="17">
        <v>9605538</v>
      </c>
      <c r="D4" s="18">
        <v>8.18</v>
      </c>
      <c r="E4" s="19">
        <v>20.9</v>
      </c>
      <c r="F4" s="19">
        <v>26.1</v>
      </c>
      <c r="G4" s="20">
        <v>16.28</v>
      </c>
      <c r="H4" s="21">
        <v>2.2349279029917399</v>
      </c>
      <c r="I4" s="21">
        <v>16.209645343747699</v>
      </c>
      <c r="J4" s="21">
        <v>0.19574232578965001</v>
      </c>
      <c r="K4" s="21">
        <v>1.0913539322566199</v>
      </c>
      <c r="L4" s="21">
        <v>8.9438817457386293</v>
      </c>
      <c r="M4" s="21">
        <v>2.8272957711754001E-2</v>
      </c>
      <c r="N4" s="21">
        <v>2.2905237838672701</v>
      </c>
      <c r="O4" s="21">
        <v>1.69400628479017</v>
      </c>
      <c r="P4" s="21">
        <v>7.6945902655382596</v>
      </c>
      <c r="Q4" s="21">
        <v>9.0920636761975801E-2</v>
      </c>
      <c r="R4" s="21">
        <v>0.14794359992073999</v>
      </c>
      <c r="S4" s="21">
        <v>3.6538898668822498E-2</v>
      </c>
      <c r="T4" s="21">
        <v>2.3387182561236499</v>
      </c>
      <c r="U4" s="21">
        <v>1.18426696409905</v>
      </c>
      <c r="V4" s="21">
        <v>14.6148413589775</v>
      </c>
      <c r="W4" s="21">
        <v>9.4658558642639505</v>
      </c>
      <c r="X4" s="21">
        <v>1.3228586788733701</v>
      </c>
      <c r="Y4" s="16" t="s">
        <v>26</v>
      </c>
    </row>
    <row r="5" spans="1:25" x14ac:dyDescent="0.25">
      <c r="A5" s="16" t="s">
        <v>30</v>
      </c>
      <c r="B5" s="17">
        <v>628748</v>
      </c>
      <c r="C5" s="17">
        <v>9605430</v>
      </c>
      <c r="D5" s="18">
        <v>5.62</v>
      </c>
      <c r="E5" s="19">
        <v>21</v>
      </c>
      <c r="F5" s="19">
        <v>199.2</v>
      </c>
      <c r="G5" s="20">
        <v>149.6</v>
      </c>
      <c r="H5" s="21">
        <v>1.4863213720991999</v>
      </c>
      <c r="I5" s="21">
        <v>35.860384744184202</v>
      </c>
      <c r="J5" s="21">
        <v>0.47155479678061102</v>
      </c>
      <c r="K5" s="21">
        <v>97.005521817030299</v>
      </c>
      <c r="L5" s="21">
        <v>72.845398641708897</v>
      </c>
      <c r="M5" s="21">
        <v>19.705707144700799</v>
      </c>
      <c r="N5" s="21">
        <v>30.960387662046202</v>
      </c>
      <c r="O5" s="21">
        <v>39.191343942988503</v>
      </c>
      <c r="P5" s="21">
        <v>32.679681149080402</v>
      </c>
      <c r="Q5" s="21">
        <v>0.200922166897674</v>
      </c>
      <c r="R5" s="21">
        <v>0.734174649475136</v>
      </c>
      <c r="S5" s="21">
        <v>0.100878789092569</v>
      </c>
      <c r="T5" s="21">
        <v>5.2412977596137198</v>
      </c>
      <c r="U5" s="21">
        <v>4.91841990537052</v>
      </c>
      <c r="V5" s="21">
        <v>5.17614407392439</v>
      </c>
      <c r="W5" s="21">
        <v>6.1670109784254503</v>
      </c>
      <c r="X5" s="21">
        <v>40.505519285826701</v>
      </c>
      <c r="Y5" s="16" t="s">
        <v>26</v>
      </c>
    </row>
    <row r="6" spans="1:25" x14ac:dyDescent="0.25">
      <c r="A6" s="16" t="s">
        <v>31</v>
      </c>
      <c r="B6" s="17">
        <v>628525</v>
      </c>
      <c r="C6" s="17">
        <v>9602778</v>
      </c>
      <c r="D6" s="18">
        <v>7.75</v>
      </c>
      <c r="E6" s="19">
        <v>23.1</v>
      </c>
      <c r="F6" s="19">
        <v>112.01</v>
      </c>
      <c r="G6" s="20">
        <v>85.3</v>
      </c>
      <c r="H6" s="21">
        <v>1.27761431385478</v>
      </c>
      <c r="I6" s="21">
        <v>701.669485357844</v>
      </c>
      <c r="J6" s="21">
        <v>0.24374160427672401</v>
      </c>
      <c r="K6" s="21">
        <v>169.84334365686399</v>
      </c>
      <c r="L6" s="21">
        <v>16.215989566708799</v>
      </c>
      <c r="M6" s="21">
        <v>15.0773554943621</v>
      </c>
      <c r="N6" s="21">
        <v>37.895374507694399</v>
      </c>
      <c r="O6" s="21">
        <v>1039.9081819063399</v>
      </c>
      <c r="P6" s="21">
        <v>220.86388388176599</v>
      </c>
      <c r="Q6" s="21">
        <v>1.13841062221272E-2</v>
      </c>
      <c r="R6" s="21">
        <v>2.48677666083743</v>
      </c>
      <c r="S6" s="21">
        <v>0.74452262292986404</v>
      </c>
      <c r="T6" s="21">
        <v>4.0732573517377499</v>
      </c>
      <c r="U6" s="21">
        <v>4.7541631844167602</v>
      </c>
      <c r="V6" s="21">
        <v>2.1350103799515998</v>
      </c>
      <c r="W6" s="21">
        <v>8.8446924878380795</v>
      </c>
      <c r="X6" s="21">
        <v>10.114659818625601</v>
      </c>
      <c r="Y6" s="16" t="s">
        <v>26</v>
      </c>
    </row>
    <row r="7" spans="1:25" x14ac:dyDescent="0.25">
      <c r="A7" s="16" t="s">
        <v>32</v>
      </c>
      <c r="B7" s="17">
        <v>626514</v>
      </c>
      <c r="C7" s="17">
        <v>9602949</v>
      </c>
      <c r="D7" s="18">
        <v>7.89</v>
      </c>
      <c r="E7" s="19">
        <v>23.9</v>
      </c>
      <c r="F7" s="19">
        <v>175.5</v>
      </c>
      <c r="G7" s="20">
        <v>134.9</v>
      </c>
      <c r="H7" s="21">
        <v>8.2173102490707208</v>
      </c>
      <c r="I7" s="21">
        <v>62.274764785499698</v>
      </c>
      <c r="J7" s="21">
        <v>0.201415956412277</v>
      </c>
      <c r="K7" s="21">
        <v>208.54722289581201</v>
      </c>
      <c r="L7" s="21">
        <v>47.116095467148497</v>
      </c>
      <c r="M7" s="21">
        <v>2.9838747786575102</v>
      </c>
      <c r="N7" s="21">
        <v>20.0270902468076</v>
      </c>
      <c r="O7" s="21">
        <v>3.2992787465409998</v>
      </c>
      <c r="P7" s="21">
        <v>151.29066723584901</v>
      </c>
      <c r="Q7" s="21">
        <v>8.7010648480503106E-2</v>
      </c>
      <c r="R7" s="21">
        <v>1.94760150809224</v>
      </c>
      <c r="S7" s="21">
        <v>0.17552292500098199</v>
      </c>
      <c r="T7" s="21">
        <v>9.8931456935748106</v>
      </c>
      <c r="U7" s="21">
        <v>10.331923707549899</v>
      </c>
      <c r="V7" s="21">
        <v>1.6500045209027101</v>
      </c>
      <c r="W7" s="21">
        <v>19.162252453440399</v>
      </c>
      <c r="X7" s="21">
        <v>27.060821307171601</v>
      </c>
      <c r="Y7" s="16" t="s">
        <v>26</v>
      </c>
    </row>
    <row r="8" spans="1:25" x14ac:dyDescent="0.25">
      <c r="A8" s="16" t="s">
        <v>33</v>
      </c>
      <c r="B8" s="17">
        <v>626196</v>
      </c>
      <c r="C8" s="17">
        <v>9603251</v>
      </c>
      <c r="D8" s="18">
        <v>8.73</v>
      </c>
      <c r="E8" s="19">
        <v>24</v>
      </c>
      <c r="F8" s="19">
        <v>84</v>
      </c>
      <c r="G8" s="20">
        <v>64</v>
      </c>
      <c r="H8" s="21">
        <v>3.7177178179158901</v>
      </c>
      <c r="I8" s="21">
        <v>10.7084329092541</v>
      </c>
      <c r="J8" s="21">
        <v>0.132749598061362</v>
      </c>
      <c r="K8" s="21">
        <v>9.3718446821155901</v>
      </c>
      <c r="L8" s="21">
        <v>46.845924390838199</v>
      </c>
      <c r="M8" s="21">
        <v>0.122129318932402</v>
      </c>
      <c r="N8" s="21">
        <v>2.5607309396984599</v>
      </c>
      <c r="O8" s="21">
        <v>3.6173022772938701</v>
      </c>
      <c r="P8" s="21">
        <v>9.84777910888603</v>
      </c>
      <c r="Q8" s="21">
        <v>7.9212699945137299E-2</v>
      </c>
      <c r="R8" s="21">
        <v>4.8031323219927299E-2</v>
      </c>
      <c r="S8" s="21">
        <v>3.96639714613162E-2</v>
      </c>
      <c r="T8" s="21">
        <v>4.3491282974613501</v>
      </c>
      <c r="U8" s="21">
        <v>2.5740804056840001</v>
      </c>
      <c r="V8" s="21">
        <v>2.47751266188485</v>
      </c>
      <c r="W8" s="21">
        <v>12.211963542084099</v>
      </c>
      <c r="X8" s="21">
        <v>5.8356611536361198</v>
      </c>
      <c r="Y8" s="16" t="s">
        <v>26</v>
      </c>
    </row>
    <row r="9" spans="1:25" x14ac:dyDescent="0.25">
      <c r="A9" s="16" t="s">
        <v>34</v>
      </c>
      <c r="B9" s="17">
        <v>628465</v>
      </c>
      <c r="C9" s="17">
        <v>9602897</v>
      </c>
      <c r="D9" s="18">
        <v>8.67</v>
      </c>
      <c r="E9" s="19">
        <v>22.6</v>
      </c>
      <c r="F9" s="19">
        <v>38.200000000000003</v>
      </c>
      <c r="G9" s="20">
        <v>25.8</v>
      </c>
      <c r="H9" s="21">
        <v>2.9321063001408101</v>
      </c>
      <c r="I9" s="21">
        <v>6.83157902738147</v>
      </c>
      <c r="J9" s="21">
        <v>0.115444638382522</v>
      </c>
      <c r="K9" s="21">
        <v>1.4267011230964</v>
      </c>
      <c r="L9" s="21">
        <v>8.4687217940885393</v>
      </c>
      <c r="M9" s="21">
        <v>4.60126440284244E-2</v>
      </c>
      <c r="N9" s="21">
        <v>3.93540532815787</v>
      </c>
      <c r="O9" s="21">
        <v>2.3495662116629799</v>
      </c>
      <c r="P9" s="21">
        <v>5.29536205441328</v>
      </c>
      <c r="Q9" s="21">
        <v>7.9705043382671897E-2</v>
      </c>
      <c r="R9" s="21">
        <v>7.4558275946689E-3</v>
      </c>
      <c r="S9" s="21">
        <v>3.6068403149474203E-2</v>
      </c>
      <c r="T9" s="21">
        <v>3.97136971650403</v>
      </c>
      <c r="U9" s="21">
        <v>1.3091825159841699</v>
      </c>
      <c r="V9" s="21">
        <v>12.3505401407358</v>
      </c>
      <c r="W9" s="21">
        <v>15.552803658416201</v>
      </c>
      <c r="X9" s="21">
        <v>3.9416140144176501</v>
      </c>
      <c r="Y9" s="16" t="s">
        <v>26</v>
      </c>
    </row>
    <row r="10" spans="1:25" x14ac:dyDescent="0.25">
      <c r="A10" s="16" t="s">
        <v>35</v>
      </c>
      <c r="B10" s="17">
        <v>626391</v>
      </c>
      <c r="C10" s="17">
        <v>9602960</v>
      </c>
      <c r="D10" s="18">
        <v>8.0500000000000007</v>
      </c>
      <c r="E10" s="19">
        <v>23.4</v>
      </c>
      <c r="F10" s="19">
        <v>12.07</v>
      </c>
      <c r="G10" s="20">
        <v>8.44</v>
      </c>
      <c r="H10" s="21">
        <v>3.6218117911103</v>
      </c>
      <c r="I10" s="21">
        <v>13.338995572896801</v>
      </c>
      <c r="J10" s="21">
        <v>0.141728297622979</v>
      </c>
      <c r="K10" s="21">
        <v>9.1058980487513708</v>
      </c>
      <c r="L10" s="21">
        <v>16.784165682264302</v>
      </c>
      <c r="M10" s="21">
        <v>1</v>
      </c>
      <c r="N10" s="21">
        <v>2.8281574207303199</v>
      </c>
      <c r="O10" s="21">
        <v>3.9455005512184602</v>
      </c>
      <c r="P10" s="21">
        <v>14.285921706091001</v>
      </c>
      <c r="Q10" s="21">
        <v>7.8265346121089402E-2</v>
      </c>
      <c r="R10" s="21">
        <v>5.1910398585455902E-2</v>
      </c>
      <c r="S10" s="21">
        <v>5.3299132560390997E-2</v>
      </c>
      <c r="T10" s="21">
        <v>4.3407977755527396</v>
      </c>
      <c r="U10" s="21">
        <v>2.62264706565206</v>
      </c>
      <c r="V10" s="21">
        <v>11.176895775733501</v>
      </c>
      <c r="W10" s="21">
        <v>11.899931109633799</v>
      </c>
      <c r="X10" s="21">
        <v>5.9549921083246904</v>
      </c>
      <c r="Y10" s="16" t="s">
        <v>26</v>
      </c>
    </row>
    <row r="11" spans="1:25" x14ac:dyDescent="0.25">
      <c r="A11" s="16" t="s">
        <v>36</v>
      </c>
      <c r="B11" s="17">
        <v>620486</v>
      </c>
      <c r="C11" s="17">
        <v>9603987</v>
      </c>
      <c r="D11" s="18">
        <v>8.1199999999999992</v>
      </c>
      <c r="E11" s="19">
        <v>24.5</v>
      </c>
      <c r="F11" s="19">
        <v>84.03</v>
      </c>
      <c r="G11" s="20">
        <v>57.5</v>
      </c>
      <c r="H11" s="21">
        <v>5.3396599399061699</v>
      </c>
      <c r="I11" s="21">
        <v>16.961395348636898</v>
      </c>
      <c r="J11" s="21">
        <v>0.143910055419669</v>
      </c>
      <c r="K11" s="21">
        <v>6.1163476764565097</v>
      </c>
      <c r="L11" s="21">
        <v>26.647764129229898</v>
      </c>
      <c r="M11" s="21">
        <v>1</v>
      </c>
      <c r="N11" s="21">
        <v>6.6777102398276096</v>
      </c>
      <c r="O11" s="21">
        <v>3.2822154245642401</v>
      </c>
      <c r="P11" s="21">
        <v>5.5776153683750902</v>
      </c>
      <c r="Q11" s="21">
        <v>9.4824883199745802E-2</v>
      </c>
      <c r="R11" s="21">
        <v>7.6576920300795298E-2</v>
      </c>
      <c r="S11" s="21">
        <v>4.4622501525821E-2</v>
      </c>
      <c r="T11" s="21">
        <v>4.7648087486610002</v>
      </c>
      <c r="U11" s="21">
        <v>2.9559508722272501</v>
      </c>
      <c r="V11" s="21">
        <v>7.1738461440425203</v>
      </c>
      <c r="W11" s="21">
        <v>18.51841213997</v>
      </c>
      <c r="X11" s="21">
        <v>6.2818169063438702</v>
      </c>
      <c r="Y11" s="16" t="s">
        <v>26</v>
      </c>
    </row>
    <row r="12" spans="1:25" x14ac:dyDescent="0.25">
      <c r="A12" s="16" t="s">
        <v>37</v>
      </c>
      <c r="B12" s="17">
        <v>620486</v>
      </c>
      <c r="C12" s="17">
        <v>9603987</v>
      </c>
      <c r="D12" s="18">
        <v>8.1199999999999992</v>
      </c>
      <c r="E12" s="19">
        <v>24.5</v>
      </c>
      <c r="F12" s="19">
        <v>84.03</v>
      </c>
      <c r="G12" s="20">
        <v>57.5</v>
      </c>
      <c r="H12" s="21">
        <v>5.5446814405996401</v>
      </c>
      <c r="I12" s="21">
        <v>11.617913691526001</v>
      </c>
      <c r="J12" s="21">
        <v>0.12087436344658301</v>
      </c>
      <c r="K12" s="21">
        <v>5.2075044140432603</v>
      </c>
      <c r="L12" s="21">
        <v>20.230860462271099</v>
      </c>
      <c r="M12" s="21">
        <v>4.5427509032296101E-2</v>
      </c>
      <c r="N12" s="21">
        <v>0.78500308167233102</v>
      </c>
      <c r="O12" s="21">
        <v>3.0160273542939402</v>
      </c>
      <c r="P12" s="21">
        <v>7.1378710347768903</v>
      </c>
      <c r="Q12" s="21">
        <v>8.7541845637657698E-2</v>
      </c>
      <c r="R12" s="21">
        <v>2.77563571864392E-2</v>
      </c>
      <c r="S12" s="21">
        <v>3.5830466160409601E-2</v>
      </c>
      <c r="T12" s="21">
        <v>4.8282965409784797</v>
      </c>
      <c r="U12" s="21">
        <v>2.91043950546181</v>
      </c>
      <c r="V12" s="21">
        <v>2.8197949655071199</v>
      </c>
      <c r="W12" s="21">
        <v>8.5791767112917601</v>
      </c>
      <c r="X12" s="21">
        <v>6.1197696137063202</v>
      </c>
      <c r="Y12" s="16" t="s">
        <v>26</v>
      </c>
    </row>
    <row r="13" spans="1:25" x14ac:dyDescent="0.25">
      <c r="A13" s="16" t="s">
        <v>38</v>
      </c>
      <c r="B13" s="17">
        <v>619056</v>
      </c>
      <c r="C13" s="17">
        <v>9603964</v>
      </c>
      <c r="D13" s="18">
        <v>8.08</v>
      </c>
      <c r="E13" s="19">
        <v>25.1</v>
      </c>
      <c r="F13" s="19">
        <v>61.03</v>
      </c>
      <c r="G13" s="20">
        <v>40.9</v>
      </c>
      <c r="H13" s="21">
        <v>5.7302046195538399</v>
      </c>
      <c r="I13" s="21">
        <v>12.506509627328899</v>
      </c>
      <c r="J13" s="21">
        <v>0.107582814700243</v>
      </c>
      <c r="K13" s="21">
        <v>5.6098441492579996</v>
      </c>
      <c r="L13" s="21">
        <v>28.2604473562943</v>
      </c>
      <c r="M13" s="21">
        <v>2.9085500785354101E-2</v>
      </c>
      <c r="N13" s="21">
        <v>3.1122703039599799</v>
      </c>
      <c r="O13" s="21">
        <v>2.9545558340746498</v>
      </c>
      <c r="P13" s="21">
        <v>4.8358984813025598</v>
      </c>
      <c r="Q13" s="21">
        <v>9.3651703353803295E-2</v>
      </c>
      <c r="R13" s="21">
        <v>2.35012621529458E-2</v>
      </c>
      <c r="S13" s="21">
        <v>3.29640991725106E-2</v>
      </c>
      <c r="T13" s="21">
        <v>4.9680509091531002</v>
      </c>
      <c r="U13" s="21">
        <v>3.0049587533362998</v>
      </c>
      <c r="V13" s="21">
        <v>7.7538465371060203</v>
      </c>
      <c r="W13" s="21">
        <v>10.3251496196545</v>
      </c>
      <c r="X13" s="21">
        <v>6.2998604663000597</v>
      </c>
      <c r="Y13" s="16" t="s">
        <v>26</v>
      </c>
    </row>
    <row r="14" spans="1:25" x14ac:dyDescent="0.25">
      <c r="A14" s="16" t="s">
        <v>39</v>
      </c>
      <c r="B14" s="17">
        <v>617728</v>
      </c>
      <c r="C14" s="17">
        <v>9604658</v>
      </c>
      <c r="D14" s="18">
        <v>8.1300000000000008</v>
      </c>
      <c r="E14" s="19">
        <v>25.5</v>
      </c>
      <c r="F14" s="19">
        <v>100.82</v>
      </c>
      <c r="G14" s="20">
        <v>68.3</v>
      </c>
      <c r="H14" s="21">
        <v>6.4718749190332598</v>
      </c>
      <c r="I14" s="21">
        <v>16.480148668502601</v>
      </c>
      <c r="J14" s="21">
        <v>0.16733825890315701</v>
      </c>
      <c r="K14" s="21">
        <v>7.8092723444861099</v>
      </c>
      <c r="L14" s="21">
        <v>83.694677325139807</v>
      </c>
      <c r="M14" s="21">
        <v>8.6286193373315195E-2</v>
      </c>
      <c r="N14" s="21">
        <v>375.45009127438698</v>
      </c>
      <c r="O14" s="21">
        <v>3.2089297610157699</v>
      </c>
      <c r="P14" s="21">
        <v>10.6037275861714</v>
      </c>
      <c r="Q14" s="21">
        <v>0.102120425976911</v>
      </c>
      <c r="R14" s="21">
        <v>7.5573490995750295E-2</v>
      </c>
      <c r="S14" s="21">
        <v>5.07564779885918E-2</v>
      </c>
      <c r="T14" s="21">
        <v>5.1890207124372996</v>
      </c>
      <c r="U14" s="21">
        <v>3.1289819939382402</v>
      </c>
      <c r="V14" s="21">
        <v>8.2039811069522095</v>
      </c>
      <c r="W14" s="21">
        <v>15.0934375957002</v>
      </c>
      <c r="X14" s="21">
        <v>6.5326153213946796</v>
      </c>
      <c r="Y14" s="16" t="s">
        <v>26</v>
      </c>
    </row>
    <row r="15" spans="1:25" x14ac:dyDescent="0.25">
      <c r="A15" s="16" t="s">
        <v>40</v>
      </c>
      <c r="B15" s="17">
        <v>617728</v>
      </c>
      <c r="C15" s="17">
        <v>9604658</v>
      </c>
      <c r="D15" s="18">
        <v>8.1300000000000008</v>
      </c>
      <c r="E15" s="19">
        <v>25.5</v>
      </c>
      <c r="F15" s="19">
        <v>100.82</v>
      </c>
      <c r="G15" s="20">
        <v>68.3</v>
      </c>
      <c r="H15" s="21">
        <v>6.30180473469765</v>
      </c>
      <c r="I15" s="21">
        <v>13.9305792903208</v>
      </c>
      <c r="J15" s="21">
        <v>0.135366853517913</v>
      </c>
      <c r="K15" s="21">
        <v>5.3917176078212803</v>
      </c>
      <c r="L15" s="21">
        <v>36.507318758626603</v>
      </c>
      <c r="M15" s="21">
        <v>4.5472173999893298E-2</v>
      </c>
      <c r="N15" s="21">
        <v>11.187800341520999</v>
      </c>
      <c r="O15" s="21">
        <v>3.0664539695692401</v>
      </c>
      <c r="P15" s="21">
        <v>6.7243943138338498</v>
      </c>
      <c r="Q15" s="21">
        <v>8.9984162490774899E-2</v>
      </c>
      <c r="R15" s="21">
        <v>2.5736732233073802E-2</v>
      </c>
      <c r="S15" s="21">
        <v>3.8533220755619303E-2</v>
      </c>
      <c r="T15" s="21">
        <v>5.1474667750353396</v>
      </c>
      <c r="U15" s="21">
        <v>3.1383306339174499</v>
      </c>
      <c r="V15" s="21">
        <v>2.84464033785693</v>
      </c>
      <c r="W15" s="21">
        <v>11.2510249692975</v>
      </c>
      <c r="X15" s="21">
        <v>6.5568758951308501</v>
      </c>
      <c r="Y15" s="16" t="s">
        <v>26</v>
      </c>
    </row>
    <row r="16" spans="1:25" x14ac:dyDescent="0.25">
      <c r="A16" s="16" t="s">
        <v>41</v>
      </c>
      <c r="B16" s="17">
        <v>617497</v>
      </c>
      <c r="C16" s="17">
        <v>9606398</v>
      </c>
      <c r="D16" s="18">
        <v>7.79</v>
      </c>
      <c r="E16" s="19">
        <v>25.4</v>
      </c>
      <c r="F16" s="19">
        <v>71.48</v>
      </c>
      <c r="G16" s="20">
        <v>49</v>
      </c>
      <c r="H16" s="21">
        <v>7.44063166980761</v>
      </c>
      <c r="I16" s="21">
        <v>11.9676909330299</v>
      </c>
      <c r="J16" s="21">
        <v>0.14398967306692201</v>
      </c>
      <c r="K16" s="21">
        <v>5.8845051518632498</v>
      </c>
      <c r="L16" s="21">
        <v>28.591999415569799</v>
      </c>
      <c r="M16" s="21">
        <v>2.99892081008079E-2</v>
      </c>
      <c r="N16" s="21">
        <v>11.675595392150999</v>
      </c>
      <c r="O16" s="21">
        <v>2.6222548031982398</v>
      </c>
      <c r="P16" s="21">
        <v>6.1768621516498499</v>
      </c>
      <c r="Q16" s="21">
        <v>9.9309914285174994E-2</v>
      </c>
      <c r="R16" s="21">
        <v>4.9394274073709797E-2</v>
      </c>
      <c r="S16" s="21">
        <v>2.9395083025207901E-2</v>
      </c>
      <c r="T16" s="21">
        <v>5.4349400338059803</v>
      </c>
      <c r="U16" s="21">
        <v>3.22982517901655</v>
      </c>
      <c r="V16" s="21">
        <v>7.4937255966935998</v>
      </c>
      <c r="W16" s="21">
        <v>12.1998521654691</v>
      </c>
      <c r="X16" s="21">
        <v>6.4860669030585001</v>
      </c>
      <c r="Y16" s="16" t="s">
        <v>26</v>
      </c>
    </row>
    <row r="17" spans="1:25" s="28" customFormat="1" x14ac:dyDescent="0.25">
      <c r="A17" s="22" t="s">
        <v>42</v>
      </c>
      <c r="B17" s="23">
        <v>615934</v>
      </c>
      <c r="C17" s="23">
        <v>9608167</v>
      </c>
      <c r="D17" s="24">
        <v>7.61</v>
      </c>
      <c r="E17" s="25">
        <v>25.4</v>
      </c>
      <c r="F17" s="25">
        <v>86.5</v>
      </c>
      <c r="G17" s="26">
        <v>72.5</v>
      </c>
      <c r="H17" s="27">
        <v>7.3974912538736302</v>
      </c>
      <c r="I17" s="27">
        <v>11.5737369706384</v>
      </c>
      <c r="J17" s="27">
        <v>0.10271623891505299</v>
      </c>
      <c r="K17" s="27">
        <v>0.92405826227327204</v>
      </c>
      <c r="L17" s="27">
        <v>26.906220109583899</v>
      </c>
      <c r="M17" s="27">
        <v>1.5445736601915399E-2</v>
      </c>
      <c r="N17" s="27">
        <v>0.91946659768267003</v>
      </c>
      <c r="O17" s="27">
        <v>2.5428521274761202</v>
      </c>
      <c r="P17" s="27">
        <v>4.6303770527873098</v>
      </c>
      <c r="Q17" s="27">
        <v>8.3942343633574903E-2</v>
      </c>
      <c r="R17" s="27">
        <v>1.25442497045246E-2</v>
      </c>
      <c r="S17" s="27">
        <v>2.9687044217110301E-2</v>
      </c>
      <c r="T17" s="27">
        <v>5.3357840287503002</v>
      </c>
      <c r="U17" s="27">
        <v>3.2103717095330002</v>
      </c>
      <c r="V17" s="27">
        <v>2.8022911869997098</v>
      </c>
      <c r="W17" s="27">
        <v>13.732156607705299</v>
      </c>
      <c r="X17" s="27">
        <v>6.5262150304098201</v>
      </c>
      <c r="Y17" s="22" t="s">
        <v>26</v>
      </c>
    </row>
    <row r="18" spans="1:25" x14ac:dyDescent="0.25">
      <c r="A18" s="16" t="s">
        <v>43</v>
      </c>
      <c r="B18" s="17">
        <v>616084</v>
      </c>
      <c r="C18" s="17">
        <v>9608627</v>
      </c>
      <c r="D18" s="18">
        <v>7.98</v>
      </c>
      <c r="E18" s="19">
        <v>26.4</v>
      </c>
      <c r="F18" s="19">
        <v>132.4</v>
      </c>
      <c r="G18" s="20">
        <v>60.8</v>
      </c>
      <c r="H18" s="21">
        <v>8.5631009739206991</v>
      </c>
      <c r="I18" s="21">
        <v>24.6390104859037</v>
      </c>
      <c r="J18" s="21">
        <v>0.122432134991441</v>
      </c>
      <c r="K18" s="21">
        <v>8.6807949499178907</v>
      </c>
      <c r="L18" s="21">
        <v>39.129777300220802</v>
      </c>
      <c r="M18" s="21">
        <v>2.81056524763744E-2</v>
      </c>
      <c r="N18" s="21">
        <v>1.2179500251264299</v>
      </c>
      <c r="O18" s="21">
        <v>2.7326329539055498</v>
      </c>
      <c r="P18" s="21">
        <v>5.0602227981240402</v>
      </c>
      <c r="Q18" s="21">
        <v>8.44766487459815E-2</v>
      </c>
      <c r="R18" s="21">
        <v>1.1515541123060901E-2</v>
      </c>
      <c r="S18" s="21">
        <v>4.5287519032138297E-2</v>
      </c>
      <c r="T18" s="21">
        <v>5.8598760150530298</v>
      </c>
      <c r="U18" s="21">
        <v>3.4135419425804399</v>
      </c>
      <c r="V18" s="21">
        <v>8.2974677161511607</v>
      </c>
      <c r="W18" s="21">
        <v>14.409196131030701</v>
      </c>
      <c r="X18" s="21">
        <v>6.9765473881196103</v>
      </c>
      <c r="Y18" s="16" t="s">
        <v>26</v>
      </c>
    </row>
    <row r="19" spans="1:25" x14ac:dyDescent="0.25">
      <c r="A19" s="16" t="s">
        <v>44</v>
      </c>
      <c r="B19" s="17">
        <v>616084</v>
      </c>
      <c r="C19" s="17">
        <v>9608627</v>
      </c>
      <c r="D19" s="18">
        <v>6.78</v>
      </c>
      <c r="E19" s="19">
        <v>25.5</v>
      </c>
      <c r="F19" s="19">
        <v>168.3</v>
      </c>
      <c r="G19" s="20">
        <v>82.3</v>
      </c>
      <c r="H19" s="21">
        <v>8.4027467091312609</v>
      </c>
      <c r="I19" s="21">
        <v>25.536555934530298</v>
      </c>
      <c r="J19" s="21">
        <v>0.112306775299176</v>
      </c>
      <c r="K19" s="21">
        <v>8.7111727517704196</v>
      </c>
      <c r="L19" s="21">
        <v>40.066954754069798</v>
      </c>
      <c r="M19" s="21">
        <v>3.4631114477452402E-2</v>
      </c>
      <c r="N19" s="21">
        <v>2.1629634321765101</v>
      </c>
      <c r="O19" s="21">
        <v>2.4366811954537599</v>
      </c>
      <c r="P19" s="21">
        <v>4.5550676455689496</v>
      </c>
      <c r="Q19" s="21">
        <v>9.6615734323949695E-2</v>
      </c>
      <c r="R19" s="21">
        <v>1.2737656687404401E-2</v>
      </c>
      <c r="S19" s="21">
        <v>3.3076748011504002E-2</v>
      </c>
      <c r="T19" s="21">
        <v>5.8047202974993999</v>
      </c>
      <c r="U19" s="21">
        <v>3.4272694973717499</v>
      </c>
      <c r="V19" s="21">
        <v>2.4042544311327698</v>
      </c>
      <c r="W19" s="21">
        <v>13.5474395749981</v>
      </c>
      <c r="X19" s="21">
        <v>6.8960534696760298</v>
      </c>
      <c r="Y19" s="16" t="s">
        <v>26</v>
      </c>
    </row>
    <row r="20" spans="1:25" x14ac:dyDescent="0.25">
      <c r="A20" s="16" t="s">
        <v>45</v>
      </c>
      <c r="B20" s="17">
        <v>628671</v>
      </c>
      <c r="C20" s="17">
        <v>9603349</v>
      </c>
      <c r="D20" s="18">
        <v>6.59</v>
      </c>
      <c r="E20" s="19">
        <v>25.5</v>
      </c>
      <c r="F20" s="19">
        <v>173.7</v>
      </c>
      <c r="G20" s="20">
        <v>79.3</v>
      </c>
      <c r="H20" s="21">
        <v>6.51419688568821</v>
      </c>
      <c r="I20" s="21">
        <v>1242.54744433939</v>
      </c>
      <c r="J20" s="21">
        <v>0.39877189996843498</v>
      </c>
      <c r="K20" s="21">
        <v>266.42803842649403</v>
      </c>
      <c r="L20" s="21">
        <v>196.98148632112</v>
      </c>
      <c r="M20" s="21">
        <v>18.6713903545979</v>
      </c>
      <c r="N20" s="21">
        <v>38.6449081504514</v>
      </c>
      <c r="O20" s="21">
        <v>1317.0887485467999</v>
      </c>
      <c r="P20" s="21">
        <v>265.68396708840697</v>
      </c>
      <c r="Q20" s="21">
        <v>9.8189857979236704E-3</v>
      </c>
      <c r="R20" s="21">
        <v>3.14820605999829</v>
      </c>
      <c r="S20" s="21">
        <v>1.22958494363156</v>
      </c>
      <c r="T20" s="21">
        <v>2.9374889703810001</v>
      </c>
      <c r="U20" s="21">
        <v>4.1682411613364403</v>
      </c>
      <c r="V20" s="21">
        <v>2.9640027465918899</v>
      </c>
      <c r="W20" s="21">
        <v>12.0121395419935</v>
      </c>
      <c r="X20" s="21">
        <v>10.247648839425301</v>
      </c>
      <c r="Y20" s="16" t="s">
        <v>26</v>
      </c>
    </row>
    <row r="21" spans="1:25" x14ac:dyDescent="0.25">
      <c r="A21" s="16" t="s">
        <v>46</v>
      </c>
      <c r="B21" s="17">
        <v>629310</v>
      </c>
      <c r="C21" s="17">
        <v>9603132</v>
      </c>
      <c r="D21" s="18">
        <v>9.2200000000000006</v>
      </c>
      <c r="E21" s="19">
        <v>25.6</v>
      </c>
      <c r="F21" s="19">
        <v>44.1</v>
      </c>
      <c r="G21" s="20">
        <v>20.55</v>
      </c>
      <c r="H21" s="21">
        <v>2.0854115101301098</v>
      </c>
      <c r="I21" s="21">
        <v>28.735957284059399</v>
      </c>
      <c r="J21" s="21">
        <v>0.14685503480221199</v>
      </c>
      <c r="K21" s="21">
        <v>2.5459255058459598</v>
      </c>
      <c r="L21" s="21">
        <v>19.2394275312713</v>
      </c>
      <c r="M21" s="21">
        <v>5.8392065624854897E-2</v>
      </c>
      <c r="N21" s="21">
        <v>1.5074618099313399</v>
      </c>
      <c r="O21" s="21">
        <v>1.9908311371743601</v>
      </c>
      <c r="P21" s="21">
        <v>3.4218480509970002</v>
      </c>
      <c r="Q21" s="21">
        <v>6.0871705116107899E-2</v>
      </c>
      <c r="R21" s="21">
        <v>0.1013689804253</v>
      </c>
      <c r="S21" s="21">
        <v>9.1219090961494304E-2</v>
      </c>
      <c r="T21" s="21">
        <v>3.2295317938814398</v>
      </c>
      <c r="U21" s="21">
        <v>1.0381662412448101</v>
      </c>
      <c r="V21" s="21">
        <v>4.7844352282850302</v>
      </c>
      <c r="W21" s="21">
        <v>4.9422223526030598</v>
      </c>
      <c r="X21" s="21">
        <v>2.8969278897228699</v>
      </c>
      <c r="Y21" s="16" t="s">
        <v>26</v>
      </c>
    </row>
    <row r="22" spans="1:25" x14ac:dyDescent="0.25">
      <c r="A22" s="16" t="s">
        <v>47</v>
      </c>
      <c r="B22" s="17">
        <v>626589</v>
      </c>
      <c r="C22" s="17">
        <v>9602989</v>
      </c>
      <c r="D22" s="18">
        <v>8.07</v>
      </c>
      <c r="E22" s="19">
        <v>26.9</v>
      </c>
      <c r="F22" s="19">
        <v>196.4</v>
      </c>
      <c r="G22" s="20">
        <v>90.3</v>
      </c>
      <c r="H22" s="21">
        <v>1.4477291336881599</v>
      </c>
      <c r="I22" s="21">
        <v>344.95665388359498</v>
      </c>
      <c r="J22" s="21">
        <v>0.152274669993475</v>
      </c>
      <c r="K22" s="21">
        <v>443.87052332233498</v>
      </c>
      <c r="L22" s="21">
        <v>232.10230356705799</v>
      </c>
      <c r="M22" s="21">
        <v>11.3611616413429</v>
      </c>
      <c r="N22" s="21">
        <v>18.333365428608701</v>
      </c>
      <c r="O22" s="21">
        <v>45.411973269522903</v>
      </c>
      <c r="P22" s="21">
        <v>788.83173961990497</v>
      </c>
      <c r="Q22" s="21">
        <v>1.5851712035133601E-2</v>
      </c>
      <c r="R22" s="21">
        <v>11.921975202099601</v>
      </c>
      <c r="S22" s="21">
        <v>1.9574899584121701</v>
      </c>
      <c r="T22" s="21">
        <v>5.6340481327196903</v>
      </c>
      <c r="U22" s="21">
        <v>7.2672555166689499</v>
      </c>
      <c r="V22" s="21">
        <v>1.8073203046869899</v>
      </c>
      <c r="W22" s="21">
        <v>5.0868063662123504</v>
      </c>
      <c r="X22" s="21">
        <v>15.7978346834741</v>
      </c>
      <c r="Y22" s="16" t="s">
        <v>26</v>
      </c>
    </row>
    <row r="23" spans="1:25" x14ac:dyDescent="0.25">
      <c r="A23" s="16" t="s">
        <v>48</v>
      </c>
      <c r="B23" s="17">
        <v>625297</v>
      </c>
      <c r="C23" s="17">
        <v>9603779</v>
      </c>
      <c r="D23" s="18">
        <v>9.61</v>
      </c>
      <c r="E23" s="19">
        <v>25.9</v>
      </c>
      <c r="F23" s="19">
        <v>158.1</v>
      </c>
      <c r="G23" s="20">
        <v>73.5</v>
      </c>
      <c r="H23" s="21">
        <v>4.6744645199344497</v>
      </c>
      <c r="I23" s="21">
        <v>76.344629512638505</v>
      </c>
      <c r="J23" s="21">
        <v>0.38338769160860797</v>
      </c>
      <c r="K23" s="21">
        <v>17.328948535145599</v>
      </c>
      <c r="L23" s="21">
        <v>54.271452247124799</v>
      </c>
      <c r="M23" s="21">
        <v>0.25301989568169198</v>
      </c>
      <c r="N23" s="21">
        <v>10.608148351997301</v>
      </c>
      <c r="O23" s="21">
        <v>8.06726611473111</v>
      </c>
      <c r="P23" s="21">
        <v>9.7114200831082602</v>
      </c>
      <c r="Q23" s="21">
        <v>6.1826673660997603E-2</v>
      </c>
      <c r="R23" s="21">
        <v>0.10180319826678499</v>
      </c>
      <c r="S23" s="21">
        <v>0.14484029080177499</v>
      </c>
      <c r="T23" s="21">
        <v>3.45674780575952</v>
      </c>
      <c r="U23" s="21">
        <v>2.17139514677292</v>
      </c>
      <c r="V23" s="21">
        <v>1.87743238917332</v>
      </c>
      <c r="W23" s="21">
        <v>2.2494517516402199</v>
      </c>
      <c r="X23" s="21">
        <v>4.4602918562966298</v>
      </c>
      <c r="Y23" s="16" t="s">
        <v>26</v>
      </c>
    </row>
    <row r="24" spans="1:25" x14ac:dyDescent="0.25">
      <c r="A24" s="16" t="s">
        <v>49</v>
      </c>
      <c r="B24" s="17">
        <v>619526</v>
      </c>
      <c r="C24" s="17">
        <v>9604096</v>
      </c>
      <c r="D24" s="18">
        <v>8.85</v>
      </c>
      <c r="E24" s="19">
        <v>26.5</v>
      </c>
      <c r="F24" s="19">
        <v>199.3</v>
      </c>
      <c r="G24" s="20">
        <v>91.5</v>
      </c>
      <c r="H24" s="21">
        <v>6.4463346973965798</v>
      </c>
      <c r="I24" s="21">
        <v>102.983423129649</v>
      </c>
      <c r="J24" s="21">
        <v>0.36461769165589197</v>
      </c>
      <c r="K24" s="21">
        <v>18.701070761967401</v>
      </c>
      <c r="L24" s="21">
        <v>87.847823544475105</v>
      </c>
      <c r="M24" s="21">
        <v>0.220626156857579</v>
      </c>
      <c r="N24" s="21">
        <v>6.2511147125369204</v>
      </c>
      <c r="O24" s="21">
        <v>8.1618361332036091</v>
      </c>
      <c r="P24" s="21">
        <v>6.0264002557336003</v>
      </c>
      <c r="Q24" s="21">
        <v>3.7024873967603199E-2</v>
      </c>
      <c r="R24" s="21">
        <v>6.0553238531035398E-2</v>
      </c>
      <c r="S24" s="21">
        <v>0.16321815413537699</v>
      </c>
      <c r="T24" s="21">
        <v>3.8871674632058202</v>
      </c>
      <c r="U24" s="21">
        <v>2.54015415774604</v>
      </c>
      <c r="V24" s="21">
        <v>8.1820333444799491</v>
      </c>
      <c r="W24" s="21">
        <v>4.8436191907018697</v>
      </c>
      <c r="X24" s="21">
        <v>4.9153568663411003</v>
      </c>
      <c r="Y24" s="16" t="s">
        <v>26</v>
      </c>
    </row>
    <row r="25" spans="1:25" x14ac:dyDescent="0.25">
      <c r="A25" s="16" t="s">
        <v>50</v>
      </c>
      <c r="B25" s="17">
        <v>618408</v>
      </c>
      <c r="C25" s="17">
        <v>9604210</v>
      </c>
      <c r="D25" s="18">
        <v>8.25</v>
      </c>
      <c r="E25" s="19">
        <v>26.5</v>
      </c>
      <c r="F25" s="19">
        <v>122.5</v>
      </c>
      <c r="G25" s="20">
        <v>56.2</v>
      </c>
      <c r="H25" s="21">
        <v>6.2722117964525603</v>
      </c>
      <c r="I25" s="21">
        <v>112.82624676894</v>
      </c>
      <c r="J25" s="21">
        <v>0.35616265535154201</v>
      </c>
      <c r="K25" s="21">
        <v>17.571487499878899</v>
      </c>
      <c r="L25" s="21">
        <v>92.557287597530404</v>
      </c>
      <c r="M25" s="21">
        <v>0.178264034767286</v>
      </c>
      <c r="N25" s="21">
        <v>1.50407143442986</v>
      </c>
      <c r="O25" s="21">
        <v>7.90023504002904</v>
      </c>
      <c r="P25" s="21">
        <v>7.7897017510798001</v>
      </c>
      <c r="Q25" s="21">
        <v>5.4764275838469503E-2</v>
      </c>
      <c r="R25" s="21">
        <v>5.61092873415922E-2</v>
      </c>
      <c r="S25" s="21">
        <v>0.16556397601103601</v>
      </c>
      <c r="T25" s="21">
        <v>4.1029793787708897</v>
      </c>
      <c r="U25" s="21">
        <v>2.70691357423076</v>
      </c>
      <c r="V25" s="21">
        <v>4.1792847990080997</v>
      </c>
      <c r="W25" s="21">
        <v>6.4404078916643703</v>
      </c>
      <c r="X25" s="21">
        <v>5.1951591039923501</v>
      </c>
      <c r="Y25" s="16" t="s">
        <v>26</v>
      </c>
    </row>
    <row r="26" spans="1:25" x14ac:dyDescent="0.25">
      <c r="A26" s="16" t="s">
        <v>51</v>
      </c>
      <c r="B26" s="17">
        <v>617366</v>
      </c>
      <c r="C26" s="17">
        <v>9605753</v>
      </c>
      <c r="D26" s="18">
        <v>8.4499999999999993</v>
      </c>
      <c r="E26" s="19">
        <v>26.5</v>
      </c>
      <c r="F26" s="19">
        <v>185.8</v>
      </c>
      <c r="G26" s="20">
        <v>86.3</v>
      </c>
      <c r="H26" s="21">
        <v>6.8929889906011397</v>
      </c>
      <c r="I26" s="21">
        <v>201.245972248257</v>
      </c>
      <c r="J26" s="21">
        <v>0.48092148944494201</v>
      </c>
      <c r="K26" s="21">
        <v>14.616701551418</v>
      </c>
      <c r="L26" s="21">
        <v>156.69866274427699</v>
      </c>
      <c r="M26" s="21">
        <v>0.19133692435427199</v>
      </c>
      <c r="N26" s="21">
        <v>4.45351088581375</v>
      </c>
      <c r="O26" s="21">
        <v>8.5380356999711502</v>
      </c>
      <c r="P26" s="21">
        <v>9.5150668233451992</v>
      </c>
      <c r="Q26" s="21">
        <v>5.6540846458354797E-2</v>
      </c>
      <c r="R26" s="21">
        <v>4.3368748106832299E-2</v>
      </c>
      <c r="S26" s="21">
        <v>0.378968746260259</v>
      </c>
      <c r="T26" s="21">
        <v>4.2649281186751802</v>
      </c>
      <c r="U26" s="21">
        <v>2.8189128615199199</v>
      </c>
      <c r="V26" s="21">
        <v>8.9064796322140403</v>
      </c>
      <c r="W26" s="21">
        <v>10.415447673289901</v>
      </c>
      <c r="X26" s="21">
        <v>5.4729435521548497</v>
      </c>
      <c r="Y26" s="16" t="s">
        <v>26</v>
      </c>
    </row>
    <row r="27" spans="1:25" x14ac:dyDescent="0.25">
      <c r="A27" s="16" t="s">
        <v>52</v>
      </c>
      <c r="B27" s="17">
        <v>616853</v>
      </c>
      <c r="C27" s="17">
        <v>9606897</v>
      </c>
      <c r="D27" s="18">
        <v>8.09</v>
      </c>
      <c r="E27" s="19">
        <v>27.2</v>
      </c>
      <c r="F27" s="19">
        <v>88.7</v>
      </c>
      <c r="G27" s="20">
        <v>40.799999999999997</v>
      </c>
      <c r="H27" s="21">
        <v>7.4188099857960701</v>
      </c>
      <c r="I27" s="21">
        <v>218.247620687157</v>
      </c>
      <c r="J27" s="21">
        <v>0.63252614081791603</v>
      </c>
      <c r="K27" s="21">
        <v>11.250618674823301</v>
      </c>
      <c r="L27" s="21">
        <v>179.767830321768</v>
      </c>
      <c r="M27" s="21">
        <v>0.18478810632724799</v>
      </c>
      <c r="N27" s="21">
        <v>2.6848982289363099</v>
      </c>
      <c r="O27" s="21">
        <v>8.2772196273600596</v>
      </c>
      <c r="P27" s="21">
        <v>7.2529205165770403</v>
      </c>
      <c r="Q27" s="21">
        <v>5.6969091291322403E-2</v>
      </c>
      <c r="R27" s="21">
        <v>4.36275634850311E-2</v>
      </c>
      <c r="S27" s="21">
        <v>0.23070710540633099</v>
      </c>
      <c r="T27" s="21">
        <v>4.3839213814874203</v>
      </c>
      <c r="U27" s="21">
        <v>2.7721045654063299</v>
      </c>
      <c r="V27" s="21">
        <v>10.1185550801241</v>
      </c>
      <c r="W27" s="21">
        <v>7.8167643782473499</v>
      </c>
      <c r="X27" s="21">
        <v>5.2433662627055702</v>
      </c>
      <c r="Y27" s="16" t="s">
        <v>26</v>
      </c>
    </row>
    <row r="28" spans="1:25" x14ac:dyDescent="0.25">
      <c r="A28" s="16" t="s">
        <v>53</v>
      </c>
      <c r="B28" s="17">
        <v>616706</v>
      </c>
      <c r="C28" s="17">
        <v>9607404</v>
      </c>
      <c r="D28" s="18">
        <v>9.07</v>
      </c>
      <c r="E28" s="19">
        <v>26.6</v>
      </c>
      <c r="F28" s="19">
        <v>133.6</v>
      </c>
      <c r="G28" s="20">
        <v>61.4</v>
      </c>
      <c r="H28" s="21">
        <v>7.2473505349610496</v>
      </c>
      <c r="I28" s="21">
        <v>191.558866637618</v>
      </c>
      <c r="J28" s="21">
        <v>0.468921793385629</v>
      </c>
      <c r="K28" s="21">
        <v>9.9780537634653008</v>
      </c>
      <c r="L28" s="21">
        <v>155.616756737195</v>
      </c>
      <c r="M28" s="21">
        <v>0.15431650829306801</v>
      </c>
      <c r="N28" s="21">
        <v>1.25364783758557</v>
      </c>
      <c r="O28" s="21">
        <v>7.6345869276051204</v>
      </c>
      <c r="P28" s="21">
        <v>6.7759605556017899</v>
      </c>
      <c r="Q28" s="21">
        <v>6.4168967238512398E-2</v>
      </c>
      <c r="R28" s="21">
        <v>4.70141769634181E-2</v>
      </c>
      <c r="S28" s="21">
        <v>0.22586476720669199</v>
      </c>
      <c r="T28" s="21">
        <v>4.4108218937873804</v>
      </c>
      <c r="U28" s="21">
        <v>2.8327077850003302</v>
      </c>
      <c r="V28" s="21">
        <v>12.4013240666235</v>
      </c>
      <c r="W28" s="21">
        <v>9.6165683641646904</v>
      </c>
      <c r="X28" s="21">
        <v>5.3982552750137502</v>
      </c>
      <c r="Y28" s="16" t="s">
        <v>26</v>
      </c>
    </row>
    <row r="29" spans="1:25" s="29" customFormat="1" x14ac:dyDescent="0.25">
      <c r="A29" s="16" t="s">
        <v>54</v>
      </c>
      <c r="B29" s="17">
        <v>628671</v>
      </c>
      <c r="C29" s="17">
        <v>9603349</v>
      </c>
      <c r="D29" s="18">
        <v>9.84</v>
      </c>
      <c r="E29" s="19">
        <v>15.4</v>
      </c>
      <c r="F29" s="19">
        <v>72.900000000000006</v>
      </c>
      <c r="G29" s="20">
        <v>43.4</v>
      </c>
      <c r="H29" s="21">
        <v>1.1904312772607699</v>
      </c>
      <c r="I29" s="21">
        <v>40.499557962268199</v>
      </c>
      <c r="J29" s="21">
        <v>0.140773147392669</v>
      </c>
      <c r="K29" s="21">
        <v>85.606628260612595</v>
      </c>
      <c r="L29" s="21">
        <v>44.062293943574801</v>
      </c>
      <c r="M29" s="21">
        <v>6.1900333563855998</v>
      </c>
      <c r="N29" s="21">
        <v>18.9895180010102</v>
      </c>
      <c r="O29" s="21">
        <v>155.58596072787799</v>
      </c>
      <c r="P29" s="21">
        <v>116.34141734097</v>
      </c>
      <c r="Q29" s="21">
        <v>3.2843556660674698E-2</v>
      </c>
      <c r="R29" s="21">
        <v>1.3251012952648</v>
      </c>
      <c r="S29" s="21">
        <v>0.225927840142674</v>
      </c>
      <c r="T29" s="21">
        <v>3.0170362065012601</v>
      </c>
      <c r="U29" s="21">
        <v>2.82687046364182</v>
      </c>
      <c r="V29" s="21">
        <v>0.81135507541000995</v>
      </c>
      <c r="W29" s="21">
        <v>42.702510295823799</v>
      </c>
      <c r="X29" s="21">
        <v>7.3032166770064304</v>
      </c>
      <c r="Y29" s="16" t="s">
        <v>26</v>
      </c>
    </row>
    <row r="30" spans="1:25" s="29" customFormat="1" x14ac:dyDescent="0.25">
      <c r="A30" s="16" t="s">
        <v>55</v>
      </c>
      <c r="B30" s="17">
        <v>628583</v>
      </c>
      <c r="C30" s="17">
        <v>9603195</v>
      </c>
      <c r="D30" s="18">
        <v>9.1300000000000008</v>
      </c>
      <c r="E30" s="19">
        <v>14.9</v>
      </c>
      <c r="F30" s="19">
        <v>89.2</v>
      </c>
      <c r="G30" s="20">
        <v>50.4</v>
      </c>
      <c r="H30" s="21">
        <v>0.419833421625949</v>
      </c>
      <c r="I30" s="21">
        <v>27.727018725363301</v>
      </c>
      <c r="J30" s="21">
        <v>9.9975904596175599E-2</v>
      </c>
      <c r="K30" s="21">
        <v>86.746099444662093</v>
      </c>
      <c r="L30" s="21">
        <v>9.1023160909902998</v>
      </c>
      <c r="M30" s="21">
        <v>6.2546223648705599</v>
      </c>
      <c r="N30" s="21">
        <v>14.3800204926521</v>
      </c>
      <c r="O30" s="21">
        <v>169.99870405742999</v>
      </c>
      <c r="P30" s="21">
        <v>108.55806276809101</v>
      </c>
      <c r="Q30" s="21">
        <v>2.8981113658704E-2</v>
      </c>
      <c r="R30" s="21">
        <v>1.377178403626</v>
      </c>
      <c r="S30" s="21">
        <v>0.117842479146407</v>
      </c>
      <c r="T30" s="21">
        <v>2.9928521289563799</v>
      </c>
      <c r="U30" s="21">
        <v>2.8496270253745402</v>
      </c>
      <c r="V30" s="21">
        <v>1.0549026994887301</v>
      </c>
      <c r="W30" s="21">
        <v>45.535674287390997</v>
      </c>
      <c r="X30" s="21">
        <v>6.98470023892322</v>
      </c>
      <c r="Y30" s="16" t="s">
        <v>26</v>
      </c>
    </row>
    <row r="31" spans="1:25" s="29" customFormat="1" x14ac:dyDescent="0.25">
      <c r="A31" s="16" t="s">
        <v>56</v>
      </c>
      <c r="B31" s="17">
        <v>628525</v>
      </c>
      <c r="C31" s="17">
        <v>9602778</v>
      </c>
      <c r="D31" s="18">
        <v>9.08</v>
      </c>
      <c r="E31" s="19">
        <v>15.3</v>
      </c>
      <c r="F31" s="19">
        <v>88.5</v>
      </c>
      <c r="G31" s="20">
        <v>52.9</v>
      </c>
      <c r="H31" s="21">
        <v>0.79427158815179399</v>
      </c>
      <c r="I31" s="21">
        <v>42.230854420684203</v>
      </c>
      <c r="J31" s="21">
        <v>9.88124805651001E-2</v>
      </c>
      <c r="K31" s="21">
        <v>91.515960580871905</v>
      </c>
      <c r="L31" s="21">
        <v>26.270379264482301</v>
      </c>
      <c r="M31" s="21">
        <v>6.6933347568184001</v>
      </c>
      <c r="N31" s="21">
        <v>17.052466949105199</v>
      </c>
      <c r="O31" s="21">
        <v>178.63829550183601</v>
      </c>
      <c r="P31" s="21">
        <v>114.60965421280901</v>
      </c>
      <c r="Q31" s="21">
        <v>2.5414021669129198E-2</v>
      </c>
      <c r="R31" s="21">
        <v>1.4529951822086999</v>
      </c>
      <c r="S31" s="21">
        <v>0.14102738520410599</v>
      </c>
      <c r="T31" s="21">
        <v>3.0212738055074899</v>
      </c>
      <c r="U31" s="21">
        <v>2.9608514957377299</v>
      </c>
      <c r="V31" s="21">
        <v>2.53373884488891</v>
      </c>
      <c r="W31" s="21">
        <v>43.623864215124897</v>
      </c>
      <c r="X31" s="21">
        <v>7.1795723245829599</v>
      </c>
      <c r="Y31" s="16" t="s">
        <v>26</v>
      </c>
    </row>
    <row r="32" spans="1:25" s="29" customFormat="1" x14ac:dyDescent="0.25">
      <c r="A32" s="16" t="s">
        <v>57</v>
      </c>
      <c r="B32" s="17">
        <v>626529</v>
      </c>
      <c r="C32" s="17">
        <v>9602959</v>
      </c>
      <c r="D32" s="18">
        <v>6.6</v>
      </c>
      <c r="E32" s="19">
        <v>16.3</v>
      </c>
      <c r="F32" s="19">
        <v>468</v>
      </c>
      <c r="G32" s="20">
        <v>263</v>
      </c>
      <c r="H32" s="21">
        <v>2.3030437615445898</v>
      </c>
      <c r="I32" s="21">
        <v>2781.4020876480799</v>
      </c>
      <c r="J32" s="21">
        <v>0.35212162641990102</v>
      </c>
      <c r="K32" s="21">
        <v>1392.4161786582199</v>
      </c>
      <c r="L32" s="21">
        <v>54.998805903417797</v>
      </c>
      <c r="M32" s="21">
        <v>50.924715354298698</v>
      </c>
      <c r="N32" s="21">
        <v>76.499715598753497</v>
      </c>
      <c r="O32" s="21">
        <v>658.80411368916498</v>
      </c>
      <c r="P32" s="21">
        <v>2016.3658127624899</v>
      </c>
      <c r="Q32" s="21">
        <v>1.8579708926163601E-2</v>
      </c>
      <c r="R32" s="21">
        <v>27.244946611670201</v>
      </c>
      <c r="S32" s="21">
        <v>14.730666010355399</v>
      </c>
      <c r="T32" s="21">
        <v>6.8952578070877903</v>
      </c>
      <c r="U32" s="21">
        <v>13.233149925972601</v>
      </c>
      <c r="V32" s="21">
        <v>5.2560793301494702</v>
      </c>
      <c r="W32" s="21">
        <v>25.673317014653801</v>
      </c>
      <c r="X32" s="21">
        <v>57.372624172153301</v>
      </c>
      <c r="Y32" s="16" t="s">
        <v>26</v>
      </c>
    </row>
    <row r="33" spans="1:25" s="29" customFormat="1" x14ac:dyDescent="0.25">
      <c r="A33" s="16" t="s">
        <v>58</v>
      </c>
      <c r="B33" s="17">
        <v>626589</v>
      </c>
      <c r="C33" s="17">
        <v>9602989</v>
      </c>
      <c r="D33" s="18">
        <v>5.86</v>
      </c>
      <c r="E33" s="19">
        <v>16</v>
      </c>
      <c r="F33" s="19">
        <v>431</v>
      </c>
      <c r="G33" s="20">
        <v>240</v>
      </c>
      <c r="H33" s="21">
        <v>2.5779571923529701</v>
      </c>
      <c r="I33" s="21">
        <v>2692.8405443226102</v>
      </c>
      <c r="J33" s="21">
        <v>0.35216826772218102</v>
      </c>
      <c r="K33" s="21">
        <v>1269.15963095848</v>
      </c>
      <c r="L33" s="21">
        <v>31.358516975151801</v>
      </c>
      <c r="M33" s="21">
        <v>45.421030222642898</v>
      </c>
      <c r="N33" s="21">
        <v>61.753814267754002</v>
      </c>
      <c r="O33" s="21">
        <v>604.52226864644501</v>
      </c>
      <c r="P33" s="21">
        <v>1928.2960160566299</v>
      </c>
      <c r="Q33" s="21">
        <v>1.99937088802595E-2</v>
      </c>
      <c r="R33" s="21">
        <v>26.430111917487402</v>
      </c>
      <c r="S33" s="21">
        <v>15.771622354025601</v>
      </c>
      <c r="T33" s="21">
        <v>6.8952532922257097</v>
      </c>
      <c r="U33" s="21">
        <v>12.7998393877079</v>
      </c>
      <c r="V33" s="21">
        <v>4.2724837589914602</v>
      </c>
      <c r="W33" s="21">
        <v>28.302991286773999</v>
      </c>
      <c r="X33" s="21">
        <v>50.282664974041502</v>
      </c>
      <c r="Y33" s="16" t="s">
        <v>26</v>
      </c>
    </row>
    <row r="34" spans="1:25" s="30" customFormat="1" x14ac:dyDescent="0.25">
      <c r="A34" s="22" t="s">
        <v>59</v>
      </c>
      <c r="B34" s="23">
        <v>626514</v>
      </c>
      <c r="C34" s="23">
        <v>9602949</v>
      </c>
      <c r="D34" s="24">
        <v>5.49</v>
      </c>
      <c r="E34" s="25">
        <v>16.100000000000001</v>
      </c>
      <c r="F34" s="25">
        <v>407</v>
      </c>
      <c r="G34" s="26">
        <v>236</v>
      </c>
      <c r="H34" s="27">
        <v>2.6374941425105698</v>
      </c>
      <c r="I34" s="27">
        <v>2723.4249912178102</v>
      </c>
      <c r="J34" s="27">
        <v>0.33271493914518202</v>
      </c>
      <c r="K34" s="27">
        <v>1236.6399010290199</v>
      </c>
      <c r="L34" s="27">
        <v>50.677206411680999</v>
      </c>
      <c r="M34" s="27">
        <v>44.058510427727398</v>
      </c>
      <c r="N34" s="27">
        <v>58.523779310052298</v>
      </c>
      <c r="O34" s="27">
        <v>618.49571198127796</v>
      </c>
      <c r="P34" s="27">
        <v>1920.15438281826</v>
      </c>
      <c r="Q34" s="27">
        <v>1.28376655941754E-2</v>
      </c>
      <c r="R34" s="27">
        <v>26.515820060671999</v>
      </c>
      <c r="S34" s="27">
        <v>16.547509037809402</v>
      </c>
      <c r="T34" s="27">
        <v>6.8953251313008996</v>
      </c>
      <c r="U34" s="27">
        <v>12.667963148260901</v>
      </c>
      <c r="V34" s="27">
        <v>4.5888913329018299</v>
      </c>
      <c r="W34" s="27">
        <v>14.639334861511101</v>
      </c>
      <c r="X34" s="27">
        <v>48.278129793101101</v>
      </c>
      <c r="Y34" s="22" t="s">
        <v>26</v>
      </c>
    </row>
    <row r="35" spans="1:25" s="7" customFormat="1" x14ac:dyDescent="0.25">
      <c r="A35" s="1"/>
      <c r="B35" s="1"/>
      <c r="C35" s="1"/>
      <c r="D35" s="2"/>
      <c r="E35" s="3"/>
      <c r="F35" s="3" t="s">
        <v>21</v>
      </c>
      <c r="G35" s="4" t="s">
        <v>22</v>
      </c>
      <c r="H35" s="5" t="s">
        <v>23</v>
      </c>
      <c r="I35" s="6" t="s">
        <v>23</v>
      </c>
      <c r="J35" s="6" t="s">
        <v>23</v>
      </c>
      <c r="K35" s="6" t="s">
        <v>23</v>
      </c>
      <c r="L35" s="6" t="s">
        <v>23</v>
      </c>
      <c r="M35" s="6" t="s">
        <v>23</v>
      </c>
      <c r="N35" s="6" t="s">
        <v>23</v>
      </c>
      <c r="O35" s="6" t="s">
        <v>23</v>
      </c>
      <c r="P35" s="6" t="s">
        <v>23</v>
      </c>
      <c r="Q35" s="6" t="s">
        <v>23</v>
      </c>
      <c r="R35" s="6" t="s">
        <v>23</v>
      </c>
      <c r="S35" s="6" t="s">
        <v>23</v>
      </c>
      <c r="T35" s="6" t="s">
        <v>24</v>
      </c>
      <c r="U35" s="6" t="s">
        <v>24</v>
      </c>
      <c r="V35" s="6" t="s">
        <v>23</v>
      </c>
      <c r="W35" s="6" t="s">
        <v>24</v>
      </c>
      <c r="X35" s="6" t="s">
        <v>24</v>
      </c>
      <c r="Y35"/>
    </row>
    <row r="36" spans="1:25" x14ac:dyDescent="0.25">
      <c r="H36" s="8">
        <v>2.6432510860782299E-2</v>
      </c>
      <c r="I36" s="8">
        <v>0.35698260991094499</v>
      </c>
      <c r="J36" s="8">
        <v>3.20052269964749E-2</v>
      </c>
      <c r="K36" s="8">
        <v>8.4655721296940697E-2</v>
      </c>
      <c r="L36" s="8">
        <v>0.375444968558797</v>
      </c>
      <c r="M36" s="8">
        <v>2.3948605922081902E-2</v>
      </c>
      <c r="N36" s="8">
        <v>0.27707244928637698</v>
      </c>
      <c r="O36" s="8">
        <v>1.8428499793521999E-2</v>
      </c>
      <c r="P36" s="8">
        <v>0.34343612246256</v>
      </c>
      <c r="Q36" s="8">
        <v>6.9057213776791797E-3</v>
      </c>
      <c r="R36" s="8">
        <v>7.5617729296776895E-3</v>
      </c>
      <c r="S36" s="13">
        <v>2.7311067417547801E-3</v>
      </c>
      <c r="T36" s="8">
        <v>2.3664919432832599E-2</v>
      </c>
      <c r="U36" s="14">
        <v>1.45418220400405E-3</v>
      </c>
      <c r="V36" s="8">
        <v>2.9549520193982102</v>
      </c>
      <c r="W36" s="8">
        <v>7.0966666917561205E-2</v>
      </c>
      <c r="X36" s="13">
        <v>4.6519707128446696E-3</v>
      </c>
    </row>
    <row r="38" spans="1:25" x14ac:dyDescent="0.25">
      <c r="D38" s="33">
        <f>AVERAGE(D2:D34)</f>
        <v>8.0366666666666653</v>
      </c>
      <c r="E38" s="33">
        <f t="shared" ref="E38:R38" si="0">AVERAGE(E2:E34)</f>
        <v>23.212121212121207</v>
      </c>
      <c r="F38" s="33">
        <f t="shared" si="0"/>
        <v>170.16030303030303</v>
      </c>
      <c r="G38" s="33">
        <f t="shared" si="0"/>
        <v>101.88393939393941</v>
      </c>
      <c r="H38" s="33">
        <f t="shared" si="0"/>
        <v>4.9912676931727393</v>
      </c>
      <c r="I38" s="33">
        <f t="shared" si="0"/>
        <v>363.2309838071227</v>
      </c>
      <c r="J38" s="33">
        <f t="shared" si="0"/>
        <v>0.23564194027422869</v>
      </c>
      <c r="K38" s="33">
        <f t="shared" si="0"/>
        <v>170.18663874235347</v>
      </c>
      <c r="L38" s="33">
        <f t="shared" si="0"/>
        <v>60.215105179935549</v>
      </c>
      <c r="M38" s="33">
        <f t="shared" si="0"/>
        <v>7.0441021288093584</v>
      </c>
      <c r="N38" s="33">
        <f t="shared" si="0"/>
        <v>27.269786898589295</v>
      </c>
      <c r="O38" s="33">
        <f t="shared" si="0"/>
        <v>149.35540846572178</v>
      </c>
      <c r="P38" s="33">
        <f t="shared" si="0"/>
        <v>237.62052498133269</v>
      </c>
      <c r="Q38" s="33">
        <f t="shared" si="0"/>
        <v>6.9517322356845671E-2</v>
      </c>
      <c r="R38" s="33">
        <f t="shared" si="0"/>
        <v>3.2076922563951316</v>
      </c>
    </row>
    <row r="39" spans="1:25" x14ac:dyDescent="0.25">
      <c r="H39" s="33"/>
    </row>
    <row r="40" spans="1:25" x14ac:dyDescent="0.25">
      <c r="A40" t="s">
        <v>63</v>
      </c>
      <c r="D40" s="33">
        <f>MIN(D2:D34)</f>
        <v>5.49</v>
      </c>
      <c r="E40" s="33">
        <f t="shared" ref="E40:R40" si="1">MIN(E2:E34)</f>
        <v>14.9</v>
      </c>
      <c r="F40" s="33">
        <f t="shared" si="1"/>
        <v>12.07</v>
      </c>
      <c r="G40" s="33">
        <f t="shared" si="1"/>
        <v>8.44</v>
      </c>
      <c r="H40" s="33">
        <f t="shared" si="1"/>
        <v>0.419833421625949</v>
      </c>
      <c r="I40" s="33">
        <f t="shared" si="1"/>
        <v>6.83157902738147</v>
      </c>
      <c r="J40" s="33">
        <f t="shared" si="1"/>
        <v>9.6905186432175203E-2</v>
      </c>
      <c r="K40" s="33">
        <f t="shared" si="1"/>
        <v>0.92405826227327204</v>
      </c>
      <c r="L40" s="33">
        <f t="shared" si="1"/>
        <v>8.4687217940885393</v>
      </c>
      <c r="M40" s="33">
        <f t="shared" si="1"/>
        <v>1.5445736601915399E-2</v>
      </c>
      <c r="N40" s="33">
        <f t="shared" si="1"/>
        <v>0.78500308167233102</v>
      </c>
      <c r="O40" s="33">
        <f t="shared" si="1"/>
        <v>1.69400628479017</v>
      </c>
      <c r="P40" s="33">
        <f t="shared" si="1"/>
        <v>3.4218480509970002</v>
      </c>
      <c r="Q40" s="33">
        <f t="shared" si="1"/>
        <v>9.8189857979236704E-3</v>
      </c>
      <c r="R40" s="33">
        <f t="shared" si="1"/>
        <v>7.4558275946689E-3</v>
      </c>
    </row>
    <row r="41" spans="1:25" x14ac:dyDescent="0.25">
      <c r="A41" t="s">
        <v>64</v>
      </c>
      <c r="D41">
        <f>_xlfn.PERCENTILE.INC(D2:D34,0.5)</f>
        <v>8.1199999999999992</v>
      </c>
      <c r="E41">
        <f t="shared" ref="E41:R41" si="2">_xlfn.PERCENTILE.INC(E2:E34,0.5)</f>
        <v>25.1</v>
      </c>
      <c r="F41">
        <f t="shared" si="2"/>
        <v>112.01</v>
      </c>
      <c r="G41">
        <f t="shared" si="2"/>
        <v>68.3</v>
      </c>
      <c r="H41" s="33">
        <f t="shared" si="2"/>
        <v>5.3396599399061699</v>
      </c>
      <c r="I41" s="33">
        <f t="shared" si="2"/>
        <v>35.860384744184202</v>
      </c>
      <c r="J41" s="33">
        <f t="shared" si="2"/>
        <v>0.152274669993475</v>
      </c>
      <c r="K41" s="33">
        <f t="shared" si="2"/>
        <v>14.616701551418</v>
      </c>
      <c r="L41" s="33">
        <f t="shared" si="2"/>
        <v>39.129777300220802</v>
      </c>
      <c r="M41" s="33">
        <f t="shared" si="2"/>
        <v>0.220626156857579</v>
      </c>
      <c r="N41" s="33">
        <f t="shared" si="2"/>
        <v>6.6777102398276096</v>
      </c>
      <c r="O41" s="33">
        <f t="shared" si="2"/>
        <v>6.2076760441927599</v>
      </c>
      <c r="P41" s="33">
        <f t="shared" si="2"/>
        <v>9.7114200831082602</v>
      </c>
      <c r="Q41" s="33">
        <f t="shared" si="2"/>
        <v>6.4168967238512398E-2</v>
      </c>
      <c r="R41" s="33">
        <f t="shared" si="2"/>
        <v>7.5573490995750295E-2</v>
      </c>
    </row>
    <row r="42" spans="1:25" x14ac:dyDescent="0.25">
      <c r="A42" t="s">
        <v>65</v>
      </c>
      <c r="D42" s="33">
        <f>MAX(D2:D34)</f>
        <v>9.84</v>
      </c>
      <c r="E42" s="33">
        <f t="shared" ref="E42:R42" si="3">MAX(E2:E34)</f>
        <v>27.2</v>
      </c>
      <c r="F42" s="33">
        <f t="shared" si="3"/>
        <v>975</v>
      </c>
      <c r="G42" s="33">
        <f t="shared" si="3"/>
        <v>670</v>
      </c>
      <c r="H42" s="33">
        <f t="shared" si="3"/>
        <v>16.6058805604568</v>
      </c>
      <c r="I42" s="33">
        <f t="shared" si="3"/>
        <v>2781.4020876480799</v>
      </c>
      <c r="J42" s="33">
        <f t="shared" si="3"/>
        <v>0.63252614081791603</v>
      </c>
      <c r="K42" s="33">
        <f t="shared" si="3"/>
        <v>1392.4161786582199</v>
      </c>
      <c r="L42" s="33">
        <f t="shared" si="3"/>
        <v>232.10230356705799</v>
      </c>
      <c r="M42" s="33">
        <f t="shared" si="3"/>
        <v>50.924715354298698</v>
      </c>
      <c r="N42" s="33">
        <f t="shared" si="3"/>
        <v>375.45009127438698</v>
      </c>
      <c r="O42" s="33">
        <f t="shared" si="3"/>
        <v>1317.0887485467999</v>
      </c>
      <c r="P42" s="33">
        <f t="shared" si="3"/>
        <v>2016.3658127624899</v>
      </c>
      <c r="Q42" s="33">
        <f t="shared" si="3"/>
        <v>0.23776364203970199</v>
      </c>
      <c r="R42" s="33">
        <f t="shared" si="3"/>
        <v>27.244946611670201</v>
      </c>
    </row>
    <row r="43" spans="1:25" x14ac:dyDescent="0.25">
      <c r="A43" t="s">
        <v>66</v>
      </c>
      <c r="D43" s="33">
        <f>_xlfn.STDEV.S(D2:D34)</f>
        <v>1.077777419816663</v>
      </c>
      <c r="E43" s="33">
        <f t="shared" ref="E43:Y43" si="4">_xlfn.STDEV.S(E2:E34)</f>
        <v>3.9353968649741735</v>
      </c>
      <c r="F43" s="33">
        <f t="shared" si="4"/>
        <v>180.82532964308481</v>
      </c>
      <c r="G43" s="33">
        <f t="shared" si="4"/>
        <v>119.46516228432962</v>
      </c>
      <c r="H43" s="33">
        <f>_xlfn.STDEV.S(H2:H34)</f>
        <v>3.2660756507721453</v>
      </c>
      <c r="I43" s="33">
        <f t="shared" si="4"/>
        <v>798.3190395492594</v>
      </c>
      <c r="J43" s="33">
        <f t="shared" si="4"/>
        <v>0.14450143998452614</v>
      </c>
      <c r="K43" s="33">
        <f t="shared" si="4"/>
        <v>375.15821216295257</v>
      </c>
      <c r="L43" s="33">
        <f t="shared" si="4"/>
        <v>58.541414294291158</v>
      </c>
      <c r="M43" s="33">
        <f t="shared" si="4"/>
        <v>13.905781403326719</v>
      </c>
      <c r="N43" s="33">
        <f t="shared" si="4"/>
        <v>65.694115620492468</v>
      </c>
      <c r="O43" s="33">
        <f t="shared" si="4"/>
        <v>323.6121672662893</v>
      </c>
      <c r="P43" s="33">
        <f t="shared" si="4"/>
        <v>570.46050314264266</v>
      </c>
      <c r="Q43" s="33">
        <f t="shared" si="4"/>
        <v>4.9164704399205152E-2</v>
      </c>
      <c r="R43" s="33">
        <f t="shared" si="4"/>
        <v>7.851787464188285</v>
      </c>
      <c r="S43" s="33">
        <f t="shared" si="4"/>
        <v>4.5357609198717919</v>
      </c>
      <c r="T43" s="33">
        <f t="shared" si="4"/>
        <v>1.5364339364585458</v>
      </c>
      <c r="U43" s="33">
        <f t="shared" si="4"/>
        <v>3.2620928492602195</v>
      </c>
      <c r="V43" s="33">
        <f t="shared" si="4"/>
        <v>3.828005881005716</v>
      </c>
      <c r="W43" s="33">
        <f t="shared" si="4"/>
        <v>10.897052917844267</v>
      </c>
      <c r="X43" s="33">
        <f t="shared" si="4"/>
        <v>16.853980602274042</v>
      </c>
      <c r="Y43" s="33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Samanda Goyburo Chavez</dc:creator>
  <cp:lastModifiedBy>Cindy Samanda Goyburo Chavez</cp:lastModifiedBy>
  <dcterms:created xsi:type="dcterms:W3CDTF">2024-01-22T20:37:24Z</dcterms:created>
  <dcterms:modified xsi:type="dcterms:W3CDTF">2024-05-17T18:40:21Z</dcterms:modified>
</cp:coreProperties>
</file>