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570" windowHeight="7995" firstSheet="1" activeTab="6"/>
  </bookViews>
  <sheets>
    <sheet name="formula" sheetId="2" r:id="rId1"/>
    <sheet name="FCI" sheetId="1" r:id="rId2"/>
    <sheet name="LCC" sheetId="3" r:id="rId3"/>
    <sheet name="CC" sheetId="4" r:id="rId4"/>
    <sheet name="array" sheetId="5" r:id="rId5"/>
    <sheet name="BCCC2" sheetId="6" r:id="rId6"/>
    <sheet name="BCCC2b" sheetId="7" r:id="rId7"/>
    <sheet name="BCCC23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7" l="1"/>
  <c r="N14" i="7"/>
  <c r="U12" i="7"/>
  <c r="N12" i="7"/>
  <c r="S21" i="7"/>
  <c r="S22" i="7"/>
  <c r="S23" i="7"/>
  <c r="S24" i="7"/>
  <c r="S25" i="7"/>
  <c r="R21" i="7"/>
  <c r="R22" i="7"/>
  <c r="R23" i="7"/>
  <c r="R24" i="7"/>
  <c r="R25" i="7"/>
  <c r="Q21" i="7"/>
  <c r="Q22" i="7"/>
  <c r="Q23" i="7"/>
  <c r="Q24" i="7"/>
  <c r="Q25" i="7"/>
  <c r="P21" i="7"/>
  <c r="P22" i="7"/>
  <c r="P23" i="7"/>
  <c r="P24" i="7"/>
  <c r="P25" i="7"/>
  <c r="O21" i="7"/>
  <c r="O22" i="7"/>
  <c r="O23" i="7"/>
  <c r="O24" i="7"/>
  <c r="O25" i="7"/>
  <c r="N21" i="7"/>
  <c r="N22" i="7"/>
  <c r="N23" i="7"/>
  <c r="N24" i="7"/>
  <c r="N25" i="7"/>
  <c r="M21" i="7"/>
  <c r="S20" i="7"/>
  <c r="R20" i="7"/>
  <c r="Q20" i="7"/>
  <c r="P20" i="7"/>
  <c r="O20" i="7"/>
  <c r="N20" i="7"/>
  <c r="M20" i="7"/>
  <c r="O29" i="7"/>
  <c r="O30" i="7"/>
  <c r="O31" i="7"/>
  <c r="O32" i="7"/>
  <c r="O33" i="7"/>
  <c r="N29" i="7"/>
  <c r="N30" i="7"/>
  <c r="N31" i="7"/>
  <c r="N32" i="7"/>
  <c r="N33" i="7"/>
  <c r="M29" i="7"/>
  <c r="M30" i="7"/>
  <c r="M31" i="7"/>
  <c r="M32" i="7"/>
  <c r="M33" i="7"/>
  <c r="L29" i="7"/>
  <c r="L30" i="7"/>
  <c r="L31" i="7"/>
  <c r="L32" i="7"/>
  <c r="L33" i="7"/>
  <c r="K29" i="7"/>
  <c r="O28" i="7"/>
  <c r="N28" i="7"/>
  <c r="M28" i="7"/>
  <c r="L28" i="7"/>
  <c r="K28" i="7"/>
  <c r="O37" i="7"/>
  <c r="O38" i="7"/>
  <c r="O39" i="7"/>
  <c r="O40" i="7"/>
  <c r="O41" i="7"/>
  <c r="N37" i="7"/>
  <c r="N38" i="7"/>
  <c r="N39" i="7"/>
  <c r="N40" i="7"/>
  <c r="N41" i="7"/>
  <c r="M37" i="7"/>
  <c r="M38" i="7"/>
  <c r="M39" i="7"/>
  <c r="M40" i="7"/>
  <c r="M41" i="7"/>
  <c r="L37" i="7"/>
  <c r="L38" i="7"/>
  <c r="L39" i="7"/>
  <c r="L40" i="7"/>
  <c r="L41" i="7"/>
  <c r="K37" i="7"/>
  <c r="K38" i="7"/>
  <c r="K39" i="7"/>
  <c r="K40" i="7"/>
  <c r="K41" i="7"/>
  <c r="O36" i="7"/>
  <c r="N36" i="7"/>
  <c r="L36" i="7"/>
  <c r="M36" i="7"/>
  <c r="K36" i="7"/>
  <c r="E30" i="8" l="1"/>
  <c r="J30" i="8"/>
  <c r="K30" i="8"/>
  <c r="L30" i="8"/>
  <c r="M30" i="8"/>
  <c r="C30" i="8"/>
  <c r="E28" i="8"/>
  <c r="D28" i="8"/>
  <c r="D30" i="8" s="1"/>
  <c r="E22" i="8"/>
  <c r="J22" i="8"/>
  <c r="K22" i="8"/>
  <c r="L22" i="8"/>
  <c r="M22" i="8"/>
  <c r="C22" i="8"/>
  <c r="D35" i="8"/>
  <c r="E35" i="8"/>
  <c r="J35" i="8"/>
  <c r="K35" i="8"/>
  <c r="L35" i="8"/>
  <c r="M35" i="8"/>
  <c r="C35" i="8"/>
  <c r="E33" i="8"/>
  <c r="D33" i="8"/>
  <c r="Q47" i="8"/>
  <c r="X47" i="8" s="1"/>
  <c r="Q46" i="8"/>
  <c r="U46" i="8" s="1"/>
  <c r="Q45" i="8"/>
  <c r="S45" i="8" s="1"/>
  <c r="R44" i="8"/>
  <c r="Q44" i="8"/>
  <c r="W44" i="8" s="1"/>
  <c r="R43" i="8"/>
  <c r="Q43" i="8"/>
  <c r="S43" i="8" s="1"/>
  <c r="R42" i="8"/>
  <c r="Q42" i="8"/>
  <c r="X42" i="8" s="1"/>
  <c r="K17" i="8"/>
  <c r="L17" i="8"/>
  <c r="M17" i="8"/>
  <c r="J17" i="8"/>
  <c r="E20" i="8"/>
  <c r="D20" i="8"/>
  <c r="D22" i="8" s="1"/>
  <c r="C17" i="8"/>
  <c r="F14" i="8"/>
  <c r="G14" i="8"/>
  <c r="H14" i="8"/>
  <c r="I14" i="8"/>
  <c r="C14" i="8"/>
  <c r="E11" i="8"/>
  <c r="F11" i="8"/>
  <c r="G11" i="8"/>
  <c r="H11" i="8"/>
  <c r="I11" i="8"/>
  <c r="C11" i="8"/>
  <c r="E9" i="8"/>
  <c r="E14" i="8" s="1"/>
  <c r="D9" i="8"/>
  <c r="D11" i="8" s="1"/>
  <c r="F6" i="8"/>
  <c r="G6" i="8"/>
  <c r="H6" i="8"/>
  <c r="I6" i="8"/>
  <c r="C6" i="8"/>
  <c r="E4" i="8"/>
  <c r="E6" i="8" s="1"/>
  <c r="D4" i="8"/>
  <c r="D6" i="8" s="1"/>
  <c r="V46" i="8" l="1"/>
  <c r="W46" i="8"/>
  <c r="T43" i="8"/>
  <c r="X46" i="8"/>
  <c r="U43" i="8"/>
  <c r="V43" i="8"/>
  <c r="W43" i="8"/>
  <c r="X43" i="8"/>
  <c r="X44" i="8"/>
  <c r="S42" i="8"/>
  <c r="T45" i="8"/>
  <c r="T42" i="8"/>
  <c r="U45" i="8"/>
  <c r="S47" i="8"/>
  <c r="U42" i="8"/>
  <c r="V45" i="8"/>
  <c r="T47" i="8"/>
  <c r="V42" i="8"/>
  <c r="W45" i="8"/>
  <c r="U47" i="8"/>
  <c r="W42" i="8"/>
  <c r="S44" i="8"/>
  <c r="X45" i="8"/>
  <c r="V47" i="8"/>
  <c r="T44" i="8"/>
  <c r="W47" i="8"/>
  <c r="U44" i="8"/>
  <c r="S46" i="8"/>
  <c r="V44" i="8"/>
  <c r="T46" i="8"/>
  <c r="E17" i="8"/>
  <c r="D14" i="8"/>
  <c r="D17" i="8"/>
  <c r="K64" i="8"/>
  <c r="J64" i="8"/>
  <c r="K59" i="8"/>
  <c r="J59" i="8"/>
  <c r="U13" i="7" l="1"/>
  <c r="U14" i="7"/>
  <c r="U15" i="7"/>
  <c r="U16" i="7"/>
  <c r="U17" i="7"/>
  <c r="Q13" i="7" l="1"/>
  <c r="P14" i="7"/>
  <c r="S15" i="7"/>
  <c r="T16" i="7"/>
  <c r="P17" i="7"/>
  <c r="R12" i="7"/>
  <c r="T13" i="7" l="1"/>
  <c r="O12" i="7"/>
  <c r="O17" i="7"/>
  <c r="R17" i="7"/>
  <c r="Q12" i="7"/>
  <c r="Q17" i="7"/>
  <c r="T14" i="7"/>
  <c r="R13" i="7"/>
  <c r="R14" i="7"/>
  <c r="S12" i="7"/>
  <c r="S17" i="7"/>
  <c r="S13" i="7"/>
  <c r="P16" i="7"/>
  <c r="P13" i="7"/>
  <c r="Q16" i="7"/>
  <c r="Q15" i="7"/>
  <c r="S14" i="7"/>
  <c r="O14" i="7"/>
  <c r="Q14" i="7"/>
  <c r="O13" i="7"/>
  <c r="T12" i="7"/>
  <c r="R15" i="7"/>
  <c r="P15" i="7"/>
  <c r="O16" i="7"/>
  <c r="O15" i="7"/>
  <c r="P12" i="7"/>
  <c r="T17" i="7"/>
  <c r="T15" i="7"/>
  <c r="S16" i="7"/>
  <c r="R16" i="7"/>
  <c r="H8" i="7"/>
  <c r="G8" i="7"/>
  <c r="J8" i="7"/>
  <c r="I8" i="7"/>
  <c r="F8" i="7"/>
  <c r="E8" i="7"/>
  <c r="D8" i="7"/>
  <c r="I8" i="6"/>
  <c r="J8" i="6"/>
  <c r="D8" i="6" l="1"/>
  <c r="E8" i="6"/>
  <c r="F8" i="6"/>
  <c r="G8" i="6"/>
  <c r="H8" i="6"/>
  <c r="M13" i="6" l="1"/>
  <c r="N13" i="6" s="1"/>
  <c r="M15" i="6"/>
  <c r="Q15" i="6" s="1"/>
  <c r="M16" i="6"/>
  <c r="O16" i="6" s="1"/>
  <c r="M17" i="6"/>
  <c r="O17" i="6" s="1"/>
  <c r="M12" i="6"/>
  <c r="N12" i="6" s="1"/>
  <c r="G14" i="6"/>
  <c r="H14" i="6"/>
  <c r="I14" i="6"/>
  <c r="J14" i="6"/>
  <c r="F14" i="6"/>
  <c r="M14" i="6" s="1"/>
  <c r="O63" i="6"/>
  <c r="P63" i="6" s="1"/>
  <c r="O64" i="6"/>
  <c r="S64" i="6" s="1"/>
  <c r="O65" i="6"/>
  <c r="S65" i="6" s="1"/>
  <c r="O66" i="6"/>
  <c r="Q66" i="6" s="1"/>
  <c r="O67" i="6"/>
  <c r="Q67" i="6" s="1"/>
  <c r="O62" i="6"/>
  <c r="Q62" i="6" s="1"/>
  <c r="O100" i="6"/>
  <c r="O101" i="6"/>
  <c r="O102" i="6"/>
  <c r="O99" i="6"/>
  <c r="O12" i="6" l="1"/>
  <c r="P12" i="6"/>
  <c r="Q12" i="6"/>
  <c r="P15" i="6"/>
  <c r="Q65" i="6"/>
  <c r="P17" i="6"/>
  <c r="P16" i="6"/>
  <c r="P64" i="6"/>
  <c r="O14" i="6"/>
  <c r="P14" i="6"/>
  <c r="N17" i="6"/>
  <c r="N16" i="6"/>
  <c r="N15" i="6"/>
  <c r="O15" i="6"/>
  <c r="Q14" i="6"/>
  <c r="N14" i="6"/>
  <c r="O13" i="6"/>
  <c r="R62" i="6"/>
  <c r="P13" i="6"/>
  <c r="S62" i="6"/>
  <c r="Q17" i="6"/>
  <c r="Q16" i="6"/>
  <c r="P66" i="6"/>
  <c r="Q13" i="6"/>
  <c r="P67" i="6"/>
  <c r="P65" i="6"/>
  <c r="R64" i="6"/>
  <c r="R65" i="6"/>
  <c r="P62" i="6"/>
  <c r="R67" i="6"/>
  <c r="R66" i="6"/>
  <c r="Q64" i="6"/>
  <c r="S63" i="6"/>
  <c r="Q63" i="6"/>
  <c r="R63" i="6"/>
  <c r="S67" i="6"/>
  <c r="S66" i="6"/>
  <c r="S102" i="6"/>
  <c r="S100" i="6"/>
  <c r="S101" i="6"/>
  <c r="R100" i="6"/>
  <c r="R101" i="6"/>
  <c r="R102" i="6"/>
  <c r="P100" i="6"/>
  <c r="P101" i="6"/>
  <c r="P102" i="6"/>
  <c r="O98" i="6"/>
  <c r="P98" i="6" s="1"/>
  <c r="R99" i="6"/>
  <c r="O97" i="6"/>
  <c r="R97" i="6" s="1"/>
  <c r="F96" i="6"/>
  <c r="L95" i="6"/>
  <c r="K95" i="6"/>
  <c r="I95" i="6"/>
  <c r="J95" i="6"/>
  <c r="H95" i="6"/>
  <c r="G95" i="6"/>
  <c r="F95" i="6"/>
  <c r="F49" i="4"/>
  <c r="S97" i="6" l="1"/>
  <c r="Q102" i="6"/>
  <c r="Q101" i="6"/>
  <c r="Q98" i="6"/>
  <c r="P97" i="6"/>
  <c r="Q99" i="6"/>
  <c r="Q97" i="6"/>
  <c r="Q100" i="6"/>
  <c r="S99" i="6"/>
  <c r="S98" i="6"/>
  <c r="P99" i="6"/>
  <c r="R98" i="6"/>
  <c r="O79" i="6"/>
  <c r="S79" i="6" s="1"/>
  <c r="O78" i="6"/>
  <c r="S78" i="6" s="1"/>
  <c r="O77" i="6"/>
  <c r="U77" i="6" s="1"/>
  <c r="O76" i="6"/>
  <c r="U76" i="6" s="1"/>
  <c r="N27" i="6"/>
  <c r="Q27" i="6" s="1"/>
  <c r="R27" i="6" l="1"/>
  <c r="U79" i="6"/>
  <c r="R79" i="6"/>
  <c r="S77" i="6"/>
  <c r="S76" i="6"/>
  <c r="T76" i="6"/>
  <c r="P78" i="6"/>
  <c r="P77" i="6"/>
  <c r="P76" i="6"/>
  <c r="R77" i="6"/>
  <c r="Q78" i="6"/>
  <c r="R76" i="6"/>
  <c r="S27" i="6"/>
  <c r="Q77" i="6"/>
  <c r="O27" i="6"/>
  <c r="Q76" i="6"/>
  <c r="P27" i="6"/>
  <c r="T78" i="6"/>
  <c r="T77" i="6"/>
  <c r="R78" i="6"/>
  <c r="U78" i="6"/>
  <c r="P79" i="6"/>
  <c r="Q79" i="6"/>
  <c r="T79" i="6"/>
  <c r="O75" i="6"/>
  <c r="O74" i="6"/>
  <c r="N24" i="6"/>
  <c r="S24" i="6" s="1"/>
  <c r="N25" i="6"/>
  <c r="O25" i="6" s="1"/>
  <c r="N26" i="6"/>
  <c r="S26" i="6" s="1"/>
  <c r="N23" i="6"/>
  <c r="O23" i="6" s="1"/>
  <c r="U74" i="6" l="1"/>
  <c r="R74" i="6"/>
  <c r="S74" i="6"/>
  <c r="Q75" i="6"/>
  <c r="S75" i="6"/>
  <c r="R75" i="6"/>
  <c r="T75" i="6"/>
  <c r="U75" i="6"/>
  <c r="P74" i="6"/>
  <c r="P75" i="6"/>
  <c r="Q74" i="6"/>
  <c r="T74" i="6"/>
  <c r="O24" i="6"/>
  <c r="P23" i="6"/>
  <c r="S23" i="6"/>
  <c r="S25" i="6"/>
  <c r="P24" i="6"/>
  <c r="Q25" i="6"/>
  <c r="R26" i="6"/>
  <c r="R25" i="6"/>
  <c r="O26" i="6"/>
  <c r="R24" i="6"/>
  <c r="P26" i="6"/>
  <c r="P25" i="6"/>
  <c r="Q26" i="6"/>
  <c r="Q24" i="6"/>
  <c r="Q23" i="6"/>
  <c r="R23" i="6"/>
  <c r="G51" i="4"/>
  <c r="K81" i="4" l="1"/>
  <c r="J80" i="4"/>
  <c r="E80" i="4"/>
  <c r="F80" i="4"/>
  <c r="G80" i="4"/>
  <c r="I80" i="4" s="1"/>
  <c r="H80" i="4"/>
  <c r="L80" i="4" s="1"/>
  <c r="D80" i="4"/>
  <c r="G77" i="4"/>
  <c r="E85" i="4"/>
  <c r="F85" i="4"/>
  <c r="G85" i="4"/>
  <c r="H85" i="4"/>
  <c r="I85" i="4"/>
  <c r="J85" i="4"/>
  <c r="K85" i="4"/>
  <c r="L85" i="4"/>
  <c r="D85" i="4"/>
  <c r="J77" i="4"/>
  <c r="L77" i="4" s="1"/>
  <c r="I77" i="4"/>
  <c r="K77" i="4" s="1"/>
  <c r="H77" i="4"/>
  <c r="F78" i="4"/>
  <c r="E77" i="4"/>
  <c r="F77" i="4"/>
  <c r="D77" i="4"/>
  <c r="K80" i="4" l="1"/>
  <c r="E90" i="4"/>
  <c r="I90" i="4" s="1"/>
  <c r="F93" i="4"/>
  <c r="E86" i="4"/>
  <c r="F86" i="4"/>
  <c r="G86" i="4"/>
  <c r="G93" i="4" s="1"/>
  <c r="H86" i="4"/>
  <c r="H93" i="4" s="1"/>
  <c r="I86" i="4"/>
  <c r="I93" i="4" s="1"/>
  <c r="J86" i="4"/>
  <c r="J93" i="4" s="1"/>
  <c r="K86" i="4"/>
  <c r="K93" i="4" s="1"/>
  <c r="D86" i="4"/>
  <c r="E93" i="4"/>
  <c r="L93" i="4" s="1"/>
  <c r="E92" i="4"/>
  <c r="G92" i="4" s="1"/>
  <c r="J92" i="4" l="1"/>
  <c r="I92" i="4"/>
  <c r="L92" i="4"/>
  <c r="H92" i="4"/>
  <c r="F92" i="4"/>
  <c r="K92" i="4"/>
  <c r="H90" i="4"/>
  <c r="G90" i="4"/>
  <c r="L90" i="4"/>
  <c r="F90" i="4"/>
  <c r="K90" i="4"/>
  <c r="J90" i="4"/>
  <c r="G47" i="4"/>
  <c r="J47" i="4"/>
  <c r="E50" i="4"/>
  <c r="E48" i="4"/>
  <c r="H48" i="4" s="1"/>
  <c r="E47" i="4"/>
  <c r="H47" i="4" s="1"/>
  <c r="E46" i="4"/>
  <c r="G46" i="4" s="1"/>
  <c r="E24" i="4"/>
  <c r="G24" i="4" s="1"/>
  <c r="E42" i="4"/>
  <c r="E51" i="4" s="1"/>
  <c r="F42" i="4"/>
  <c r="G42" i="4"/>
  <c r="H42" i="4"/>
  <c r="I42" i="4"/>
  <c r="J42" i="4"/>
  <c r="D42" i="4"/>
  <c r="E37" i="4"/>
  <c r="E49" i="4" s="1"/>
  <c r="F37" i="4"/>
  <c r="G37" i="4"/>
  <c r="H37" i="4"/>
  <c r="I37" i="4"/>
  <c r="J37" i="4"/>
  <c r="D37" i="4"/>
  <c r="G32" i="4"/>
  <c r="H32" i="4"/>
  <c r="E32" i="4"/>
  <c r="F32" i="4"/>
  <c r="D32" i="4"/>
  <c r="G14" i="4"/>
  <c r="H14" i="4"/>
  <c r="E14" i="4"/>
  <c r="F14" i="4"/>
  <c r="D14" i="4"/>
  <c r="E19" i="4"/>
  <c r="F19" i="4"/>
  <c r="G19" i="4"/>
  <c r="H19" i="4"/>
  <c r="D19" i="4"/>
  <c r="H50" i="4" l="1"/>
  <c r="J46" i="4"/>
  <c r="I46" i="4"/>
  <c r="J50" i="4"/>
  <c r="F47" i="4"/>
  <c r="G50" i="4"/>
  <c r="H51" i="4"/>
  <c r="J51" i="4"/>
  <c r="I51" i="4"/>
  <c r="F51" i="4"/>
  <c r="H49" i="4"/>
  <c r="G49" i="4"/>
  <c r="I49" i="4"/>
  <c r="J49" i="4"/>
  <c r="G48" i="4"/>
  <c r="H46" i="4"/>
  <c r="I47" i="4"/>
  <c r="I48" i="4"/>
  <c r="I50" i="4"/>
  <c r="F48" i="4"/>
  <c r="J48" i="4"/>
  <c r="F46" i="4"/>
  <c r="F50" i="4"/>
  <c r="F24" i="4"/>
  <c r="H24" i="4"/>
  <c r="G26" i="4"/>
  <c r="H26" i="4"/>
  <c r="F26" i="4"/>
  <c r="E25" i="4"/>
  <c r="H25" i="4" s="1"/>
  <c r="E23" i="4"/>
  <c r="G23" i="4" s="1"/>
  <c r="H23" i="4" l="1"/>
  <c r="G25" i="4"/>
  <c r="F23" i="4"/>
  <c r="F25" i="4"/>
  <c r="AE45" i="3"/>
  <c r="AD45" i="3"/>
  <c r="AB45" i="3"/>
  <c r="AB46" i="3"/>
  <c r="AA45" i="3"/>
  <c r="Y45" i="3"/>
  <c r="X45" i="3"/>
  <c r="V45" i="3"/>
  <c r="AB28" i="3"/>
  <c r="AB29" i="3"/>
  <c r="AA28" i="3"/>
  <c r="Y28" i="3"/>
  <c r="X28" i="3"/>
  <c r="V28" i="3"/>
  <c r="AE40" i="3"/>
  <c r="AD40" i="3"/>
  <c r="AB40" i="3"/>
  <c r="AA40" i="3"/>
  <c r="Y40" i="3"/>
  <c r="X40" i="3"/>
  <c r="V40" i="3"/>
  <c r="D64" i="3"/>
  <c r="D62" i="3"/>
  <c r="V76" i="3"/>
  <c r="V77" i="3"/>
  <c r="V72" i="3"/>
  <c r="E50" i="3"/>
  <c r="F50" i="3"/>
  <c r="G50" i="3"/>
  <c r="H50" i="3"/>
  <c r="K50" i="3"/>
  <c r="N50" i="3"/>
  <c r="D50" i="3"/>
  <c r="E48" i="3"/>
  <c r="F48" i="3"/>
  <c r="G48" i="3"/>
  <c r="H48" i="3"/>
  <c r="K48" i="3"/>
  <c r="N48" i="3"/>
  <c r="D48" i="3"/>
  <c r="E46" i="3"/>
  <c r="F46" i="3"/>
  <c r="G46" i="3"/>
  <c r="H46" i="3"/>
  <c r="K46" i="3"/>
  <c r="N46" i="3"/>
  <c r="D46" i="3"/>
  <c r="E44" i="3"/>
  <c r="F44" i="3"/>
  <c r="G44" i="3"/>
  <c r="H44" i="3"/>
  <c r="K44" i="3"/>
  <c r="N44" i="3"/>
  <c r="D44" i="3"/>
  <c r="Y67" i="3"/>
  <c r="Y68" i="3"/>
  <c r="Y69" i="3"/>
  <c r="Y70" i="3"/>
  <c r="Y71" i="3"/>
  <c r="Y72" i="3"/>
  <c r="Y73" i="3"/>
  <c r="Y74" i="3"/>
  <c r="Y75" i="3"/>
  <c r="Y76" i="3"/>
  <c r="Y77" i="3"/>
  <c r="Y78" i="3"/>
  <c r="Y66" i="3"/>
  <c r="T69" i="3"/>
  <c r="T70" i="3"/>
  <c r="E74" i="3"/>
  <c r="F74" i="3"/>
  <c r="H74" i="3"/>
  <c r="K74" i="3"/>
  <c r="D74" i="3"/>
  <c r="T67" i="3"/>
  <c r="T68" i="3"/>
  <c r="T71" i="3"/>
  <c r="T73" i="3"/>
  <c r="T72" i="3"/>
  <c r="T74" i="3"/>
  <c r="T75" i="3"/>
  <c r="T76" i="3"/>
  <c r="T77" i="3"/>
  <c r="T66" i="3"/>
  <c r="E64" i="3" l="1"/>
  <c r="F64" i="3"/>
  <c r="H64" i="3"/>
  <c r="K64" i="3"/>
  <c r="N64" i="3"/>
  <c r="E72" i="3"/>
  <c r="F72" i="3"/>
  <c r="H72" i="3"/>
  <c r="K72" i="3"/>
  <c r="N72" i="3"/>
  <c r="D72" i="3"/>
  <c r="V47" i="3" l="1"/>
  <c r="V48" i="3"/>
  <c r="V49" i="3"/>
  <c r="V46" i="3"/>
  <c r="V30" i="3"/>
  <c r="V31" i="3"/>
  <c r="V32" i="3"/>
  <c r="V29" i="3"/>
  <c r="AB23" i="3"/>
  <c r="AA23" i="3"/>
  <c r="Y23" i="3"/>
  <c r="X23" i="3"/>
  <c r="V23" i="3"/>
  <c r="AB20" i="3"/>
  <c r="AB21" i="3"/>
  <c r="AB22" i="3"/>
  <c r="AB24" i="3"/>
  <c r="AB25" i="3"/>
  <c r="AA20" i="3"/>
  <c r="AA21" i="3"/>
  <c r="AA22" i="3"/>
  <c r="AA24" i="3"/>
  <c r="AA25" i="3"/>
  <c r="Y20" i="3"/>
  <c r="Y21" i="3"/>
  <c r="Y22" i="3"/>
  <c r="Y24" i="3"/>
  <c r="Y25" i="3"/>
  <c r="X20" i="3"/>
  <c r="X21" i="3"/>
  <c r="X22" i="3"/>
  <c r="X24" i="3"/>
  <c r="X25" i="3"/>
  <c r="V20" i="3"/>
  <c r="V21" i="3"/>
  <c r="V22" i="3"/>
  <c r="V24" i="3"/>
  <c r="V25" i="3"/>
  <c r="AB19" i="3"/>
  <c r="AA19" i="3"/>
  <c r="Y19" i="3"/>
  <c r="X19" i="3"/>
  <c r="V19" i="3"/>
  <c r="Y12" i="3"/>
  <c r="Y13" i="3"/>
  <c r="Y14" i="3"/>
  <c r="Y15" i="3"/>
  <c r="Y16" i="3"/>
  <c r="X12" i="3"/>
  <c r="X13" i="3"/>
  <c r="X14" i="3"/>
  <c r="X15" i="3"/>
  <c r="X16" i="3"/>
  <c r="V12" i="3"/>
  <c r="V13" i="3"/>
  <c r="V14" i="3"/>
  <c r="V15" i="3"/>
  <c r="V16" i="3"/>
  <c r="Y11" i="3"/>
  <c r="X11" i="3"/>
  <c r="V11" i="3"/>
  <c r="V37" i="3" l="1"/>
  <c r="V38" i="3"/>
  <c r="V39" i="3"/>
  <c r="V41" i="3"/>
  <c r="V42" i="3"/>
  <c r="V36" i="3"/>
  <c r="V4" i="3"/>
  <c r="V5" i="3"/>
  <c r="V6" i="3"/>
  <c r="V7" i="3"/>
  <c r="V8" i="3"/>
  <c r="V3" i="3"/>
  <c r="AE47" i="3" l="1"/>
  <c r="AE48" i="3"/>
  <c r="AE49" i="3"/>
  <c r="AE46" i="3"/>
  <c r="AD47" i="3"/>
  <c r="AD48" i="3"/>
  <c r="AD49" i="3"/>
  <c r="AD46" i="3"/>
  <c r="E70" i="3"/>
  <c r="F70" i="3"/>
  <c r="H70" i="3"/>
  <c r="K70" i="3"/>
  <c r="N70" i="3"/>
  <c r="D70" i="3"/>
  <c r="AE37" i="3"/>
  <c r="AE38" i="3"/>
  <c r="AE39" i="3"/>
  <c r="AE41" i="3"/>
  <c r="AE42" i="3"/>
  <c r="AD37" i="3"/>
  <c r="AD38" i="3"/>
  <c r="AD39" i="3"/>
  <c r="AD41" i="3"/>
  <c r="AD42" i="3"/>
  <c r="E62" i="3"/>
  <c r="F62" i="3"/>
  <c r="H62" i="3"/>
  <c r="K62" i="3"/>
  <c r="N62" i="3"/>
  <c r="AE36" i="3"/>
  <c r="AD36" i="3"/>
  <c r="AB42" i="3"/>
  <c r="AA42" i="3"/>
  <c r="Y42" i="3"/>
  <c r="X42" i="3"/>
  <c r="AB41" i="3"/>
  <c r="AA41" i="3"/>
  <c r="Y41" i="3"/>
  <c r="X41" i="3"/>
  <c r="AB39" i="3"/>
  <c r="AA39" i="3"/>
  <c r="Y39" i="3"/>
  <c r="X39" i="3"/>
  <c r="AB38" i="3"/>
  <c r="AA38" i="3"/>
  <c r="Y38" i="3"/>
  <c r="X38" i="3"/>
  <c r="AB37" i="3"/>
  <c r="AA37" i="3"/>
  <c r="Y37" i="3"/>
  <c r="X37" i="3"/>
  <c r="AB36" i="3"/>
  <c r="AA36" i="3"/>
  <c r="Y36" i="3"/>
  <c r="X36" i="3"/>
  <c r="P34" i="3"/>
  <c r="P37" i="3"/>
  <c r="P41" i="3"/>
  <c r="P43" i="3"/>
  <c r="O34" i="3"/>
  <c r="O37" i="3"/>
  <c r="O41" i="3"/>
  <c r="O43" i="3"/>
  <c r="P31" i="3"/>
  <c r="O31" i="3"/>
  <c r="L34" i="3"/>
  <c r="L37" i="3"/>
  <c r="L41" i="3"/>
  <c r="L43" i="3"/>
  <c r="M34" i="3"/>
  <c r="M37" i="3"/>
  <c r="M41" i="3"/>
  <c r="M43" i="3"/>
  <c r="M31" i="3"/>
  <c r="L31" i="3"/>
  <c r="J34" i="3"/>
  <c r="J37" i="3"/>
  <c r="J41" i="3"/>
  <c r="J43" i="3"/>
  <c r="J31" i="3"/>
  <c r="I34" i="3"/>
  <c r="I37" i="3"/>
  <c r="I41" i="3"/>
  <c r="I43" i="3"/>
  <c r="I31" i="3"/>
  <c r="E36" i="3"/>
  <c r="F36" i="3"/>
  <c r="H36" i="3"/>
  <c r="K36" i="3"/>
  <c r="N36" i="3"/>
  <c r="D36" i="3"/>
  <c r="E33" i="3"/>
  <c r="F33" i="3"/>
  <c r="H33" i="3"/>
  <c r="K33" i="3"/>
  <c r="N33" i="3"/>
  <c r="D33" i="3"/>
  <c r="P23" i="3"/>
  <c r="P25" i="3"/>
  <c r="P72" i="3" s="1"/>
  <c r="O23" i="3"/>
  <c r="O25" i="3"/>
  <c r="O72" i="3" s="1"/>
  <c r="P20" i="3"/>
  <c r="O20" i="3"/>
  <c r="M23" i="3"/>
  <c r="M25" i="3"/>
  <c r="M72" i="3" s="1"/>
  <c r="L23" i="3"/>
  <c r="L25" i="3"/>
  <c r="L72" i="3" s="1"/>
  <c r="M20" i="3"/>
  <c r="L20" i="3"/>
  <c r="J23" i="3"/>
  <c r="J25" i="3"/>
  <c r="J72" i="3" s="1"/>
  <c r="I23" i="3"/>
  <c r="I25" i="3"/>
  <c r="I72" i="3" s="1"/>
  <c r="J20" i="3"/>
  <c r="I20" i="3"/>
  <c r="E22" i="3"/>
  <c r="F22" i="3"/>
  <c r="H22" i="3"/>
  <c r="K22" i="3"/>
  <c r="N22" i="3"/>
  <c r="D22" i="3"/>
  <c r="P14" i="3"/>
  <c r="P16" i="3"/>
  <c r="O14" i="3"/>
  <c r="O16" i="3"/>
  <c r="P11" i="3"/>
  <c r="P64" i="3" s="1"/>
  <c r="O11" i="3"/>
  <c r="O64" i="3" s="1"/>
  <c r="N13" i="3"/>
  <c r="P6" i="3"/>
  <c r="O6" i="3"/>
  <c r="P4" i="3"/>
  <c r="O4" i="3"/>
  <c r="I50" i="3" l="1"/>
  <c r="I48" i="3"/>
  <c r="I44" i="3"/>
  <c r="J44" i="3"/>
  <c r="J50" i="3"/>
  <c r="J48" i="3"/>
  <c r="O46" i="3"/>
  <c r="O44" i="3"/>
  <c r="O50" i="3"/>
  <c r="O48" i="3"/>
  <c r="P48" i="3"/>
  <c r="P46" i="3"/>
  <c r="P44" i="3"/>
  <c r="P50" i="3"/>
  <c r="M50" i="3"/>
  <c r="M48" i="3"/>
  <c r="M46" i="3"/>
  <c r="M44" i="3"/>
  <c r="L50" i="3"/>
  <c r="L48" i="3"/>
  <c r="L44" i="3"/>
  <c r="P62" i="3"/>
  <c r="P70" i="3"/>
  <c r="P36" i="3"/>
  <c r="O33" i="3"/>
  <c r="O22" i="3"/>
  <c r="I22" i="3"/>
  <c r="M22" i="3"/>
  <c r="M33" i="3"/>
  <c r="M36" i="3"/>
  <c r="O70" i="3"/>
  <c r="O62" i="3"/>
  <c r="J22" i="3"/>
  <c r="J36" i="3"/>
  <c r="L33" i="3"/>
  <c r="P33" i="3"/>
  <c r="P22" i="3"/>
  <c r="J33" i="3"/>
  <c r="O36" i="3"/>
  <c r="L22" i="3"/>
  <c r="I36" i="3"/>
  <c r="L36" i="3"/>
  <c r="I33" i="3"/>
  <c r="D39" i="3"/>
  <c r="E39" i="3"/>
  <c r="F39" i="3"/>
  <c r="H39" i="3"/>
  <c r="K39" i="3"/>
  <c r="N39" i="3"/>
  <c r="M14" i="3"/>
  <c r="M16" i="3"/>
  <c r="L14" i="3"/>
  <c r="L16" i="3"/>
  <c r="L46" i="3" s="1"/>
  <c r="L39" i="3" l="1"/>
  <c r="M39" i="3"/>
  <c r="I39" i="3"/>
  <c r="J39" i="3"/>
  <c r="P39" i="3"/>
  <c r="O39" i="3"/>
  <c r="K13" i="3"/>
  <c r="Y4" i="3"/>
  <c r="Y5" i="3"/>
  <c r="Y6" i="3"/>
  <c r="Y7" i="3"/>
  <c r="Y8" i="3"/>
  <c r="X4" i="3"/>
  <c r="X5" i="3"/>
  <c r="X6" i="3"/>
  <c r="X7" i="3"/>
  <c r="X8" i="3"/>
  <c r="Y3" i="3"/>
  <c r="X3" i="3"/>
  <c r="M6" i="3"/>
  <c r="M62" i="3" s="1"/>
  <c r="L6" i="3"/>
  <c r="L62" i="3" s="1"/>
  <c r="J4" i="3"/>
  <c r="I4" i="3"/>
  <c r="M4" i="3"/>
  <c r="L4" i="3"/>
  <c r="AB47" i="3"/>
  <c r="AB48" i="3"/>
  <c r="AB49" i="3"/>
  <c r="AA47" i="3"/>
  <c r="AA48" i="3"/>
  <c r="AA49" i="3"/>
  <c r="AA46" i="3"/>
  <c r="Y47" i="3"/>
  <c r="Y48" i="3"/>
  <c r="Y49" i="3"/>
  <c r="Y46" i="3"/>
  <c r="X47" i="3"/>
  <c r="X48" i="3"/>
  <c r="X49" i="3"/>
  <c r="X46" i="3"/>
  <c r="AB30" i="3"/>
  <c r="AB31" i="3"/>
  <c r="AB32" i="3"/>
  <c r="AA30" i="3"/>
  <c r="AA31" i="3"/>
  <c r="AA32" i="3"/>
  <c r="AA29" i="3"/>
  <c r="Y30" i="3"/>
  <c r="Y31" i="3"/>
  <c r="Y32" i="3"/>
  <c r="Y29" i="3"/>
  <c r="X30" i="3"/>
  <c r="X31" i="3"/>
  <c r="X32" i="3"/>
  <c r="X29" i="3"/>
  <c r="M11" i="3"/>
  <c r="L11" i="3"/>
  <c r="I14" i="3"/>
  <c r="I16" i="3"/>
  <c r="I46" i="3" s="1"/>
  <c r="I11" i="3"/>
  <c r="I6" i="3"/>
  <c r="I62" i="3" s="1"/>
  <c r="AB105" i="3"/>
  <c r="Y105" i="3"/>
  <c r="I70" i="3" l="1"/>
  <c r="I64" i="3"/>
  <c r="M70" i="3"/>
  <c r="M64" i="3"/>
  <c r="L70" i="3"/>
  <c r="L64" i="3"/>
  <c r="G26" i="1"/>
  <c r="F26" i="1"/>
  <c r="E26" i="1"/>
  <c r="E16" i="1"/>
  <c r="F16" i="1"/>
  <c r="G16" i="1"/>
  <c r="J6" i="3"/>
  <c r="J62" i="3" s="1"/>
  <c r="J14" i="3"/>
  <c r="J16" i="3"/>
  <c r="J46" i="3" s="1"/>
  <c r="J11" i="3"/>
  <c r="E13" i="3"/>
  <c r="F13" i="3"/>
  <c r="H13" i="3"/>
  <c r="D13" i="3"/>
  <c r="J70" i="3" l="1"/>
  <c r="J64" i="3"/>
  <c r="L13" i="3"/>
  <c r="O13" i="3"/>
  <c r="M13" i="3"/>
  <c r="P13" i="3"/>
  <c r="I13" i="3"/>
  <c r="J13" i="3"/>
  <c r="E47" i="1"/>
  <c r="F47" i="1"/>
  <c r="G47" i="1"/>
  <c r="D47" i="1"/>
  <c r="E53" i="1"/>
  <c r="F53" i="1"/>
  <c r="G53" i="1"/>
  <c r="D53" i="1"/>
  <c r="E56" i="1"/>
  <c r="F56" i="1"/>
  <c r="G56" i="1"/>
  <c r="D56" i="1"/>
  <c r="E44" i="1"/>
  <c r="F44" i="1"/>
  <c r="G44" i="1"/>
  <c r="D44" i="1"/>
  <c r="E36" i="1" l="1"/>
  <c r="F36" i="1"/>
  <c r="G36" i="1"/>
  <c r="D36" i="1"/>
  <c r="D26" i="1"/>
  <c r="D16" i="1"/>
</calcChain>
</file>

<file path=xl/comments1.xml><?xml version="1.0" encoding="utf-8"?>
<comments xmlns="http://schemas.openxmlformats.org/spreadsheetml/2006/main">
  <authors>
    <author>作者</author>
  </authors>
  <commentList>
    <comment ref="B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R=0.85Å H2 与
R=0.61Å H2 相距 1.51Å</t>
        </r>
      </text>
    </comment>
    <comment ref="B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2倍 R=0.85Å H2
(相距 12Å)</t>
        </r>
      </text>
    </comment>
    <comment ref="B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0.85Å H 链</t>
        </r>
      </text>
    </comment>
    <comment ref="B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0.6Å, 0.8Å, 0.7Å 非平面</t>
        </r>
      </text>
    </comment>
    <comment ref="B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H2 与 H4 相距 12Å</t>
        </r>
      </text>
    </comment>
    <comment ref="B2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0.85Å H 链</t>
        </r>
      </text>
    </comment>
    <comment ref="B3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0.6Å 0.68Å 0.85Å 0.7Å 
非平面</t>
        </r>
      </text>
    </comment>
    <comment ref="B3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H2 与 H6 相距 11.9Å</t>
        </r>
      </text>
    </comment>
    <comment ref="B3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0.85Å H 链</t>
        </r>
      </text>
    </comment>
    <comment ref="B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H2 与 H8 相距 15.2Å</t>
        </r>
      </text>
    </comment>
    <comment ref="B4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H4 与 H6 相距 12.3Å</t>
        </r>
      </text>
    </comment>
    <comment ref="B5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H4 与 H8 相距 13.4Å</t>
        </r>
      </text>
    </comment>
    <comment ref="B5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H6 与 linar H6 相距 13.4Å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R=0.85Å H2 与
R=0.61Å H2 相距 1.51Å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R=1.5Å H2 相距 100Å</t>
        </r>
      </text>
    </comment>
    <comment ref="B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1.5Å H4 链</t>
        </r>
      </text>
    </comment>
    <comment ref="B1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R=0.6Å, 0.8Å, 0.7Å 非平面
间距 1.5Å</t>
        </r>
      </text>
    </comment>
    <comment ref="B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H2 1.5链 与 H2-2 相距 100Å</t>
        </r>
      </text>
    </comment>
    <comment ref="B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1.5Å H6 链</t>
        </r>
      </text>
    </comment>
    <comment ref="H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LCCD</t>
        </r>
      </text>
    </comment>
    <comment ref="B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H6 2.0环 </t>
        </r>
      </text>
    </comment>
    <comment ref="H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LCCD</t>
        </r>
      </text>
    </comment>
    <comment ref="B3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R=0.6Å 0.68Å 0.85Å 0.7Å 非平面
间距 &gt;1.0Å</t>
        </r>
      </text>
    </comment>
    <comment ref="B3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H2 1.5链 与 H2-3 相距 100Å</t>
        </r>
      </text>
    </comment>
    <comment ref="B3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H2-2 与 H4 1.5链 相距 100Å</t>
        </r>
      </text>
    </comment>
    <comment ref="B3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H4 1.5链 与 H4 1.5链 相距 100Å</t>
        </r>
      </text>
    </comment>
    <comment ref="B4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1.5Å H8 链</t>
        </r>
      </text>
    </comment>
    <comment ref="B6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H2 1.5链 与 H2-4 相距 100Å</t>
        </r>
      </text>
    </comment>
    <comment ref="B6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H2-2 与 H2-3 相距 100Å</t>
        </r>
      </text>
    </comment>
    <comment ref="B6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H2-2 与 H8 1.5链 相距 100Å</t>
        </r>
      </text>
    </comment>
    <comment ref="C7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H6 1.5链 相距 100</t>
        </r>
      </text>
    </comment>
    <comment ref="R7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GVB orbitals</t>
        </r>
      </text>
    </comment>
    <comment ref="W7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GVB orbitals</t>
        </r>
      </text>
    </comment>
    <comment ref="R7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GVB orbitals</t>
        </r>
      </text>
    </comment>
    <comment ref="W7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GVB orbitals</t>
        </r>
      </text>
    </comment>
    <comment ref="C7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H6 2.0环 相距 100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R=0.85Å H2 与
R=0.61Å H2 相距 1.51Å</t>
        </r>
      </text>
    </comment>
    <comment ref="B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R=1.5Å H2 相距 100Å</t>
        </r>
      </text>
    </comment>
    <comment ref="B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H4 1.5链 与 H4 1.5链 相距 100Å</t>
        </r>
      </text>
    </comment>
    <comment ref="B2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R=0.6Å, 0.8Å, 0.7Å 非平面
间距 1.5Å</t>
        </r>
      </text>
    </comment>
    <comment ref="B3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H2 1.5链 与 H4链 相距 100Å</t>
        </r>
      </text>
    </comment>
    <comment ref="B3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1.5Å H6 链</t>
        </r>
      </text>
    </comment>
    <comment ref="B3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1.5 chain</t>
        </r>
      </text>
    </comment>
    <comment ref="B3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H6 1.5环 </t>
        </r>
      </text>
    </comment>
    <comment ref="B4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1.5 ring</t>
        </r>
      </text>
    </comment>
    <comment ref="B7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H2 与 H6 链 相距 100Å</t>
        </r>
      </text>
    </comment>
    <comment ref="B7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H4 1.5链 与 H4 1.5链 相距 100Å</t>
        </r>
      </text>
    </comment>
    <comment ref="B8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1.5Å H8 链</t>
        </r>
      </text>
    </comment>
    <comment ref="B8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H8 1.5链 与 H8 1.5链 相距 100Å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linear R=100Å</t>
        </r>
      </text>
    </comment>
    <comment ref="A2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Xu, J.Chem.Theory Comput.2015,11,4634−4643
Fang, J.Chem.Phys.128,224107 (2008) </t>
        </r>
      </text>
    </comment>
    <comment ref="B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R=0.6Å, 0.8Å, 0.7Å 非平面
间距 1.5Å</t>
        </r>
      </text>
    </comment>
    <comment ref="B4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H2 1.5链 与 H4链 相距 100Å</t>
        </r>
      </text>
    </comment>
    <comment ref="B5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chain H6 1.5Å</t>
        </r>
      </text>
    </comment>
    <comment ref="B5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1.5 chain</t>
        </r>
      </text>
    </comment>
    <comment ref="B5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ring H6 1.5</t>
        </r>
      </text>
    </comment>
    <comment ref="B5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1.5 ring</t>
        </r>
      </text>
    </comment>
    <comment ref="A7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Fang, J.Chem.Phys.128,224107 (2008)
Xu, J.Chem.Theory Comput.2015,11,4634−4643</t>
        </r>
      </text>
    </comment>
    <comment ref="A8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Xu, J.Chem.Theory Comput.2015,11,4634−4643
Zou, Acta Phys.-Chim.Sin.2017,33(7),1277−1287</t>
        </r>
      </text>
    </comment>
    <comment ref="A9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H2-2 与 H2-3 相距 100Å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linear R=100Å</t>
        </r>
      </text>
    </comment>
  </commentList>
</comments>
</file>

<file path=xl/sharedStrings.xml><?xml version="1.0" encoding="utf-8"?>
<sst xmlns="http://schemas.openxmlformats.org/spreadsheetml/2006/main" count="1393" uniqueCount="606">
  <si>
    <t>GVB</t>
    <phoneticPr fontId="1" type="noConversion"/>
  </si>
  <si>
    <t>BCPT2</t>
    <phoneticPr fontId="1" type="noConversion"/>
  </si>
  <si>
    <t>FCI</t>
    <phoneticPr fontId="1" type="noConversion"/>
  </si>
  <si>
    <t>linear</t>
    <phoneticPr fontId="1" type="noConversion"/>
  </si>
  <si>
    <t>HF</t>
    <phoneticPr fontId="1" type="noConversion"/>
  </si>
  <si>
    <t>对称性分析</t>
    <phoneticPr fontId="1" type="noConversion"/>
  </si>
  <si>
    <t>()，((0, 11), (1, 9))</t>
    <phoneticPr fontId="1" type="noConversion"/>
  </si>
  <si>
    <t>()，((0, 9), (1, 11))</t>
    <phoneticPr fontId="1" type="noConversion"/>
  </si>
  <si>
    <t>()，((0, 11), (1, 10))</t>
    <phoneticPr fontId="1" type="noConversion"/>
  </si>
  <si>
    <t>()，((0, 10), (1, 11))</t>
    <phoneticPr fontId="1" type="noConversion"/>
  </si>
  <si>
    <t>()，((0, 14), (1, 7))</t>
    <phoneticPr fontId="1" type="noConversion"/>
  </si>
  <si>
    <t>()，((0, 7), (1, 14))</t>
    <phoneticPr fontId="1" type="noConversion"/>
  </si>
  <si>
    <t>()，((0, 12), (1, 10))</t>
    <phoneticPr fontId="1" type="noConversion"/>
  </si>
  <si>
    <t>()，((0, 10), (1, 12))</t>
    <phoneticPr fontId="1" type="noConversion"/>
  </si>
  <si>
    <t>()，((0, 2), (1, 3))</t>
    <phoneticPr fontId="1" type="noConversion"/>
  </si>
  <si>
    <t>()，((0, 3), (1, 2))</t>
    <phoneticPr fontId="1" type="noConversion"/>
  </si>
  <si>
    <t>()，((0, 4), (1, 5))</t>
    <phoneticPr fontId="1" type="noConversion"/>
  </si>
  <si>
    <t>()，((0, 5), (1, 4))</t>
    <phoneticPr fontId="1" type="noConversion"/>
  </si>
  <si>
    <t>()，((0, 6), (1, 15))</t>
    <phoneticPr fontId="1" type="noConversion"/>
  </si>
  <si>
    <t>()，((0, 15), (1, 6))</t>
    <phoneticPr fontId="1" type="noConversion"/>
  </si>
  <si>
    <t>(0, 1)，((0, 1), (1, 2))</t>
    <phoneticPr fontId="1" type="noConversion"/>
  </si>
  <si>
    <t>(0, 1)，((0, 2), (1, 1))</t>
    <phoneticPr fontId="1" type="noConversion"/>
  </si>
  <si>
    <t>(0, 1)，((0, 11), (1, 9))</t>
    <phoneticPr fontId="1" type="noConversion"/>
  </si>
  <si>
    <t>(0, 1)，((0, 9), (1, 11))</t>
    <phoneticPr fontId="1" type="noConversion"/>
  </si>
  <si>
    <t>((0, 1), (1, 1))，((0, 14), (1, 7))</t>
    <phoneticPr fontId="1" type="noConversion"/>
  </si>
  <si>
    <t>((0, 1), (1, 1))，((0, 7), (1, 14))</t>
    <phoneticPr fontId="1" type="noConversion"/>
  </si>
  <si>
    <t>((0, 3), (1, 3))，((0, 6), (1, 15))</t>
    <phoneticPr fontId="1" type="noConversion"/>
  </si>
  <si>
    <t>((0, 3), (1, 3))，((0, 15), (1, 6))</t>
    <phoneticPr fontId="1" type="noConversion"/>
  </si>
  <si>
    <t>((0, 3), (1, 3))，((0, 4), (1, 5))</t>
    <phoneticPr fontId="1" type="noConversion"/>
  </si>
  <si>
    <t>((0, 3), (1, 3))，((0, 5), (1, 4))</t>
    <phoneticPr fontId="1" type="noConversion"/>
  </si>
  <si>
    <t>((0, 3), (1, 3))，((0, 12), (1, 9))</t>
    <phoneticPr fontId="1" type="noConversion"/>
  </si>
  <si>
    <t>((0, 3), (1, 3))，((0, 9), (1, 12))</t>
    <phoneticPr fontId="1" type="noConversion"/>
  </si>
  <si>
    <t>((0, 2), (1, 2))，((0, 14), (1, 8))</t>
    <phoneticPr fontId="1" type="noConversion"/>
  </si>
  <si>
    <t>((0, 2), (1, 2))，((0, 8), (1, 14))</t>
    <phoneticPr fontId="1" type="noConversion"/>
  </si>
  <si>
    <t>Ref.</t>
    <phoneticPr fontId="1" type="noConversion"/>
  </si>
  <si>
    <t>H2</t>
    <phoneticPr fontId="1" type="noConversion"/>
  </si>
  <si>
    <t>R=0.85, FCI mH</t>
    <phoneticPr fontId="1" type="noConversion"/>
  </si>
  <si>
    <t>R=0.85, BCCC mH (CI=1, 0)</t>
    <phoneticPr fontId="1" type="noConversion"/>
  </si>
  <si>
    <t>H2-2</t>
    <phoneticPr fontId="1" type="noConversion"/>
  </si>
  <si>
    <t>asymm</t>
    <phoneticPr fontId="1" type="noConversion"/>
  </si>
  <si>
    <t>R(Å)</t>
    <phoneticPr fontId="1" type="noConversion"/>
  </si>
  <si>
    <t>H2-3</t>
    <phoneticPr fontId="1" type="noConversion"/>
  </si>
  <si>
    <t>cal.</t>
    <phoneticPr fontId="1" type="noConversion"/>
  </si>
  <si>
    <t>cal.</t>
    <phoneticPr fontId="1" type="noConversion"/>
  </si>
  <si>
    <t>cal.</t>
    <phoneticPr fontId="1" type="noConversion"/>
  </si>
  <si>
    <t>cal.</t>
    <phoneticPr fontId="1" type="noConversion"/>
  </si>
  <si>
    <t>cal.</t>
    <phoneticPr fontId="1" type="noConversion"/>
  </si>
  <si>
    <t>cal.</t>
    <phoneticPr fontId="1" type="noConversion"/>
  </si>
  <si>
    <t>H2-H2</t>
    <phoneticPr fontId="1" type="noConversion"/>
  </si>
  <si>
    <t>H2-H4</t>
    <phoneticPr fontId="1" type="noConversion"/>
  </si>
  <si>
    <t>H2-4</t>
    <phoneticPr fontId="1" type="noConversion"/>
  </si>
  <si>
    <t>1+1</t>
    <phoneticPr fontId="1" type="noConversion"/>
  </si>
  <si>
    <t>1+2</t>
    <phoneticPr fontId="1" type="noConversion"/>
  </si>
  <si>
    <t>1+3</t>
    <phoneticPr fontId="1" type="noConversion"/>
  </si>
  <si>
    <t>H2-H6</t>
    <phoneticPr fontId="1" type="noConversion"/>
  </si>
  <si>
    <t>H2-5</t>
    <phoneticPr fontId="1" type="noConversion"/>
  </si>
  <si>
    <t>H2-6</t>
    <phoneticPr fontId="1" type="noConversion"/>
  </si>
  <si>
    <t>3+3</t>
    <phoneticPr fontId="1" type="noConversion"/>
  </si>
  <si>
    <t>1+4</t>
    <phoneticPr fontId="1" type="noConversion"/>
  </si>
  <si>
    <t>2+3</t>
    <phoneticPr fontId="1" type="noConversion"/>
  </si>
  <si>
    <t>H2-H8</t>
    <phoneticPr fontId="1" type="noConversion"/>
  </si>
  <si>
    <t>H4-H6</t>
    <phoneticPr fontId="1" type="noConversion"/>
  </si>
  <si>
    <t>2+4</t>
    <phoneticPr fontId="1" type="noConversion"/>
  </si>
  <si>
    <t>H4-H8</t>
    <phoneticPr fontId="1" type="noConversion"/>
  </si>
  <si>
    <t>H6-H6</t>
    <phoneticPr fontId="1" type="noConversion"/>
  </si>
  <si>
    <t>size</t>
    <phoneticPr fontId="1" type="noConversion"/>
  </si>
  <si>
    <t>t_run</t>
    <phoneticPr fontId="1" type="noConversion"/>
  </si>
  <si>
    <t>t_code</t>
    <phoneticPr fontId="1" type="noConversion"/>
  </si>
  <si>
    <t>256K</t>
    <phoneticPr fontId="1" type="noConversion"/>
  </si>
  <si>
    <t>9.2M</t>
  </si>
  <si>
    <t>698M</t>
  </si>
  <si>
    <t>29G</t>
    <phoneticPr fontId="1" type="noConversion"/>
  </si>
  <si>
    <t>9.1M</t>
    <phoneticPr fontId="1" type="noConversion"/>
  </si>
  <si>
    <t>662M</t>
  </si>
  <si>
    <t>1/4</t>
    <phoneticPr fontId="1" type="noConversion"/>
  </si>
  <si>
    <t>1/2</t>
    <phoneticPr fontId="1" type="noConversion"/>
  </si>
  <si>
    <t>t_code/s</t>
    <phoneticPr fontId="1" type="noConversion"/>
  </si>
  <si>
    <t>t_run/s</t>
    <phoneticPr fontId="1" type="noConversion"/>
  </si>
  <si>
    <t>6.9M</t>
  </si>
  <si>
    <t>510M</t>
  </si>
  <si>
    <t>Cal.</t>
    <phoneticPr fontId="1" type="noConversion"/>
  </si>
  <si>
    <t>GVB</t>
    <phoneticPr fontId="1" type="noConversion"/>
  </si>
  <si>
    <t>FCI</t>
    <phoneticPr fontId="1" type="noConversion"/>
  </si>
  <si>
    <t>GVB-BCPT2</t>
    <phoneticPr fontId="1" type="noConversion"/>
  </si>
  <si>
    <t>Δ(LCC-FCI)/mH</t>
    <phoneticPr fontId="1" type="noConversion"/>
  </si>
  <si>
    <t>GVB-BCPT2</t>
    <phoneticPr fontId="1" type="noConversion"/>
  </si>
  <si>
    <t>H4-H4</t>
    <phoneticPr fontId="1" type="noConversion"/>
  </si>
  <si>
    <t>2+2</t>
    <phoneticPr fontId="1" type="noConversion"/>
  </si>
  <si>
    <t>1/4-1</t>
    <phoneticPr fontId="1" type="noConversion"/>
  </si>
  <si>
    <t>H2/STO-6G</t>
    <phoneticPr fontId="1" type="noConversion"/>
  </si>
  <si>
    <t>Δ(LCC2-FCI)/mH</t>
    <phoneticPr fontId="1" type="noConversion"/>
  </si>
  <si>
    <t>GVB-LCC2</t>
    <phoneticPr fontId="1" type="noConversion"/>
  </si>
  <si>
    <t>GVB-LCC3</t>
    <phoneticPr fontId="1" type="noConversion"/>
  </si>
  <si>
    <t>Δ(LCC3-FCI)/mH</t>
    <phoneticPr fontId="1" type="noConversion"/>
  </si>
  <si>
    <t>GVB-LCC3</t>
    <phoneticPr fontId="1" type="noConversion"/>
  </si>
  <si>
    <t>GVB-LCC2</t>
    <phoneticPr fontId="1" type="noConversion"/>
  </si>
  <si>
    <t>Δ(LCC3-FCI)/mH</t>
    <phoneticPr fontId="1" type="noConversion"/>
  </si>
  <si>
    <t>H6-L/STO-6G</t>
    <phoneticPr fontId="1" type="noConversion"/>
  </si>
  <si>
    <t>H4-L/STO-6G</t>
    <phoneticPr fontId="1" type="noConversion"/>
  </si>
  <si>
    <t>GVB-LCC2</t>
    <phoneticPr fontId="1" type="noConversion"/>
  </si>
  <si>
    <t>Δ(LCC2-GVB)/mH</t>
    <phoneticPr fontId="1" type="noConversion"/>
  </si>
  <si>
    <t>Δ(LCC-FCI)/mH</t>
    <phoneticPr fontId="1" type="noConversion"/>
  </si>
  <si>
    <t>Δ(LCC2-GVB)/mH</t>
    <phoneticPr fontId="1" type="noConversion"/>
  </si>
  <si>
    <t>Δ(LCC3-GVB)/mH</t>
    <phoneticPr fontId="1" type="noConversion"/>
  </si>
  <si>
    <t>H6-R/STO-6G</t>
    <phoneticPr fontId="1" type="noConversion"/>
  </si>
  <si>
    <t>Δ(LCC2-GVB)/mH</t>
    <phoneticPr fontId="1" type="noConversion"/>
  </si>
  <si>
    <t>Δ(LCC3-GVB)/mH</t>
    <phoneticPr fontId="1" type="noConversion"/>
  </si>
  <si>
    <t>H8-C/STO-6G</t>
    <phoneticPr fontId="1" type="noConversion"/>
  </si>
  <si>
    <t>GVB-LCC2</t>
    <phoneticPr fontId="1" type="noConversion"/>
  </si>
  <si>
    <t>Δ(LCC2-GVB)/mH</t>
    <phoneticPr fontId="1" type="noConversion"/>
  </si>
  <si>
    <t>GVB-LCC4</t>
    <phoneticPr fontId="1" type="noConversion"/>
  </si>
  <si>
    <t>H2-4</t>
    <phoneticPr fontId="1" type="noConversion"/>
  </si>
  <si>
    <t>H8/STO-6G</t>
    <phoneticPr fontId="1" type="noConversion"/>
  </si>
  <si>
    <t>H4/STO-6G</t>
    <phoneticPr fontId="1" type="noConversion"/>
  </si>
  <si>
    <t>H2-2</t>
    <phoneticPr fontId="1" type="noConversion"/>
  </si>
  <si>
    <t>H6/STO-6G</t>
    <phoneticPr fontId="1" type="noConversion"/>
  </si>
  <si>
    <t>H2-3</t>
    <phoneticPr fontId="1" type="noConversion"/>
  </si>
  <si>
    <t>Δ(LCC4-GVB)/mH</t>
    <phoneticPr fontId="1" type="noConversion"/>
  </si>
  <si>
    <t>Δ(LCC4-FCI)/mH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</si>
  <si>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</si>
  <si>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</si>
  <si>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</si>
  <si>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</si>
  <si>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</si>
  <si>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</si>
  <si>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</si>
  <si>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</si>
  <si>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</si>
  <si>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</si>
  <si>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</si>
  <si>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</si>
  <si>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</si>
  <si>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</si>
  <si>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</si>
  <si>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>Δ(LCC4-GVB)/mH</t>
    <phoneticPr fontId="1" type="noConversion"/>
  </si>
  <si>
    <t>Δ(LCC4-GVB)/mH</t>
    <phoneticPr fontId="1" type="noConversion"/>
  </si>
  <si>
    <t>Δ(LCC4-FCI)/mH</t>
    <phoneticPr fontId="1" type="noConversion"/>
  </si>
  <si>
    <t>Δ(LCC4-FCI)/mH</t>
    <phoneticPr fontId="1" type="noConversion"/>
  </si>
  <si>
    <t>Δ(LCC4-GVB)/mH</t>
    <phoneticPr fontId="1" type="noConversion"/>
  </si>
  <si>
    <t>H10/STO-6G</t>
    <phoneticPr fontId="1" type="noConversion"/>
  </si>
  <si>
    <t>1+4</t>
    <phoneticPr fontId="1" type="noConversion"/>
  </si>
  <si>
    <t>cal.</t>
    <phoneticPr fontId="1" type="noConversion"/>
  </si>
  <si>
    <t>H12/STO-6G</t>
    <phoneticPr fontId="1" type="noConversion"/>
  </si>
  <si>
    <t>(0, 7), (1, 13)</t>
  </si>
  <si>
    <t>(0, 13), (1, 7)</t>
  </si>
  <si>
    <t>(0, 14), (1, 8)</t>
  </si>
  <si>
    <t>(0, 8), (1, 14)</t>
  </si>
  <si>
    <t>t对称性分析</t>
    <phoneticPr fontId="1" type="noConversion"/>
  </si>
  <si>
    <t xml:space="preserve">H4链 1.5 </t>
  </si>
  <si>
    <t>(0, 1)</t>
  </si>
  <si>
    <t>(1, 1)</t>
  </si>
  <si>
    <t>(0, 2)</t>
  </si>
  <si>
    <t>(1, 2)</t>
  </si>
  <si>
    <t>(0, 3)</t>
  </si>
  <si>
    <t>(1, 3)</t>
  </si>
  <si>
    <t>(0, 1), (1, 1)</t>
  </si>
  <si>
    <t>(0, 2), (1, 2)</t>
  </si>
  <si>
    <t>(0, 2), (1, 3)</t>
  </si>
  <si>
    <t>(0, 3), (1, 2)</t>
  </si>
  <si>
    <t>(0, 4), (1, 5)</t>
  </si>
  <si>
    <t>(0, 5), (1, 4)</t>
  </si>
  <si>
    <t>(0, 9), (1, 11)</t>
  </si>
  <si>
    <t>(0, 11), (1, 9)</t>
  </si>
  <si>
    <t>(0, 10), (1, 12)</t>
  </si>
  <si>
    <t>(0, 12), (1, 10)</t>
  </si>
  <si>
    <t>Δ(PT2-FCII)/mH</t>
    <phoneticPr fontId="1" type="noConversion"/>
  </si>
  <si>
    <t>H2-2</t>
    <phoneticPr fontId="1" type="noConversion"/>
  </si>
  <si>
    <t>GVB-LCC1</t>
    <phoneticPr fontId="1" type="noConversion"/>
  </si>
  <si>
    <t>Δ(LCC1-GVB)/mH</t>
    <phoneticPr fontId="1" type="noConversion"/>
  </si>
  <si>
    <t>Δ(LCC1-FCI)/mH</t>
    <phoneticPr fontId="1" type="noConversion"/>
  </si>
  <si>
    <t>H6链 1.5</t>
    <phoneticPr fontId="1" type="noConversion"/>
  </si>
  <si>
    <t>(2, 2)</t>
  </si>
  <si>
    <t>(2, 3)</t>
  </si>
  <si>
    <t>(0, 1), (2, 1)</t>
  </si>
  <si>
    <t>(1, 1), (2, 1)</t>
  </si>
  <si>
    <t>(0, 1), (1, 4), (2, 5)</t>
  </si>
  <si>
    <t>(0, 1), (1, 5), (2, 4)</t>
  </si>
  <si>
    <t>(0, 4), (1, 5), (2, 1)</t>
  </si>
  <si>
    <t>(0, 5), (1, 4), (2, 1)</t>
  </si>
  <si>
    <t>(0, 5), (1, 1), (2, 4)</t>
  </si>
  <si>
    <t>(0, 1), (1, 1), (2, 3)</t>
  </si>
  <si>
    <t>(0, 3), (1, 1), (2, 1)</t>
  </si>
  <si>
    <t>(0, 7), (1, 1), (2, 13)</t>
  </si>
  <si>
    <t>(0, 13), (1, 1), (2, 7)</t>
  </si>
  <si>
    <t>(0, 14), (1, 2), (2, 7)</t>
  </si>
  <si>
    <t>(0, 13), (1, 8)</t>
  </si>
  <si>
    <t>(0, 4), (2, 5)</t>
  </si>
  <si>
    <t>(0, 5), (2, 4)</t>
  </si>
  <si>
    <t>(0, 2), (2, 3)</t>
  </si>
  <si>
    <t>(0, 3), (2, 2)</t>
  </si>
  <si>
    <t>(0, 7), (2, 13)</t>
  </si>
  <si>
    <t>(0, 6), (2, 15)</t>
  </si>
  <si>
    <t>(0, 15), (2, 6)</t>
  </si>
  <si>
    <t>(0, 4), (2, 5)</t>
    <phoneticPr fontId="1" type="noConversion"/>
  </si>
  <si>
    <t>(0, 11), (2, 10)</t>
  </si>
  <si>
    <t>(0, 14), (2, 8)</t>
  </si>
  <si>
    <t>(0, 8), (2, 14)</t>
  </si>
  <si>
    <t>(1, 2), (2, 2)</t>
  </si>
  <si>
    <t>(1, 3), (2, 2)</t>
  </si>
  <si>
    <t>(1, 2), (2, 3)</t>
  </si>
  <si>
    <t>(1, 3), (2, 3)</t>
  </si>
  <si>
    <t>(0, 3), (1, 3)</t>
  </si>
  <si>
    <t>(0, 10), (1, 1), (2, 11)</t>
  </si>
  <si>
    <t>(0, 11), (1, 1), (2, 10)</t>
  </si>
  <si>
    <t>(0, 14), (1, 3), (2, 7)</t>
  </si>
  <si>
    <t>(0, 7), (1, 3), (2, 14)</t>
  </si>
  <si>
    <t>(0, 11), (1, 3), (2, 10)</t>
  </si>
  <si>
    <t>(0, 10), (1, 3), (2, 11)</t>
  </si>
  <si>
    <t>(0, 6), (1, 2), (2, 15)</t>
  </si>
  <si>
    <t>(0, 6), (1, 3), (2, 15)</t>
  </si>
  <si>
    <t>(0, 15), (1, 2), (2, 6)</t>
  </si>
  <si>
    <t>(0, 13), (2, 7)</t>
    <phoneticPr fontId="1" type="noConversion"/>
  </si>
  <si>
    <t>(0, 10), (2, 11)</t>
    <phoneticPr fontId="1" type="noConversion"/>
  </si>
  <si>
    <t>(0, 4), (1, 1), (2, 5)</t>
  </si>
  <si>
    <t>(0, 5), (1, 2), (2, 4)</t>
  </si>
  <si>
    <t>(0, 4), (1, 2), (2, 5)</t>
  </si>
  <si>
    <t>(0, 4), (1, 3), (2, 5)</t>
  </si>
  <si>
    <t>(0, 5), (1, 3), (2, 4)</t>
  </si>
  <si>
    <t>(0, 7), (1, 2), (2, 14)</t>
    <phoneticPr fontId="1" type="noConversion"/>
  </si>
  <si>
    <t>(0, 1), (1, 1), (2, 2)</t>
  </si>
  <si>
    <t>(0, 6), (1, 15)</t>
  </si>
  <si>
    <t>(0, 15), (1, 6)</t>
  </si>
  <si>
    <t>(0, 11), (1, 2), (2, 9)</t>
  </si>
  <si>
    <t>(0, 9), (1, 2), (2, 11)</t>
  </si>
  <si>
    <t>(0, 2), (1, 1), (2, 1)</t>
    <phoneticPr fontId="1" type="noConversion"/>
  </si>
  <si>
    <t>(1, 1), (2, 1)</t>
    <phoneticPr fontId="1" type="noConversion"/>
  </si>
  <si>
    <t>(1, 4), (2, 5)</t>
  </si>
  <si>
    <t>(0, 2), (2, 2)</t>
  </si>
  <si>
    <t>H6环 2</t>
    <phoneticPr fontId="1" type="noConversion"/>
  </si>
  <si>
    <t>(0, 15), (1, 3), (2, 6)</t>
    <phoneticPr fontId="1" type="noConversion"/>
  </si>
  <si>
    <t>state</t>
    <phoneticPr fontId="1" type="noConversion"/>
  </si>
  <si>
    <t>LBCCC</t>
    <phoneticPr fontId="1" type="noConversion"/>
  </si>
  <si>
    <t>FCI</t>
    <phoneticPr fontId="1" type="noConversion"/>
  </si>
  <si>
    <t>(1, 5), (2, 4)</t>
  </si>
  <si>
    <t>(1, 13), (2, 7)</t>
  </si>
  <si>
    <t>(1, 7), (2, 13)</t>
  </si>
  <si>
    <t>(1, 9), (2, 11)</t>
  </si>
  <si>
    <t>(1, 11), (2, 9)</t>
  </si>
  <si>
    <t>(0, 3), (1, 7), (2, 14)</t>
  </si>
  <si>
    <t>(0, 3), (1, 8), (2, 14)</t>
  </si>
  <si>
    <t>(0, 3), (1, 9), (2, 12)</t>
  </si>
  <si>
    <t>(0, 3), (1, 10), (2, 12)</t>
  </si>
  <si>
    <t>(0, 14), (1, 7), (2, 3)</t>
  </si>
  <si>
    <t>(0, 14), (1, 8), (2, 3)</t>
  </si>
  <si>
    <t>(0, 12), (1, 9), (2, 3)</t>
  </si>
  <si>
    <t>(0, 12), (1, 10), (2, 3)</t>
  </si>
  <si>
    <t>(0, 4), (1, 9), (2, 13)</t>
  </si>
  <si>
    <t>(0, 4), (1, 13), (2, 9)</t>
  </si>
  <si>
    <t>(0, 5), (1, 7), (2, 11)</t>
  </si>
  <si>
    <t>(0, 5), (1, 11), (2, 7)</t>
  </si>
  <si>
    <t>(0, 7), (1, 11), (2, 5)</t>
  </si>
  <si>
    <t>(0, 9), (1, 13), (2, 4)</t>
  </si>
  <si>
    <t>(0, 13), (1, 9), (2, 4)</t>
  </si>
  <si>
    <t>(0, 11), (1, 7), (2, 5)</t>
  </si>
  <si>
    <t>mH</t>
    <phoneticPr fontId="1" type="noConversion"/>
  </si>
  <si>
    <t>UHF</t>
    <phoneticPr fontId="1" type="noConversion"/>
  </si>
  <si>
    <t>E/a.u</t>
    <phoneticPr fontId="1" type="noConversion"/>
  </si>
  <si>
    <t>5.8M</t>
  </si>
  <si>
    <t>443M</t>
  </si>
  <si>
    <t xml:space="preserve">  H6-H6</t>
    <phoneticPr fontId="1" type="noConversion"/>
  </si>
  <si>
    <t>3+3</t>
    <phoneticPr fontId="1" type="noConversion"/>
  </si>
  <si>
    <t>cal.</t>
    <phoneticPr fontId="1" type="noConversion"/>
  </si>
  <si>
    <t>2+3</t>
    <phoneticPr fontId="1" type="noConversion"/>
  </si>
  <si>
    <t>H4-H6</t>
    <phoneticPr fontId="1" type="noConversion"/>
  </si>
  <si>
    <t>mH</t>
    <phoneticPr fontId="1" type="noConversion"/>
  </si>
  <si>
    <t>Zou</t>
    <phoneticPr fontId="1" type="noConversion"/>
  </si>
  <si>
    <t>(2, 1)</t>
  </si>
  <si>
    <t>(0, 13), (2, 7)</t>
  </si>
  <si>
    <t>(0, 9), (2, 11)</t>
  </si>
  <si>
    <t>(0, 11), (2, 9)</t>
  </si>
  <si>
    <t>(0, 7), (1, 3), (2, 13)</t>
  </si>
  <si>
    <t>(0, 13), (1, 3), (2, 7)</t>
  </si>
  <si>
    <t>(0, 2),),((0, 13), (1, 2), (2, 7)</t>
  </si>
  <si>
    <t>(1, 3),),((0, 5), (1, 8), (2, 11)</t>
  </si>
  <si>
    <t>(1, 3),),((0, 11), (1, 8), (2, 5)</t>
  </si>
  <si>
    <t>(0, 2),),((0, 7), (1, 2), (2, 13)</t>
  </si>
  <si>
    <t>RHF</t>
    <phoneticPr fontId="1" type="noConversion"/>
  </si>
  <si>
    <t>MP2</t>
    <phoneticPr fontId="1" type="noConversion"/>
  </si>
  <si>
    <t>LCCD</t>
    <phoneticPr fontId="1" type="noConversion"/>
  </si>
  <si>
    <t>Ref</t>
    <phoneticPr fontId="1" type="noConversion"/>
  </si>
  <si>
    <t>Ref.</t>
    <phoneticPr fontId="1" type="noConversion"/>
  </si>
  <si>
    <t>ring</t>
    <phoneticPr fontId="1" type="noConversion"/>
  </si>
  <si>
    <t>CCSD</t>
    <phoneticPr fontId="1" type="noConversion"/>
  </si>
  <si>
    <t>Δ(LCC-FCI)/mH</t>
    <phoneticPr fontId="1" type="noConversion"/>
  </si>
  <si>
    <t>CCSD</t>
    <phoneticPr fontId="1" type="noConversion"/>
  </si>
  <si>
    <t>19G</t>
    <phoneticPr fontId="1" type="noConversion"/>
  </si>
  <si>
    <t>H6-L1.5/STO-6G</t>
    <phoneticPr fontId="1" type="noConversion"/>
  </si>
  <si>
    <t>H8-L1.5/STO-6G</t>
    <phoneticPr fontId="1" type="noConversion"/>
  </si>
  <si>
    <t>RHF</t>
    <phoneticPr fontId="1" type="noConversion"/>
  </si>
  <si>
    <t>MP2</t>
    <phoneticPr fontId="1" type="noConversion"/>
  </si>
  <si>
    <t>CCSD</t>
    <phoneticPr fontId="1" type="noConversion"/>
  </si>
  <si>
    <t>LCCD</t>
    <phoneticPr fontId="1" type="noConversion"/>
  </si>
  <si>
    <t>GVB-LCC4</t>
    <phoneticPr fontId="1" type="noConversion"/>
  </si>
  <si>
    <t>CCD</t>
    <phoneticPr fontId="1" type="noConversion"/>
  </si>
  <si>
    <t>CCD</t>
    <phoneticPr fontId="1" type="noConversion"/>
  </si>
  <si>
    <t>(0, 6), (1, 2), (2, 15)),((0, 6), (2, 15)</t>
  </si>
  <si>
    <t xml:space="preserve">The importance of single block excite for Hamiltionian matrix </t>
    <phoneticPr fontId="1" type="noConversion"/>
  </si>
  <si>
    <t>(0, 7), (1, 2), (2, 14)),((0, 7), (2, 14)</t>
  </si>
  <si>
    <t>(0, 9), (1, 2), (2, 12)),((0, 9), (2, 12)</t>
  </si>
  <si>
    <t>(0, 12), (1, 2), (2, 9)),((0, 12), (2, 9)</t>
  </si>
  <si>
    <t>(0, 14), (1, 2), (2, 7)),((0, 14), (2, 7)</t>
  </si>
  <si>
    <t>(0, 15), (1, 2), (2, 6)),((0, 15), (2, 6)</t>
  </si>
  <si>
    <t>H6 chain 1.5Å</t>
    <phoneticPr fontId="1" type="noConversion"/>
  </si>
  <si>
    <t>(0, 7), (1, 2), (2, 13)),((0, 7), (2, 13)</t>
  </si>
  <si>
    <t>(0, 9), (1, 2), (2, 11)),((0, 9), (2, 11)</t>
  </si>
  <si>
    <t>(0, 11), (1, 2), (2, 9)),((0, 11), (2, 9)</t>
  </si>
  <si>
    <t>(0, 13), (1, 2), (2, 7)),((0, 13), (2, 7)</t>
  </si>
  <si>
    <t>(0, 14), (1, 2), (2, 8)),((0, 14), (2, 8)</t>
  </si>
  <si>
    <t>(0, 12), (1, 2), (2, 10)),((0, 12), (2, 10)</t>
  </si>
  <si>
    <t>(0, 10), (1, 2), (2, 12)),((0, 10), (2, 12)</t>
  </si>
  <si>
    <t>(0, 8), (1, 2), (2, 14)),((0, 8), (2, 14)</t>
  </si>
  <si>
    <t>H8 chain 1.5Å</t>
    <phoneticPr fontId="1" type="noConversion"/>
  </si>
  <si>
    <t>(0, 6), (1, 2), (3, 15)),((0, 6), (3, 15)</t>
  </si>
  <si>
    <t>(0, 6), (2, 2), (3, 15)),((0, 6), (3, 15)</t>
  </si>
  <si>
    <t>(1, 6), (2, 2), (3, 15)),((1, 6), (3, 15)</t>
  </si>
  <si>
    <t>(0, 2), (1, 6), (2, 2), (3, 15)),((0, 2), (1, 6), (3, 15)</t>
  </si>
  <si>
    <t>(0, 2), (1, 7), (2, 2), (3, 14)),((0, 2), (1, 7), (3, 14)</t>
  </si>
  <si>
    <t>(0, 2), (1, 9), (2, 2), (3, 12)),((0, 2), (1, 9), (3, 12)</t>
  </si>
  <si>
    <t>(0, 2), (1, 12), (2, 2), (3, 9)),((0, 2), (1, 12), (3, 9)</t>
  </si>
  <si>
    <t>(0, 2), (1, 14), (2, 2), (3, 7)),((0, 2), (1, 14), (3, 7)</t>
  </si>
  <si>
    <t>(0, 2), (1, 15), (2, 2), (3, 6)),((0, 2), (1, 15), (3, 6)</t>
  </si>
  <si>
    <t>(0, 3), (1, 6), (2, 2), (3, 15)),((0, 3), (1, 6), (3, 15)</t>
  </si>
  <si>
    <t>(0, 3), (1, 7), (2, 2), (3, 14)),((0, 3), (1, 7), (3, 14)</t>
  </si>
  <si>
    <t>(0, 3), (1, 9), (2, 2), (3, 12)),((0, 3), (1, 9), (3, 12)</t>
  </si>
  <si>
    <t>(0, 3), (1, 12), (2, 2), (3, 9)),((0, 3), (1, 12), (3, 9)</t>
  </si>
  <si>
    <t>R(Å)</t>
    <phoneticPr fontId="1" type="noConversion"/>
  </si>
  <si>
    <t>4+1</t>
    <phoneticPr fontId="1" type="noConversion"/>
  </si>
  <si>
    <t>4+2</t>
    <phoneticPr fontId="1" type="noConversion"/>
  </si>
  <si>
    <t>cal.</t>
    <phoneticPr fontId="1" type="noConversion"/>
  </si>
  <si>
    <t>4+3</t>
    <phoneticPr fontId="1" type="noConversion"/>
  </si>
  <si>
    <t>cal.</t>
    <phoneticPr fontId="1" type="noConversion"/>
  </si>
  <si>
    <t>4+4</t>
    <phoneticPr fontId="1" type="noConversion"/>
  </si>
  <si>
    <t>H8-L/STO-6G</t>
    <phoneticPr fontId="1" type="noConversion"/>
  </si>
  <si>
    <t>H6 chain 1.2Å</t>
    <phoneticPr fontId="1" type="noConversion"/>
  </si>
  <si>
    <t>(3, 1)</t>
  </si>
  <si>
    <t>(3, 2)</t>
  </si>
  <si>
    <t>(3, 3)</t>
  </si>
  <si>
    <t>H8 chain 1.2Å</t>
    <phoneticPr fontId="1" type="noConversion"/>
  </si>
  <si>
    <t>16G</t>
    <phoneticPr fontId="1" type="noConversion"/>
  </si>
  <si>
    <t>193M</t>
  </si>
  <si>
    <t>H4/STO-6G</t>
  </si>
  <si>
    <t>GVB</t>
  </si>
  <si>
    <t>GVB-BCPT2</t>
  </si>
  <si>
    <t>FCI</t>
  </si>
  <si>
    <t>Ref.</t>
  </si>
  <si>
    <t>cal.</t>
  </si>
  <si>
    <t>1+1</t>
  </si>
  <si>
    <t>GVB-BCCC2</t>
    <phoneticPr fontId="1" type="noConversion"/>
  </si>
  <si>
    <t>GVB-LCC2</t>
    <phoneticPr fontId="1" type="noConversion"/>
  </si>
  <si>
    <t>H2-H2</t>
    <phoneticPr fontId="1" type="noConversion"/>
  </si>
  <si>
    <t>H2-2</t>
    <phoneticPr fontId="1" type="noConversion"/>
  </si>
  <si>
    <t>linear</t>
    <phoneticPr fontId="1" type="noConversion"/>
  </si>
  <si>
    <t>FCI/a.u</t>
    <phoneticPr fontId="1" type="noConversion"/>
  </si>
  <si>
    <t>linear H4</t>
    <phoneticPr fontId="1" type="noConversion"/>
  </si>
  <si>
    <t>2+2</t>
    <phoneticPr fontId="1" type="noConversion"/>
  </si>
  <si>
    <t>H4-H4</t>
    <phoneticPr fontId="1" type="noConversion"/>
  </si>
  <si>
    <t>GVB-BCCC2</t>
    <phoneticPr fontId="1" type="noConversion"/>
  </si>
  <si>
    <t>GVB-BCCC3</t>
    <phoneticPr fontId="1" type="noConversion"/>
  </si>
  <si>
    <t>GVB-LCC3</t>
    <phoneticPr fontId="1" type="noConversion"/>
  </si>
  <si>
    <t>H6-H6</t>
    <phoneticPr fontId="1" type="noConversion"/>
  </si>
  <si>
    <t>3+3</t>
    <phoneticPr fontId="1" type="noConversion"/>
  </si>
  <si>
    <t>H2-3</t>
    <phoneticPr fontId="1" type="noConversion"/>
  </si>
  <si>
    <t>H2-H2</t>
    <phoneticPr fontId="1" type="noConversion"/>
  </si>
  <si>
    <t>H4-H2</t>
    <phoneticPr fontId="1" type="noConversion"/>
  </si>
  <si>
    <t>H4-H2</t>
    <phoneticPr fontId="1" type="noConversion"/>
  </si>
  <si>
    <t>linear 1.5</t>
    <phoneticPr fontId="1" type="noConversion"/>
  </si>
  <si>
    <t>ring 1.5</t>
    <phoneticPr fontId="1" type="noConversion"/>
  </si>
  <si>
    <t>H6L-H6L</t>
    <phoneticPr fontId="1" type="noConversion"/>
  </si>
  <si>
    <t>H6R-H6R</t>
    <phoneticPr fontId="1" type="noConversion"/>
  </si>
  <si>
    <t>Version</t>
    <phoneticPr fontId="1" type="noConversion"/>
  </si>
  <si>
    <t>Des</t>
    <phoneticPr fontId="1" type="noConversion"/>
  </si>
  <si>
    <t>Field</t>
    <phoneticPr fontId="1" type="noConversion"/>
  </si>
  <si>
    <t>N-par</t>
    <phoneticPr fontId="1" type="noConversion"/>
  </si>
  <si>
    <t>2.7G</t>
    <phoneticPr fontId="1" type="noConversion"/>
  </si>
  <si>
    <t>65M</t>
  </si>
  <si>
    <t>1.3M</t>
    <phoneticPr fontId="1" type="noConversion"/>
  </si>
  <si>
    <t>R</t>
    <phoneticPr fontId="1" type="noConversion"/>
  </si>
  <si>
    <t>H12</t>
    <phoneticPr fontId="1" type="noConversion"/>
  </si>
  <si>
    <t>CCSD</t>
    <phoneticPr fontId="1" type="noConversion"/>
  </si>
  <si>
    <t>H4-H4</t>
  </si>
  <si>
    <t>simple</t>
    <phoneticPr fontId="1" type="noConversion"/>
  </si>
  <si>
    <t>MP2</t>
    <phoneticPr fontId="1" type="noConversion"/>
  </si>
  <si>
    <t>NotConv</t>
    <phoneticPr fontId="1" type="noConversion"/>
  </si>
  <si>
    <t>GVB-LCC4</t>
    <phoneticPr fontId="1" type="noConversion"/>
  </si>
  <si>
    <t>GVB-BCCC4</t>
    <phoneticPr fontId="1" type="noConversion"/>
  </si>
  <si>
    <t>H8/STO-6G</t>
    <phoneticPr fontId="1" type="noConversion"/>
  </si>
  <si>
    <t>2+2</t>
  </si>
  <si>
    <t>H6-H2</t>
    <phoneticPr fontId="1" type="noConversion"/>
  </si>
  <si>
    <t>3+1</t>
    <phoneticPr fontId="1" type="noConversion"/>
  </si>
  <si>
    <t>H8-H8</t>
    <phoneticPr fontId="1" type="noConversion"/>
  </si>
  <si>
    <t>4+4</t>
    <phoneticPr fontId="1" type="noConversion"/>
  </si>
  <si>
    <t>GVB-LCC4</t>
    <phoneticPr fontId="1" type="noConversion"/>
  </si>
  <si>
    <t>H6-H2</t>
    <phoneticPr fontId="1" type="noConversion"/>
  </si>
  <si>
    <t>linear H8</t>
    <phoneticPr fontId="1" type="noConversion"/>
  </si>
  <si>
    <t>H8-H8</t>
    <phoneticPr fontId="1" type="noConversion"/>
  </si>
  <si>
    <t>H2-4</t>
    <phoneticPr fontId="1" type="noConversion"/>
  </si>
  <si>
    <t>H2-4</t>
    <phoneticPr fontId="1" type="noConversion"/>
  </si>
  <si>
    <t>H4-H4</t>
    <phoneticPr fontId="1" type="noConversion"/>
  </si>
  <si>
    <t>FCI</t>
    <phoneticPr fontId="1" type="noConversion"/>
  </si>
  <si>
    <t>R(Å)</t>
  </si>
  <si>
    <t>GVB-LCC2</t>
  </si>
  <si>
    <t>GVB-BCCC2</t>
  </si>
  <si>
    <t>Cal.</t>
  </si>
  <si>
    <t>H2-2</t>
  </si>
  <si>
    <t>H2-H2</t>
  </si>
  <si>
    <t>linear</t>
  </si>
  <si>
    <t>H4-H4</t>
    <phoneticPr fontId="1" type="noConversion"/>
  </si>
  <si>
    <t>H8</t>
    <phoneticPr fontId="1" type="noConversion"/>
  </si>
  <si>
    <t>H12</t>
    <phoneticPr fontId="1" type="noConversion"/>
  </si>
  <si>
    <t>H16</t>
    <phoneticPr fontId="1" type="noConversion"/>
  </si>
  <si>
    <t>A2B2-T2T2T2</t>
    <phoneticPr fontId="1" type="noConversion"/>
  </si>
  <si>
    <t>n-pair</t>
    <phoneticPr fontId="1" type="noConversion"/>
  </si>
  <si>
    <t>old t(s)</t>
    <phoneticPr fontId="1" type="noConversion"/>
  </si>
  <si>
    <t>new t(s)</t>
    <phoneticPr fontId="1" type="noConversion"/>
  </si>
  <si>
    <t>GVB</t>
    <phoneticPr fontId="1" type="noConversion"/>
  </si>
  <si>
    <t>HF</t>
    <phoneticPr fontId="1" type="noConversion"/>
  </si>
  <si>
    <t>GVB-LCC3</t>
    <phoneticPr fontId="1" type="noConversion"/>
  </si>
  <si>
    <t>GVB-BCCC3</t>
    <phoneticPr fontId="1" type="noConversion"/>
  </si>
  <si>
    <t>GVB-BCCC4</t>
    <phoneticPr fontId="1" type="noConversion"/>
  </si>
  <si>
    <t>GVB-LCC4</t>
    <phoneticPr fontId="1" type="noConversion"/>
  </si>
  <si>
    <t>CAS(4,4)</t>
    <phoneticPr fontId="1" type="noConversion"/>
  </si>
  <si>
    <t>CAS(6,6)</t>
    <phoneticPr fontId="1" type="noConversion"/>
  </si>
  <si>
    <t>CAS(8,8)</t>
    <phoneticPr fontId="1" type="noConversion"/>
  </si>
  <si>
    <t>CAS(6,8)</t>
    <phoneticPr fontId="1" type="noConversion"/>
  </si>
  <si>
    <t>old</t>
    <phoneticPr fontId="1" type="noConversion"/>
  </si>
  <si>
    <t>H4 1.5Å</t>
    <phoneticPr fontId="1" type="noConversion"/>
  </si>
  <si>
    <t xml:space="preserve">H2O 0.9Å </t>
    <phoneticPr fontId="1" type="noConversion"/>
  </si>
  <si>
    <t xml:space="preserve">H2O 3.0Å </t>
    <phoneticPr fontId="1" type="noConversion"/>
  </si>
  <si>
    <t>Divergence</t>
  </si>
  <si>
    <t>N2 1.5Å</t>
    <phoneticPr fontId="1" type="noConversion"/>
  </si>
  <si>
    <t>N2 3.0Å</t>
    <phoneticPr fontId="1" type="noConversion"/>
  </si>
  <si>
    <t>iteration equation</t>
    <phoneticPr fontId="1" type="noConversion"/>
  </si>
  <si>
    <t>(3, 5), (4, 4)</t>
  </si>
  <si>
    <t>(3, 4), (4, 5)</t>
  </si>
  <si>
    <t>(3, 8), (4, 13)</t>
  </si>
  <si>
    <t>(3, 13), (4, 8)</t>
  </si>
  <si>
    <t>(3, 11), (4, 10)</t>
  </si>
  <si>
    <t>(3, 14), (4, 7)</t>
  </si>
  <si>
    <t>(3, 9), (4, 12)</t>
  </si>
  <si>
    <t>(3, 12), (4, 9)</t>
  </si>
  <si>
    <t>(3, 10), (4, 11)</t>
  </si>
  <si>
    <t>(3, 7), (4, 14)</t>
  </si>
  <si>
    <t>(3, 1), (4, 2)</t>
  </si>
  <si>
    <t>(3, 2), (4, 1)</t>
  </si>
  <si>
    <t>(3, 6), (4, 15)</t>
  </si>
  <si>
    <t>(3, 15), (4, 6</t>
  </si>
  <si>
    <t>(3, 1), (4, 3)</t>
  </si>
  <si>
    <t>(3, 3), (4, 1)</t>
  </si>
  <si>
    <t>R/Å</t>
    <phoneticPr fontId="1" type="noConversion"/>
  </si>
  <si>
    <t>BCPT2</t>
    <phoneticPr fontId="1" type="noConversion"/>
  </si>
  <si>
    <t>LCC</t>
    <phoneticPr fontId="1" type="noConversion"/>
  </si>
  <si>
    <t xml:space="preserve">like-BCPT2 </t>
    <phoneticPr fontId="1" type="noConversion"/>
  </si>
  <si>
    <t>from</t>
    <phoneticPr fontId="1" type="noConversion"/>
  </si>
  <si>
    <t>N2(1.5Å)</t>
    <phoneticPr fontId="1" type="noConversion"/>
  </si>
  <si>
    <t xml:space="preserve">H2O 0.9Å </t>
    <phoneticPr fontId="1" type="noConversion"/>
  </si>
  <si>
    <t>H2O(3.0Å)</t>
    <phoneticPr fontId="1" type="noConversion"/>
  </si>
  <si>
    <t>N2(1.5Å)</t>
    <phoneticPr fontId="1" type="noConversion"/>
  </si>
  <si>
    <t>&gt;2000</t>
    <phoneticPr fontId="1" type="noConversion"/>
  </si>
  <si>
    <t>&gt;2000</t>
    <phoneticPr fontId="1" type="noConversion"/>
  </si>
  <si>
    <t>&gt;2000</t>
    <phoneticPr fontId="1" type="noConversion"/>
  </si>
  <si>
    <t>system</t>
    <phoneticPr fontId="1" type="noConversion"/>
  </si>
  <si>
    <t>496(0.25)</t>
    <phoneticPr fontId="1" type="noConversion"/>
  </si>
  <si>
    <t>initial guess (dE=0.015)</t>
    <phoneticPr fontId="1" type="noConversion"/>
  </si>
  <si>
    <t>new(lcc,0.015)</t>
    <phoneticPr fontId="1" type="noConversion"/>
  </si>
  <si>
    <t>dEshift</t>
    <phoneticPr fontId="1" type="noConversion"/>
  </si>
  <si>
    <t>The influence for dEshift (lcc)</t>
    <phoneticPr fontId="1" type="noConversion"/>
  </si>
  <si>
    <t>H4-H6</t>
  </si>
  <si>
    <t>2+3</t>
  </si>
  <si>
    <t>H4(1.5Å)</t>
    <phoneticPr fontId="1" type="noConversion"/>
  </si>
  <si>
    <t>R/Å</t>
    <phoneticPr fontId="1" type="noConversion"/>
  </si>
  <si>
    <t>linear H10</t>
    <phoneticPr fontId="1" type="noConversion"/>
  </si>
  <si>
    <t>CAS(10,10)</t>
    <phoneticPr fontId="1" type="noConversion"/>
  </si>
  <si>
    <t>Re=0.97551Å</t>
  </si>
  <si>
    <t>R/Å</t>
    <phoneticPr fontId="1" type="noConversion"/>
  </si>
  <si>
    <t>CH4/STO-6G</t>
    <phoneticPr fontId="1" type="noConversion"/>
  </si>
  <si>
    <t>Δ(LCC2-GVB)/mH</t>
    <phoneticPr fontId="1" type="noConversion"/>
  </si>
  <si>
    <t>GVB-LCC3</t>
  </si>
  <si>
    <t>GVB-BCCC3</t>
  </si>
  <si>
    <t>H2-3</t>
  </si>
  <si>
    <t>H4-H2</t>
  </si>
  <si>
    <t>1+2</t>
  </si>
  <si>
    <t>H6-H6</t>
  </si>
  <si>
    <t>3+3</t>
  </si>
  <si>
    <t>ring</t>
  </si>
  <si>
    <t>CAS(10,10)</t>
    <phoneticPr fontId="1" type="noConversion"/>
  </si>
  <si>
    <t>linear H20</t>
    <phoneticPr fontId="1" type="noConversion"/>
  </si>
  <si>
    <t>CAS(4,4)</t>
    <phoneticPr fontId="1" type="noConversion"/>
  </si>
  <si>
    <t>linear H4</t>
    <phoneticPr fontId="1" type="noConversion"/>
  </si>
  <si>
    <t>linear H6</t>
    <phoneticPr fontId="1" type="noConversion"/>
  </si>
  <si>
    <t>H2-2</t>
    <phoneticPr fontId="1" type="noConversion"/>
  </si>
  <si>
    <t>1.5 对称性分析</t>
    <phoneticPr fontId="1" type="noConversion"/>
  </si>
  <si>
    <t>H4</t>
    <phoneticPr fontId="1" type="noConversion"/>
  </si>
  <si>
    <t>H2O</t>
    <phoneticPr fontId="1" type="noConversion"/>
  </si>
  <si>
    <t>H6</t>
    <phoneticPr fontId="1" type="noConversion"/>
  </si>
  <si>
    <t>N2</t>
    <phoneticPr fontId="1" type="noConversion"/>
  </si>
  <si>
    <t>R/Å</t>
    <phoneticPr fontId="1" type="noConversion"/>
  </si>
  <si>
    <t>linear H12</t>
    <phoneticPr fontId="1" type="noConversion"/>
  </si>
  <si>
    <t>CAS(12,12)</t>
    <phoneticPr fontId="1" type="noConversion"/>
  </si>
  <si>
    <t>DMRG</t>
    <phoneticPr fontId="1" type="noConversion"/>
  </si>
  <si>
    <t>old</t>
    <phoneticPr fontId="1" type="noConversion"/>
  </si>
  <si>
    <t>new</t>
    <phoneticPr fontId="1" type="noConversion"/>
  </si>
  <si>
    <t>R/Å</t>
    <phoneticPr fontId="1" type="noConversion"/>
  </si>
  <si>
    <t>linear H4 1.5Å</t>
    <phoneticPr fontId="1" type="noConversion"/>
  </si>
  <si>
    <t>linear H12 1.5Å</t>
    <phoneticPr fontId="1" type="noConversion"/>
  </si>
  <si>
    <t>linear H8 1.5Å</t>
    <phoneticPr fontId="1" type="noConversion"/>
  </si>
  <si>
    <t>system</t>
    <phoneticPr fontId="1" type="noConversion"/>
  </si>
  <si>
    <t>linear H6 1.5Å</t>
    <phoneticPr fontId="1" type="noConversion"/>
  </si>
  <si>
    <t>linear H12 1.5Å</t>
    <phoneticPr fontId="1" type="noConversion"/>
  </si>
  <si>
    <r>
      <t>test T2T2(1</t>
    </r>
    <r>
      <rPr>
        <vertAlign val="subscript"/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2"/>
        <scheme val="minor"/>
      </rPr>
      <t>2</t>
    </r>
    <r>
      <rPr>
        <vertAlign val="subscript"/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2"/>
        <scheme val="minor"/>
      </rPr>
      <t>, 3</t>
    </r>
    <r>
      <rPr>
        <vertAlign val="subscript"/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2"/>
        <scheme val="minor"/>
      </rPr>
      <t>4</t>
    </r>
    <r>
      <rPr>
        <vertAlign val="subscript"/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2"/>
        <scheme val="minor"/>
      </rPr>
      <t>)</t>
    </r>
    <phoneticPr fontId="1" type="noConversion"/>
  </si>
  <si>
    <t>linear H8 2.0Å</t>
    <phoneticPr fontId="1" type="noConversion"/>
  </si>
  <si>
    <t>linear H10 1.5Å</t>
    <phoneticPr fontId="1" type="noConversion"/>
  </si>
  <si>
    <t>linear H12 3.0Å</t>
    <phoneticPr fontId="1" type="noConversion"/>
  </si>
  <si>
    <t>linear H12 1.5Å</t>
    <phoneticPr fontId="1" type="noConversion"/>
  </si>
  <si>
    <t>linear H12 1.5Å</t>
    <phoneticPr fontId="1" type="noConversion"/>
  </si>
  <si>
    <t>linear H12 2Å</t>
    <phoneticPr fontId="1" type="noConversion"/>
  </si>
  <si>
    <r>
      <t>test T1T1T2T1(1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, 2</t>
    </r>
    <r>
      <rPr>
        <vertAlign val="subscript"/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>, 3</t>
    </r>
    <r>
      <rPr>
        <vertAlign val="subscript"/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2"/>
        <scheme val="minor"/>
      </rPr>
      <t>4</t>
    </r>
    <r>
      <rPr>
        <vertAlign val="subscript"/>
        <sz val="11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2"/>
        <scheme val="minor"/>
      </rPr>
      <t>, 5</t>
    </r>
    <r>
      <rPr>
        <vertAlign val="subscript"/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2"/>
        <scheme val="minor"/>
      </rPr>
      <t>)</t>
    </r>
    <phoneticPr fontId="1" type="noConversion"/>
  </si>
  <si>
    <t>b\s</t>
    <phoneticPr fontId="1" type="noConversion"/>
  </si>
  <si>
    <t>T1 role (H12 2Å)</t>
    <phoneticPr fontId="1" type="noConversion"/>
  </si>
  <si>
    <t>T1 role (H4 2Å)</t>
    <phoneticPr fontId="1" type="noConversion"/>
  </si>
  <si>
    <t>T1 role (H12 1Å)</t>
    <phoneticPr fontId="1" type="noConversion"/>
  </si>
  <si>
    <t>GVB-BCCCD</t>
    <phoneticPr fontId="1" type="noConversion"/>
  </si>
  <si>
    <t>GVB-LCC2</t>
    <phoneticPr fontId="1" type="noConversion"/>
  </si>
  <si>
    <t>GVB-LCCD</t>
    <phoneticPr fontId="1" type="noConversion"/>
  </si>
  <si>
    <t>t/s</t>
    <phoneticPr fontId="1" type="noConversion"/>
  </si>
  <si>
    <t>GVB-LCC2b</t>
    <phoneticPr fontId="1" type="noConversion"/>
  </si>
  <si>
    <t>GVB-BCCC2b</t>
    <phoneticPr fontId="1" type="noConversion"/>
  </si>
  <si>
    <t>GVB-BCCC2b</t>
    <phoneticPr fontId="1" type="noConversion"/>
  </si>
  <si>
    <t>GVB(10)</t>
    <phoneticPr fontId="1" type="noConversion"/>
  </si>
  <si>
    <t>GVB(6)</t>
    <phoneticPr fontId="1" type="noConversion"/>
  </si>
  <si>
    <t>GVB(2)</t>
    <phoneticPr fontId="1" type="noConversion"/>
  </si>
  <si>
    <r>
      <t>linear H</t>
    </r>
    <r>
      <rPr>
        <vertAlign val="subscript"/>
        <sz val="12"/>
        <color theme="1"/>
        <rFont val="等线"/>
        <family val="3"/>
        <charset val="134"/>
        <scheme val="minor"/>
      </rPr>
      <t>20</t>
    </r>
    <r>
      <rPr>
        <sz val="12"/>
        <color theme="1"/>
        <rFont val="等线"/>
        <family val="3"/>
        <charset val="134"/>
        <scheme val="minor"/>
      </rPr>
      <t xml:space="preserve">
STO-6G</t>
    </r>
    <phoneticPr fontId="1" type="noConversion"/>
  </si>
  <si>
    <r>
      <t>linear H</t>
    </r>
    <r>
      <rPr>
        <vertAlign val="subscript"/>
        <sz val="12"/>
        <color theme="1"/>
        <rFont val="等线"/>
        <family val="3"/>
        <charset val="134"/>
        <scheme val="minor"/>
      </rPr>
      <t>12</t>
    </r>
    <r>
      <rPr>
        <sz val="12"/>
        <color theme="1"/>
        <rFont val="等线"/>
        <family val="3"/>
        <charset val="134"/>
        <scheme val="minor"/>
      </rPr>
      <t xml:space="preserve">
STO-6G</t>
    </r>
    <phoneticPr fontId="1" type="noConversion"/>
  </si>
  <si>
    <r>
      <t>H</t>
    </r>
    <r>
      <rPr>
        <vertAlign val="subscript"/>
        <sz val="12"/>
        <color theme="1"/>
        <rFont val="等线"/>
        <family val="3"/>
        <charset val="134"/>
        <scheme val="minor"/>
      </rPr>
      <t>4</t>
    </r>
    <r>
      <rPr>
        <sz val="12"/>
        <color theme="1"/>
        <rFont val="等线"/>
        <family val="3"/>
        <charset val="134"/>
        <scheme val="minor"/>
      </rPr>
      <t xml:space="preserve">
STO-6G</t>
    </r>
    <phoneticPr fontId="1" type="noConversion"/>
  </si>
  <si>
    <t>GVB(12)</t>
    <phoneticPr fontId="1" type="noConversion"/>
  </si>
  <si>
    <t>RHF orb</t>
    <phoneticPr fontId="1" type="noConversion"/>
  </si>
  <si>
    <t>GVB orb</t>
    <phoneticPr fontId="1" type="noConversion"/>
  </si>
  <si>
    <t>DMRG/M(2Å)</t>
    <phoneticPr fontId="1" type="noConversion"/>
  </si>
  <si>
    <r>
      <t>linear H</t>
    </r>
    <r>
      <rPr>
        <vertAlign val="subscript"/>
        <sz val="12"/>
        <color theme="1"/>
        <rFont val="等线"/>
        <family val="3"/>
        <charset val="134"/>
        <scheme val="minor"/>
      </rPr>
      <t>24</t>
    </r>
    <r>
      <rPr>
        <sz val="12"/>
        <color theme="1"/>
        <rFont val="等线"/>
        <family val="3"/>
        <charset val="134"/>
        <scheme val="minor"/>
      </rPr>
      <t xml:space="preserve">
STO-6G</t>
    </r>
    <phoneticPr fontId="1" type="noConversion"/>
  </si>
  <si>
    <r>
      <t>C2H4</t>
    </r>
    <r>
      <rPr>
        <sz val="12"/>
        <color theme="1"/>
        <rFont val="等线"/>
        <family val="3"/>
        <charset val="134"/>
        <scheme val="minor"/>
      </rPr>
      <t xml:space="preserve">
STO-6G</t>
    </r>
    <phoneticPr fontId="1" type="noConversion"/>
  </si>
  <si>
    <t>GVB(6)</t>
    <phoneticPr fontId="1" type="noConversion"/>
  </si>
  <si>
    <t>n</t>
    <phoneticPr fontId="1" type="noConversion"/>
  </si>
  <si>
    <t>DMRG(1000)</t>
    <phoneticPr fontId="1" type="noConversion"/>
  </si>
  <si>
    <r>
      <t>test T2T2T2(1</t>
    </r>
    <r>
      <rPr>
        <vertAlign val="subscript"/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2"/>
        <scheme val="minor"/>
      </rPr>
      <t>2</t>
    </r>
    <r>
      <rPr>
        <vertAlign val="subscript"/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2"/>
        <scheme val="minor"/>
      </rPr>
      <t>, 3</t>
    </r>
    <r>
      <rPr>
        <vertAlign val="subscript"/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2"/>
        <scheme val="minor"/>
      </rPr>
      <t>4</t>
    </r>
    <r>
      <rPr>
        <vertAlign val="subscript"/>
        <sz val="11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2"/>
        <scheme val="minor"/>
      </rPr>
      <t>, 5</t>
    </r>
    <r>
      <rPr>
        <vertAlign val="subscript"/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6</t>
    </r>
    <r>
      <rPr>
        <vertAlign val="subscript"/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2"/>
        <scheme val="minor"/>
      </rPr>
      <t>)</t>
    </r>
    <phoneticPr fontId="1" type="noConversion"/>
  </si>
  <si>
    <t>dE</t>
    <phoneticPr fontId="1" type="noConversion"/>
  </si>
  <si>
    <t>R/Å</t>
    <phoneticPr fontId="1" type="noConversion"/>
  </si>
  <si>
    <t>DMRG(20,20)</t>
    <phoneticPr fontId="1" type="noConversion"/>
  </si>
  <si>
    <t>DMRG(24,24)</t>
    <phoneticPr fontId="1" type="noConversion"/>
  </si>
  <si>
    <t>t/s</t>
    <phoneticPr fontId="1" type="noConversion"/>
  </si>
  <si>
    <t>FCI/a.u</t>
  </si>
  <si>
    <t>linear 1.5</t>
  </si>
  <si>
    <t>H6L-H6L</t>
  </si>
  <si>
    <t>ring 1.5</t>
  </si>
  <si>
    <t>H6R-H6R</t>
  </si>
  <si>
    <t>H6-H6</t>
    <phoneticPr fontId="1" type="noConversion"/>
  </si>
  <si>
    <t>linear H14 2Å</t>
    <phoneticPr fontId="1" type="noConversion"/>
  </si>
  <si>
    <t>linear H14 1.5Å</t>
    <phoneticPr fontId="1" type="noConversion"/>
  </si>
  <si>
    <t>linear H14 1.5Å</t>
    <phoneticPr fontId="1" type="noConversion"/>
  </si>
  <si>
    <t>linear H14 2Å</t>
    <phoneticPr fontId="1" type="noConversion"/>
  </si>
  <si>
    <r>
      <t>test T3T3(1</t>
    </r>
    <r>
      <rPr>
        <vertAlign val="subscript"/>
        <sz val="11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2"/>
        <scheme val="minor"/>
      </rPr>
      <t>2</t>
    </r>
    <r>
      <rPr>
        <vertAlign val="subscript"/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2"/>
        <scheme val="minor"/>
      </rPr>
      <t>3</t>
    </r>
    <r>
      <rPr>
        <vertAlign val="subscript"/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 xml:space="preserve">, </t>
    </r>
    <r>
      <rPr>
        <sz val="11"/>
        <color theme="1"/>
        <rFont val="等线"/>
        <family val="2"/>
        <scheme val="minor"/>
      </rPr>
      <t>4</t>
    </r>
    <r>
      <rPr>
        <vertAlign val="subscript"/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2"/>
        <scheme val="minor"/>
      </rPr>
      <t>5</t>
    </r>
    <r>
      <rPr>
        <vertAlign val="subscript"/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6</t>
    </r>
    <r>
      <rPr>
        <vertAlign val="subscript"/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2"/>
        <scheme val="minor"/>
      </rPr>
      <t>)</t>
    </r>
    <phoneticPr fontId="1" type="noConversion"/>
  </si>
  <si>
    <r>
      <t>test T2T3T2(1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2</t>
    </r>
    <r>
      <rPr>
        <vertAlign val="subscript"/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,</t>
    </r>
    <r>
      <rPr>
        <vertAlign val="subscript"/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3</t>
    </r>
    <r>
      <rPr>
        <vertAlign val="subscript"/>
        <sz val="11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4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5</t>
    </r>
    <r>
      <rPr>
        <vertAlign val="subscript"/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,</t>
    </r>
    <r>
      <rPr>
        <vertAlign val="subscript"/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6</t>
    </r>
    <r>
      <rPr>
        <vertAlign val="subscript"/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7</t>
    </r>
    <r>
      <rPr>
        <vertAlign val="subscript"/>
        <sz val="11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2"/>
        <scheme val="minor"/>
      </rPr>
      <t>)</t>
    </r>
    <phoneticPr fontId="1" type="noConversion"/>
  </si>
  <si>
    <t>GVB-LCC23</t>
    <phoneticPr fontId="1" type="noConversion"/>
  </si>
  <si>
    <t>GVB-BCCC23</t>
    <phoneticPr fontId="1" type="noConversion"/>
  </si>
  <si>
    <t>ring H6
1.5Å</t>
    <phoneticPr fontId="1" type="noConversion"/>
  </si>
  <si>
    <r>
      <t>test T2T2T2
(1</t>
    </r>
    <r>
      <rPr>
        <vertAlign val="subscript"/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2"/>
        <scheme val="minor"/>
      </rPr>
      <t>2</t>
    </r>
    <r>
      <rPr>
        <vertAlign val="subscript"/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2"/>
        <scheme val="minor"/>
      </rPr>
      <t>, 3</t>
    </r>
    <r>
      <rPr>
        <vertAlign val="subscript"/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2"/>
        <scheme val="minor"/>
      </rPr>
      <t>4</t>
    </r>
    <r>
      <rPr>
        <vertAlign val="subscript"/>
        <sz val="11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2"/>
        <scheme val="minor"/>
      </rPr>
      <t>, 5</t>
    </r>
    <r>
      <rPr>
        <vertAlign val="subscript"/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6</t>
    </r>
    <r>
      <rPr>
        <vertAlign val="subscript"/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2"/>
        <scheme val="minor"/>
      </rPr>
      <t>)</t>
    </r>
    <phoneticPr fontId="1" type="noConversion"/>
  </si>
  <si>
    <r>
      <t>test T1T2T1T2
(12, 2</t>
    </r>
    <r>
      <rPr>
        <vertAlign val="subscript"/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2"/>
        <scheme val="minor"/>
      </rPr>
      <t>3</t>
    </r>
    <r>
      <rPr>
        <vertAlign val="subscript"/>
        <sz val="11"/>
        <color theme="1"/>
        <rFont val="等线"/>
        <family val="3"/>
        <charset val="134"/>
        <scheme val="minor"/>
      </rPr>
      <t xml:space="preserve">12, </t>
    </r>
    <r>
      <rPr>
        <sz val="11"/>
        <color theme="1"/>
        <rFont val="等线"/>
        <family val="3"/>
        <charset val="134"/>
        <scheme val="minor"/>
      </rPr>
      <t>4</t>
    </r>
    <r>
      <rPr>
        <vertAlign val="subscript"/>
        <sz val="11"/>
        <color theme="1"/>
        <rFont val="等线"/>
        <family val="3"/>
        <charset val="134"/>
        <scheme val="minor"/>
      </rPr>
      <t xml:space="preserve">1, </t>
    </r>
    <r>
      <rPr>
        <sz val="11"/>
        <color theme="1"/>
        <rFont val="等线"/>
        <family val="3"/>
        <charset val="134"/>
        <scheme val="minor"/>
      </rPr>
      <t>5</t>
    </r>
    <r>
      <rPr>
        <vertAlign val="subscript"/>
        <sz val="11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6</t>
    </r>
    <r>
      <rPr>
        <vertAlign val="subscript"/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2"/>
        <scheme val="minor"/>
      </rPr>
      <t>)</t>
    </r>
    <phoneticPr fontId="1" type="noConversion"/>
  </si>
  <si>
    <r>
      <t>test T1T1T2T1
(1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, 2</t>
    </r>
    <r>
      <rPr>
        <vertAlign val="subscript"/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>, 3</t>
    </r>
    <r>
      <rPr>
        <vertAlign val="subscript"/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2"/>
        <scheme val="minor"/>
      </rPr>
      <t>4</t>
    </r>
    <r>
      <rPr>
        <vertAlign val="subscript"/>
        <sz val="11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2"/>
        <scheme val="minor"/>
      </rPr>
      <t>, 5</t>
    </r>
    <r>
      <rPr>
        <vertAlign val="subscript"/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2"/>
        <scheme val="minor"/>
      </rPr>
      <t>)</t>
    </r>
    <phoneticPr fontId="1" type="noConversion"/>
  </si>
  <si>
    <r>
      <t>test T2T2
(1</t>
    </r>
    <r>
      <rPr>
        <vertAlign val="subscript"/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2"/>
        <scheme val="minor"/>
      </rPr>
      <t>2</t>
    </r>
    <r>
      <rPr>
        <vertAlign val="subscript"/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2"/>
        <scheme val="minor"/>
      </rPr>
      <t>, 3</t>
    </r>
    <r>
      <rPr>
        <vertAlign val="subscript"/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2"/>
        <scheme val="minor"/>
      </rPr>
      <t>4</t>
    </r>
    <r>
      <rPr>
        <vertAlign val="subscript"/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2"/>
        <scheme val="minor"/>
      </rPr>
      <t>)</t>
    </r>
    <phoneticPr fontId="1" type="noConversion"/>
  </si>
  <si>
    <r>
      <t>test T2T1
(1</t>
    </r>
    <r>
      <rPr>
        <vertAlign val="subscript"/>
        <sz val="11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2"/>
        <scheme val="minor"/>
      </rPr>
      <t>2</t>
    </r>
    <r>
      <rPr>
        <vertAlign val="subscript"/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2"/>
        <scheme val="minor"/>
      </rPr>
      <t>, 3</t>
    </r>
    <r>
      <rPr>
        <vertAlign val="subscript"/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2"/>
        <scheme val="minor"/>
      </rPr>
      <t>)</t>
    </r>
    <phoneticPr fontId="1" type="noConversion"/>
  </si>
  <si>
    <r>
      <t>test T2
(1</t>
    </r>
    <r>
      <rPr>
        <vertAlign val="subscript"/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>2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)</t>
    </r>
    <phoneticPr fontId="1" type="noConversion"/>
  </si>
  <si>
    <t>linear H6
1.5Å</t>
    <phoneticPr fontId="1" type="noConversion"/>
  </si>
  <si>
    <t>Cal.</t>
    <phoneticPr fontId="1" type="noConversion"/>
  </si>
  <si>
    <t>Ref.</t>
    <phoneticPr fontId="1" type="noConversion"/>
  </si>
  <si>
    <t>GVB-LCC-3</t>
    <phoneticPr fontId="1" type="noConversion"/>
  </si>
  <si>
    <t>GVB-BCCC-3</t>
    <phoneticPr fontId="1" type="noConversion"/>
  </si>
  <si>
    <t>GVB-BCCC2</t>
    <phoneticPr fontId="1" type="noConversion"/>
  </si>
  <si>
    <t>GVB-BCCC-2</t>
    <phoneticPr fontId="1" type="noConversion"/>
  </si>
  <si>
    <t>GVB-LCC-2</t>
    <phoneticPr fontId="1" type="noConversion"/>
  </si>
  <si>
    <t>H2-H2</t>
    <phoneticPr fontId="1" type="noConversion"/>
  </si>
  <si>
    <t>Ref.</t>
    <phoneticPr fontId="1" type="noConversion"/>
  </si>
  <si>
    <t>Cal.</t>
    <phoneticPr fontId="1" type="noConversion"/>
  </si>
  <si>
    <t>1+1</t>
    <phoneticPr fontId="1" type="noConversion"/>
  </si>
  <si>
    <t>H2 1.5Å</t>
    <phoneticPr fontId="1" type="noConversion"/>
  </si>
  <si>
    <t>H4 1.5Å</t>
    <phoneticPr fontId="1" type="noConversion"/>
  </si>
  <si>
    <t>H4-H4</t>
    <phoneticPr fontId="1" type="noConversion"/>
  </si>
  <si>
    <t>2+2</t>
    <phoneticPr fontId="1" type="noConversion"/>
  </si>
  <si>
    <t>H4-H4-H4</t>
    <phoneticPr fontId="1" type="noConversion"/>
  </si>
  <si>
    <t>2+2+2</t>
    <phoneticPr fontId="1" type="noConversion"/>
  </si>
  <si>
    <t>H2-H2-H2</t>
    <phoneticPr fontId="1" type="noConversion"/>
  </si>
  <si>
    <t>1+1+1</t>
    <phoneticPr fontId="1" type="noConversion"/>
  </si>
  <si>
    <t>H6 1.5Å</t>
    <phoneticPr fontId="1" type="noConversion"/>
  </si>
  <si>
    <t>H6-H6</t>
    <phoneticPr fontId="1" type="noConversion"/>
  </si>
  <si>
    <t>3+3</t>
    <phoneticPr fontId="1" type="noConversion"/>
  </si>
  <si>
    <t>H6-H6-H6</t>
    <phoneticPr fontId="1" type="noConversion"/>
  </si>
  <si>
    <t>3+3+3</t>
    <phoneticPr fontId="1" type="noConversion"/>
  </si>
  <si>
    <t>ring
H6-H6-H6</t>
    <phoneticPr fontId="1" type="noConversion"/>
  </si>
  <si>
    <t>ring H6 1.5Å</t>
    <phoneticPr fontId="1" type="noConversion"/>
  </si>
  <si>
    <t>H6 2Å</t>
    <phoneticPr fontId="1" type="noConversion"/>
  </si>
  <si>
    <t>H6-H6 2Å</t>
    <phoneticPr fontId="1" type="noConversion"/>
  </si>
  <si>
    <t>GVB-LCC2</t>
    <phoneticPr fontId="1" type="noConversion"/>
  </si>
  <si>
    <t>GVB-BCCC2</t>
    <phoneticPr fontId="1" type="noConversion"/>
  </si>
  <si>
    <t>GVB-LCC-2</t>
    <phoneticPr fontId="1" type="noConversion"/>
  </si>
  <si>
    <t>GVB-BCCC-2</t>
    <phoneticPr fontId="1" type="noConversion"/>
  </si>
  <si>
    <t>GVB-LCC3</t>
    <phoneticPr fontId="1" type="noConversion"/>
  </si>
  <si>
    <t>GVB-LCC-3</t>
    <phoneticPr fontId="1" type="noConversion"/>
  </si>
  <si>
    <t>GVB-BCCC-3</t>
    <phoneticPr fontId="1" type="noConversion"/>
  </si>
  <si>
    <t>ring H6-H6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</si>
</sst>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.0000000000_ "/>
    <numFmt numFmtId="177" formatCode="0.00000000_ "/>
    <numFmt numFmtId="178" formatCode="0.0000_ "/>
    <numFmt numFmtId="179" formatCode="0.000000_ "/>
    <numFmt numFmtId="180" formatCode="0.0E+00"/>
    <numFmt numFmtId="181" formatCode="0.0000000_ "/>
    <numFmt numFmtId="182" formatCode="0_ "/>
    <numFmt numFmtId="183" formatCode="0.000000000_ "/>
  </numFmts>
  <fonts count="2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333333"/>
      <name val="Arial"/>
      <family val="2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1"/>
      <color rgb="FF333333"/>
      <name val="Arial"/>
      <family val="2"/>
    </font>
    <font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2"/>
      <color rgb="FF808080"/>
      <name val="Consolas"/>
      <family val="3"/>
    </font>
    <font>
      <sz val="11"/>
      <color theme="0"/>
      <name val="等线"/>
      <family val="2"/>
      <scheme val="minor"/>
    </font>
    <font>
      <vertAlign val="subscript"/>
      <sz val="11"/>
      <color theme="1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vertAlign val="subscript"/>
      <sz val="12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78" fontId="0" fillId="0" borderId="0" xfId="0" applyNumberFormat="1" applyFill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176" fontId="8" fillId="0" borderId="0" xfId="0" applyNumberFormat="1" applyFont="1" applyFill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8" fontId="8" fillId="0" borderId="0" xfId="0" applyNumberFormat="1" applyFont="1" applyFill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6" fillId="2" borderId="0" xfId="0" applyNumberFormat="1" applyFon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8" fontId="6" fillId="0" borderId="0" xfId="0" applyNumberFormat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8" fontId="9" fillId="0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8" fontId="0" fillId="3" borderId="0" xfId="0" applyNumberFormat="1" applyFill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80" fontId="0" fillId="0" borderId="0" xfId="0" applyNumberForma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79" fontId="10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178" fontId="10" fillId="3" borderId="0" xfId="0" applyNumberFormat="1" applyFont="1" applyFill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178" fontId="11" fillId="0" borderId="0" xfId="0" applyNumberFormat="1" applyFont="1" applyAlignment="1">
      <alignment horizontal="center" vertical="center"/>
    </xf>
    <xf numFmtId="179" fontId="12" fillId="3" borderId="0" xfId="0" applyNumberFormat="1" applyFont="1" applyFill="1" applyAlignment="1">
      <alignment horizontal="center" vertical="center"/>
    </xf>
    <xf numFmtId="179" fontId="11" fillId="0" borderId="0" xfId="0" applyNumberFormat="1" applyFont="1" applyFill="1" applyAlignment="1">
      <alignment horizontal="center" vertical="center"/>
    </xf>
    <xf numFmtId="179" fontId="13" fillId="3" borderId="0" xfId="0" applyNumberFormat="1" applyFont="1" applyFill="1" applyAlignment="1">
      <alignment horizontal="center" vertical="center"/>
    </xf>
    <xf numFmtId="180" fontId="11" fillId="0" borderId="0" xfId="0" applyNumberFormat="1" applyFont="1" applyFill="1" applyAlignment="1">
      <alignment horizontal="center" vertical="center"/>
    </xf>
    <xf numFmtId="179" fontId="13" fillId="0" borderId="0" xfId="0" applyNumberFormat="1" applyFont="1" applyAlignment="1">
      <alignment horizontal="center" vertical="center"/>
    </xf>
    <xf numFmtId="178" fontId="11" fillId="3" borderId="0" xfId="0" applyNumberFormat="1" applyFont="1" applyFill="1" applyAlignment="1">
      <alignment horizontal="center" vertical="center"/>
    </xf>
    <xf numFmtId="179" fontId="0" fillId="3" borderId="0" xfId="0" applyNumberFormat="1" applyFill="1" applyAlignment="1">
      <alignment horizontal="center" vertical="center"/>
    </xf>
    <xf numFmtId="179" fontId="7" fillId="0" borderId="0" xfId="0" applyNumberFormat="1" applyFont="1" applyFill="1" applyAlignment="1">
      <alignment horizontal="center" vertical="center"/>
    </xf>
    <xf numFmtId="178" fontId="7" fillId="0" borderId="0" xfId="0" applyNumberFormat="1" applyFont="1" applyFill="1" applyAlignment="1">
      <alignment horizontal="center" vertical="center"/>
    </xf>
    <xf numFmtId="179" fontId="13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176" fontId="7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177" fontId="4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5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81" fontId="4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81" fontId="0" fillId="2" borderId="0" xfId="0" applyNumberFormat="1" applyFill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182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81" fontId="0" fillId="0" borderId="0" xfId="0" applyNumberFormat="1" applyFill="1" applyAlignment="1">
      <alignment horizontal="center" vertical="center"/>
    </xf>
    <xf numFmtId="181" fontId="8" fillId="0" borderId="0" xfId="0" applyNumberFormat="1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1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83" fontId="4" fillId="0" borderId="0" xfId="0" applyNumberFormat="1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183" fontId="0" fillId="0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83" fontId="0" fillId="8" borderId="0" xfId="0" applyNumberFormat="1" applyFill="1" applyAlignment="1">
      <alignment horizontal="center" vertical="center"/>
    </xf>
    <xf numFmtId="183" fontId="0" fillId="6" borderId="0" xfId="0" applyNumberFormat="1" applyFill="1" applyAlignment="1">
      <alignment horizontal="center" vertical="center"/>
    </xf>
    <xf numFmtId="176" fontId="0" fillId="7" borderId="0" xfId="0" applyNumberFormat="1" applyFill="1" applyAlignment="1">
      <alignment horizontal="center" vertical="center"/>
    </xf>
    <xf numFmtId="183" fontId="4" fillId="0" borderId="0" xfId="0" applyNumberFormat="1" applyFont="1" applyFill="1" applyAlignment="1">
      <alignment horizontal="center" vertical="center"/>
    </xf>
    <xf numFmtId="183" fontId="8" fillId="6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82" fontId="19" fillId="0" borderId="0" xfId="0" applyNumberFormat="1" applyFont="1" applyFill="1" applyAlignment="1">
      <alignment vertical="center" wrapText="1"/>
    </xf>
    <xf numFmtId="182" fontId="19" fillId="0" borderId="0" xfId="0" applyNumberFormat="1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58" fontId="0" fillId="0" borderId="0" xfId="0" quotePrefix="1" applyNumberFormat="1" applyFill="1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7" fillId="0" borderId="0" xfId="0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182" fontId="17" fillId="0" borderId="0" xfId="0" applyNumberFormat="1" applyFont="1" applyFill="1" applyAlignment="1">
      <alignment horizontal="center" vertical="center" wrapText="1"/>
    </xf>
    <xf numFmtId="182" fontId="19" fillId="0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182" fontId="17" fillId="7" borderId="0" xfId="0" applyNumberFormat="1" applyFont="1" applyFill="1" applyAlignment="1">
      <alignment horizontal="center" vertical="center" wrapText="1"/>
    </xf>
    <xf numFmtId="182" fontId="19" fillId="7" borderId="0" xfId="0" applyNumberFormat="1" applyFont="1" applyFill="1" applyAlignment="1">
      <alignment horizontal="center" vertical="center"/>
    </xf>
    <xf numFmtId="182" fontId="17" fillId="0" borderId="0" xfId="0" applyNumberFormat="1" applyFont="1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683657545832485E-2"/>
          <c:y val="0.1201605399071632"/>
          <c:w val="0.90552864704317404"/>
          <c:h val="0.835729191367522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CC!$F$53</c:f>
              <c:strCache>
                <c:ptCount val="1"/>
                <c:pt idx="0">
                  <c:v>FCI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CC!$C$54:$C$60</c:f>
              <c:numCache>
                <c:formatCode>General</c:formatCode>
                <c:ptCount val="7"/>
                <c:pt idx="0">
                  <c:v>0.6</c:v>
                </c:pt>
                <c:pt idx="1">
                  <c:v>0.76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2.2999999999999998</c:v>
                </c:pt>
                <c:pt idx="6">
                  <c:v>3.5</c:v>
                </c:pt>
              </c:numCache>
            </c:numRef>
          </c:xVal>
          <c:yVal>
            <c:numRef>
              <c:f>CC!$F$54:$F$60</c:f>
              <c:numCache>
                <c:formatCode>General</c:formatCode>
                <c:ptCount val="7"/>
                <c:pt idx="0">
                  <c:v>-2.8308508182000001</c:v>
                </c:pt>
                <c:pt idx="1">
                  <c:v>-3.1945104905999999</c:v>
                </c:pt>
                <c:pt idx="2">
                  <c:v>-3.1730498217999998</c:v>
                </c:pt>
                <c:pt idx="3">
                  <c:v>-3.0201981354999998</c:v>
                </c:pt>
                <c:pt idx="4">
                  <c:v>-2.9141740360999999</c:v>
                </c:pt>
                <c:pt idx="5">
                  <c:v>-2.8440046766</c:v>
                </c:pt>
                <c:pt idx="6">
                  <c:v>-2.8264613206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B5-4685-B142-9B720E0DEA5B}"/>
            </c:ext>
          </c:extLst>
        </c:ser>
        <c:ser>
          <c:idx val="1"/>
          <c:order val="1"/>
          <c:tx>
            <c:strRef>
              <c:f>CC!$G$53</c:f>
              <c:strCache>
                <c:ptCount val="1"/>
                <c:pt idx="0">
                  <c:v>GVB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CC!$C$54:$C$60</c:f>
              <c:numCache>
                <c:formatCode>General</c:formatCode>
                <c:ptCount val="7"/>
                <c:pt idx="0">
                  <c:v>0.6</c:v>
                </c:pt>
                <c:pt idx="1">
                  <c:v>0.76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2.2999999999999998</c:v>
                </c:pt>
                <c:pt idx="6">
                  <c:v>3.5</c:v>
                </c:pt>
              </c:numCache>
            </c:numRef>
          </c:xVal>
          <c:yVal>
            <c:numRef>
              <c:f>CC!$G$54:$G$60</c:f>
              <c:numCache>
                <c:formatCode>General</c:formatCode>
                <c:ptCount val="7"/>
                <c:pt idx="0">
                  <c:v>-2.8076902921000002</c:v>
                </c:pt>
                <c:pt idx="1">
                  <c:v>-3.1682428811999999</c:v>
                </c:pt>
                <c:pt idx="2">
                  <c:v>-3.1402131923000001</c:v>
                </c:pt>
                <c:pt idx="3">
                  <c:v>-2.9879865964999999</c:v>
                </c:pt>
                <c:pt idx="4">
                  <c:v>-2.8909506947999999</c:v>
                </c:pt>
                <c:pt idx="5">
                  <c:v>-2.8372430084000002</c:v>
                </c:pt>
                <c:pt idx="6">
                  <c:v>-2.8263586136000001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B5-4685-B142-9B720E0DEA5B}"/>
            </c:ext>
          </c:extLst>
        </c:ser>
        <c:ser>
          <c:idx val="2"/>
          <c:order val="2"/>
          <c:tx>
            <c:strRef>
              <c:f>CC!$H$53</c:f>
              <c:strCache>
                <c:ptCount val="1"/>
                <c:pt idx="0">
                  <c:v>GVB-BCPT2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CC!$C$54:$C$60</c:f>
              <c:numCache>
                <c:formatCode>General</c:formatCode>
                <c:ptCount val="7"/>
                <c:pt idx="0">
                  <c:v>0.6</c:v>
                </c:pt>
                <c:pt idx="1">
                  <c:v>0.76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2.2999999999999998</c:v>
                </c:pt>
                <c:pt idx="6">
                  <c:v>3.5</c:v>
                </c:pt>
              </c:numCache>
            </c:numRef>
          </c:xVal>
          <c:yVal>
            <c:numRef>
              <c:f>CC!$H$54:$H$60</c:f>
              <c:numCache>
                <c:formatCode>General</c:formatCode>
                <c:ptCount val="7"/>
                <c:pt idx="0">
                  <c:v>-2.8212581598000002</c:v>
                </c:pt>
                <c:pt idx="1">
                  <c:v>-3.1833211340999998</c:v>
                </c:pt>
                <c:pt idx="2">
                  <c:v>-3.1586313374000001</c:v>
                </c:pt>
                <c:pt idx="3">
                  <c:v>-3.0048500155000002</c:v>
                </c:pt>
                <c:pt idx="4">
                  <c:v>-2.9021786299999999</c:v>
                </c:pt>
                <c:pt idx="5">
                  <c:v>-2.8406030813999998</c:v>
                </c:pt>
                <c:pt idx="6">
                  <c:v>-2.8264194342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B5-4685-B142-9B720E0DEA5B}"/>
            </c:ext>
          </c:extLst>
        </c:ser>
        <c:ser>
          <c:idx val="3"/>
          <c:order val="3"/>
          <c:tx>
            <c:strRef>
              <c:f>CC!$I$53</c:f>
              <c:strCache>
                <c:ptCount val="1"/>
                <c:pt idx="0">
                  <c:v>GVB-LCC2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CC!$C$54:$C$60</c:f>
              <c:numCache>
                <c:formatCode>General</c:formatCode>
                <c:ptCount val="7"/>
                <c:pt idx="0">
                  <c:v>0.6</c:v>
                </c:pt>
                <c:pt idx="1">
                  <c:v>0.76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2.2999999999999998</c:v>
                </c:pt>
                <c:pt idx="6">
                  <c:v>3.5</c:v>
                </c:pt>
              </c:numCache>
            </c:numRef>
          </c:xVal>
          <c:yVal>
            <c:numRef>
              <c:f>CC!$I$54:$I$60</c:f>
              <c:numCache>
                <c:formatCode>General</c:formatCode>
                <c:ptCount val="7"/>
                <c:pt idx="0">
                  <c:v>-2.82274432842028</c:v>
                </c:pt>
                <c:pt idx="1">
                  <c:v>-3.18693680728438</c:v>
                </c:pt>
                <c:pt idx="2">
                  <c:v>-3.16852355147283</c:v>
                </c:pt>
                <c:pt idx="3">
                  <c:v>-3.0184653789415199</c:v>
                </c:pt>
                <c:pt idx="4">
                  <c:v>-2.9145977591221501</c:v>
                </c:pt>
                <c:pt idx="5">
                  <c:v>-2.8444752188145199</c:v>
                </c:pt>
                <c:pt idx="6">
                  <c:v>-2.82646996053063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B5-4685-B142-9B720E0DEA5B}"/>
            </c:ext>
          </c:extLst>
        </c:ser>
        <c:ser>
          <c:idx val="4"/>
          <c:order val="4"/>
          <c:tx>
            <c:strRef>
              <c:f>CC!$J$53</c:f>
              <c:strCache>
                <c:ptCount val="1"/>
                <c:pt idx="0">
                  <c:v>GVB-BCCC2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CC!$C$54:$C$60</c:f>
              <c:numCache>
                <c:formatCode>General</c:formatCode>
                <c:ptCount val="7"/>
                <c:pt idx="0">
                  <c:v>0.6</c:v>
                </c:pt>
                <c:pt idx="1">
                  <c:v>0.76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2.2999999999999998</c:v>
                </c:pt>
                <c:pt idx="6">
                  <c:v>3.5</c:v>
                </c:pt>
              </c:numCache>
            </c:numRef>
          </c:xVal>
          <c:yVal>
            <c:numRef>
              <c:f>CC!$J$54:$J$60</c:f>
              <c:numCache>
                <c:formatCode>General</c:formatCode>
                <c:ptCount val="7"/>
                <c:pt idx="0">
                  <c:v>-2.8226610557870302</c:v>
                </c:pt>
                <c:pt idx="1">
                  <c:v>-3.1867389621914901</c:v>
                </c:pt>
                <c:pt idx="2">
                  <c:v>-3.1672838853835401</c:v>
                </c:pt>
                <c:pt idx="3">
                  <c:v>-3.0158563084384902</c:v>
                </c:pt>
                <c:pt idx="4">
                  <c:v>-2.9117154007781698</c:v>
                </c:pt>
                <c:pt idx="5">
                  <c:v>-2.8434895887879899</c:v>
                </c:pt>
                <c:pt idx="6">
                  <c:v>-2.8264547000965701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4B5-4685-B142-9B720E0DEA5B}"/>
            </c:ext>
          </c:extLst>
        </c:ser>
        <c:ser>
          <c:idx val="5"/>
          <c:order val="5"/>
          <c:tx>
            <c:strRef>
              <c:f>CC!$K$53</c:f>
              <c:strCache>
                <c:ptCount val="1"/>
                <c:pt idx="0">
                  <c:v>GVB-LCC3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CC!$C$54:$C$60</c:f>
              <c:numCache>
                <c:formatCode>General</c:formatCode>
                <c:ptCount val="7"/>
                <c:pt idx="0">
                  <c:v>0.6</c:v>
                </c:pt>
                <c:pt idx="1">
                  <c:v>0.76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2.2999999999999998</c:v>
                </c:pt>
                <c:pt idx="6">
                  <c:v>3.5</c:v>
                </c:pt>
              </c:numCache>
            </c:numRef>
          </c:xVal>
          <c:yVal>
            <c:numRef>
              <c:f>CC!$K$54:$K$60</c:f>
              <c:numCache>
                <c:formatCode>General</c:formatCode>
                <c:ptCount val="7"/>
                <c:pt idx="0">
                  <c:v>-2.8311499095147199</c:v>
                </c:pt>
                <c:pt idx="1">
                  <c:v>-3.1951084807280701</c:v>
                </c:pt>
                <c:pt idx="2">
                  <c:v>-3.17584655660893</c:v>
                </c:pt>
                <c:pt idx="3">
                  <c:v>-3.02606118993676</c:v>
                </c:pt>
                <c:pt idx="4">
                  <c:v>-2.9213938446176302</c:v>
                </c:pt>
                <c:pt idx="5">
                  <c:v>-2.8472089047029598</c:v>
                </c:pt>
                <c:pt idx="6">
                  <c:v>-2.82652529035051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B5-4685-B142-9B720E0DEA5B}"/>
            </c:ext>
          </c:extLst>
        </c:ser>
        <c:ser>
          <c:idx val="6"/>
          <c:order val="6"/>
          <c:tx>
            <c:strRef>
              <c:f>CC!$L$53</c:f>
              <c:strCache>
                <c:ptCount val="1"/>
                <c:pt idx="0">
                  <c:v>GVB-BCCC3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CC!$C$54:$C$60</c:f>
              <c:numCache>
                <c:formatCode>General</c:formatCode>
                <c:ptCount val="7"/>
                <c:pt idx="0">
                  <c:v>0.6</c:v>
                </c:pt>
                <c:pt idx="1">
                  <c:v>0.76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2.2999999999999998</c:v>
                </c:pt>
                <c:pt idx="6">
                  <c:v>3.5</c:v>
                </c:pt>
              </c:numCache>
            </c:numRef>
          </c:xVal>
          <c:yVal>
            <c:numRef>
              <c:f>CC!$L$54:$L$60</c:f>
              <c:numCache>
                <c:formatCode>General</c:formatCode>
                <c:ptCount val="7"/>
                <c:pt idx="0">
                  <c:v>-2.8308510302802601</c:v>
                </c:pt>
                <c:pt idx="1">
                  <c:v>-3.1945091542926001</c:v>
                </c:pt>
                <c:pt idx="2">
                  <c:v>-3.1730474884072399</c:v>
                </c:pt>
                <c:pt idx="3">
                  <c:v>-3.0201959922846</c:v>
                </c:pt>
                <c:pt idx="4">
                  <c:v>-2.9141745186258299</c:v>
                </c:pt>
                <c:pt idx="5">
                  <c:v>-2.8440046924054201</c:v>
                </c:pt>
                <c:pt idx="6">
                  <c:v>-2.8264613200226099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4B5-4685-B142-9B720E0DE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218943"/>
        <c:axId val="410218111"/>
      </c:scatterChart>
      <c:valAx>
        <c:axId val="41021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0218111"/>
        <c:crosses val="autoZero"/>
        <c:crossBetween val="midCat"/>
      </c:valAx>
      <c:valAx>
        <c:axId val="41021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021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404807957443698"/>
          <c:y val="0.277409735502263"/>
          <c:w val="0.18464922610376527"/>
          <c:h val="0.690793990517110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41518910855568E-2"/>
          <c:y val="2.4438734631855231E-2"/>
          <c:w val="0.8942706622103892"/>
          <c:h val="0.894163834783809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1454730049861246"/>
                  <c:y val="0.148604845027476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BCCC2b!$Q$4:$Q$6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12</c:v>
                </c:pt>
              </c:numCache>
            </c:numRef>
          </c:xVal>
          <c:yVal>
            <c:numRef>
              <c:f>BCCC2b!$R$4:$R$6</c:f>
              <c:numCache>
                <c:formatCode>General</c:formatCode>
                <c:ptCount val="3"/>
                <c:pt idx="0">
                  <c:v>8.16</c:v>
                </c:pt>
                <c:pt idx="1">
                  <c:v>192.43</c:v>
                </c:pt>
                <c:pt idx="2">
                  <c:v>441.91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4A-4336-8AFC-1AFFDED1C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746480"/>
        <c:axId val="1224741904"/>
      </c:scatterChart>
      <c:valAx>
        <c:axId val="1224746480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4741904"/>
        <c:crosses val="autoZero"/>
        <c:crossBetween val="midCat"/>
      </c:valAx>
      <c:valAx>
        <c:axId val="122474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474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cat>
            <c:numRef>
              <c:f>BCCC2b!$L$12:$L$17</c:f>
              <c:numCache>
                <c:formatCode>General</c:formatCode>
                <c:ptCount val="6"/>
                <c:pt idx="0">
                  <c:v>0.85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cat>
          <c:val>
            <c:numRef>
              <c:f>BCCC2b!$U$12:$U$17</c:f>
              <c:numCache>
                <c:formatCode>General</c:formatCode>
                <c:ptCount val="6"/>
                <c:pt idx="0">
                  <c:v>2.2881583053901977</c:v>
                </c:pt>
                <c:pt idx="1">
                  <c:v>2.5108015219599267</c:v>
                </c:pt>
                <c:pt idx="2">
                  <c:v>1.2462774799306686</c:v>
                </c:pt>
                <c:pt idx="3">
                  <c:v>6.1584557330185419E-2</c:v>
                </c:pt>
                <c:pt idx="4">
                  <c:v>3.1523192944860057E-6</c:v>
                </c:pt>
                <c:pt idx="5">
                  <c:v>2.6660451624138659E-8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8D-4240-B81E-C44570DA7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808784"/>
        <c:axId val="1342810032"/>
      </c:barChart>
      <c:catAx>
        <c:axId val="134280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R/Å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54652709484129069"/>
              <c:y val="0.89221034870641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2810032"/>
        <c:crosses val="autoZero"/>
        <c:auto val="1"/>
        <c:lblAlgn val="ctr"/>
        <c:lblOffset val="100"/>
        <c:noMultiLvlLbl val="0"/>
      </c:catAx>
      <c:valAx>
        <c:axId val="13428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CN"/>
                  <a:t>Δ</a:t>
                </a:r>
                <a:r>
                  <a:rPr lang="en-US" altLang="zh-CN"/>
                  <a:t>E/mH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280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times (in second) for &lt;A1B2 | H | 1/6 T2T2T2 &gt;</a:t>
            </a:r>
            <a:endParaRPr lang="zh-CN"/>
          </a:p>
        </c:rich>
      </c:tx>
      <c:layout>
        <c:manualLayout>
          <c:xMode val="edge"/>
          <c:yMode val="edge"/>
          <c:x val="0.1133441729900046"/>
          <c:y val="3.9136909614041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4900677715363616E-2"/>
          <c:y val="0.15223713369844963"/>
          <c:w val="0.92880414931511168"/>
          <c:h val="0.73643125623315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array!$K$21</c:f>
              <c:strCache>
                <c:ptCount val="1"/>
                <c:pt idx="0">
                  <c:v>old t(s)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1042804965836274"/>
                  <c:y val="0.106926378209056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array!$L$20:$N$20</c:f>
              <c:numCache>
                <c:formatCode>General</c:formatCode>
                <c:ptCount val="3"/>
                <c:pt idx="0">
                  <c:v>4</c:v>
                </c:pt>
                <c:pt idx="1">
                  <c:v>6</c:v>
                </c:pt>
                <c:pt idx="2">
                  <c:v>8</c:v>
                </c:pt>
              </c:numCache>
            </c:numRef>
          </c:xVal>
          <c:yVal>
            <c:numRef>
              <c:f>array!$L$21:$N$21</c:f>
              <c:numCache>
                <c:formatCode>General</c:formatCode>
                <c:ptCount val="3"/>
                <c:pt idx="0">
                  <c:v>8.2085709876543195E-3</c:v>
                </c:pt>
                <c:pt idx="1">
                  <c:v>9.3500753906249998E-2</c:v>
                </c:pt>
                <c:pt idx="2">
                  <c:v>0.52534854320987601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4-40DC-80F1-71C314D4AC7D}"/>
            </c:ext>
          </c:extLst>
        </c:ser>
        <c:ser>
          <c:idx val="1"/>
          <c:order val="1"/>
          <c:tx>
            <c:strRef>
              <c:f>array!$K$22</c:f>
              <c:strCache>
                <c:ptCount val="1"/>
                <c:pt idx="0">
                  <c:v>new t(s)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4.4133124948370878E-2"/>
                  <c:y val="-8.35636391847510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array!$L$20:$N$20</c:f>
              <c:numCache>
                <c:formatCode>General</c:formatCode>
                <c:ptCount val="3"/>
                <c:pt idx="0">
                  <c:v>4</c:v>
                </c:pt>
                <c:pt idx="1">
                  <c:v>6</c:v>
                </c:pt>
                <c:pt idx="2">
                  <c:v>8</c:v>
                </c:pt>
              </c:numCache>
            </c:numRef>
          </c:xVal>
          <c:yVal>
            <c:numRef>
              <c:f>array!$L$22:$N$22</c:f>
              <c:numCache>
                <c:formatCode>General</c:formatCode>
                <c:ptCount val="3"/>
                <c:pt idx="0">
                  <c:v>1.4658162477954099E-4</c:v>
                </c:pt>
                <c:pt idx="1">
                  <c:v>7.8933846408797497E-4</c:v>
                </c:pt>
                <c:pt idx="2">
                  <c:v>2.60643189997658E-3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C4-40DC-80F1-71C314D4A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377072"/>
        <c:axId val="1852377904"/>
      </c:scatterChart>
      <c:valAx>
        <c:axId val="1852377072"/>
        <c:scaling>
          <c:orientation val="minMax"/>
          <c:max val="8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2377904"/>
        <c:crosses val="autoZero"/>
        <c:crossBetween val="midCat"/>
        <c:majorUnit val="1"/>
      </c:valAx>
      <c:valAx>
        <c:axId val="1852377904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2377072"/>
        <c:crosses val="autoZero"/>
        <c:crossBetween val="midCat"/>
        <c:majorUnit val="0.1"/>
        <c:minorUnit val="5.0000000000000012E-4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28687499262441141"/>
          <c:y val="0.40428346396491094"/>
          <c:w val="0.13821465765468083"/>
          <c:h val="0.142347568071401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array!$K$22</c:f>
              <c:strCache>
                <c:ptCount val="1"/>
                <c:pt idx="0">
                  <c:v>new t(s)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array!$L$20:$N$20</c:f>
              <c:numCache>
                <c:formatCode>General</c:formatCode>
                <c:ptCount val="3"/>
                <c:pt idx="0">
                  <c:v>4</c:v>
                </c:pt>
                <c:pt idx="1">
                  <c:v>6</c:v>
                </c:pt>
                <c:pt idx="2">
                  <c:v>8</c:v>
                </c:pt>
              </c:numCache>
            </c:numRef>
          </c:xVal>
          <c:yVal>
            <c:numRef>
              <c:f>array!$L$22:$N$22</c:f>
              <c:numCache>
                <c:formatCode>General</c:formatCode>
                <c:ptCount val="3"/>
                <c:pt idx="0">
                  <c:v>1.4658162477954099E-4</c:v>
                </c:pt>
                <c:pt idx="1">
                  <c:v>7.8933846408797497E-4</c:v>
                </c:pt>
                <c:pt idx="2">
                  <c:v>2.60643189997658E-3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7-4717-8FAE-E06C152E9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294272"/>
        <c:axId val="1779296352"/>
      </c:scatterChart>
      <c:valAx>
        <c:axId val="1779294272"/>
        <c:scaling>
          <c:orientation val="minMax"/>
          <c:max val="8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9296352"/>
        <c:crosses val="autoZero"/>
        <c:crossBetween val="midCat"/>
        <c:majorUnit val="1"/>
      </c:valAx>
      <c:valAx>
        <c:axId val="17792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929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 b="0" i="0" u="none" strike="noStrike" baseline="0">
                <a:effectLst/>
              </a:rPr>
              <a:t>Simultaneous Bond Dissociation of H2O   </a:t>
            </a:r>
            <a:endParaRPr lang="zh-CN" altLang="en-US" sz="1000"/>
          </a:p>
        </c:rich>
      </c:tx>
      <c:layout>
        <c:manualLayout>
          <c:xMode val="edge"/>
          <c:yMode val="edge"/>
          <c:x val="9.8924594965017886E-3"/>
          <c:y val="3.46762623958134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121420992588692"/>
          <c:y val="4.2577697966000104E-2"/>
          <c:w val="0.86436812419724129"/>
          <c:h val="0.816350373161431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BCCC2!$F$22</c:f>
              <c:strCache>
                <c:ptCount val="1"/>
                <c:pt idx="0">
                  <c:v>CAS(4,4)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BCCC2!$B$23:$B$27</c:f>
              <c:numCache>
                <c:formatCode>General</c:formatCode>
                <c:ptCount val="5"/>
                <c:pt idx="0">
                  <c:v>0.85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</c:numCache>
            </c:numRef>
          </c:xVal>
          <c:yVal>
            <c:numRef>
              <c:f>BCCC2!$F$23:$F$27</c:f>
              <c:numCache>
                <c:formatCode>0.0000000_ </c:formatCode>
                <c:ptCount val="5"/>
                <c:pt idx="0">
                  <c:v>-75.638073711632899</c:v>
                </c:pt>
                <c:pt idx="1">
                  <c:v>-75.723658895226606</c:v>
                </c:pt>
                <c:pt idx="2">
                  <c:v>-75.596592759121805</c:v>
                </c:pt>
                <c:pt idx="3">
                  <c:v>-75.485515373087395</c:v>
                </c:pt>
                <c:pt idx="4">
                  <c:v>-75.459362316325198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89-4A64-A3D6-0E640A37A323}"/>
            </c:ext>
          </c:extLst>
        </c:ser>
        <c:ser>
          <c:idx val="1"/>
          <c:order val="1"/>
          <c:tx>
            <c:strRef>
              <c:f>BCCC2!$K$22</c:f>
              <c:strCache>
                <c:ptCount val="1"/>
                <c:pt idx="0">
                  <c:v>CAS(6,8)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BCCC2!$B$23:$B$27</c:f>
              <c:numCache>
                <c:formatCode>General</c:formatCode>
                <c:ptCount val="5"/>
                <c:pt idx="0">
                  <c:v>0.85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</c:numCache>
            </c:numRef>
          </c:xVal>
          <c:yVal>
            <c:numRef>
              <c:f>BCCC2!$K$23:$K$27</c:f>
              <c:numCache>
                <c:formatCode>0.0000000_ </c:formatCode>
                <c:ptCount val="5"/>
                <c:pt idx="0">
                  <c:v>-75.641726079059595</c:v>
                </c:pt>
                <c:pt idx="1">
                  <c:v>-75.727877095134303</c:v>
                </c:pt>
                <c:pt idx="2">
                  <c:v>-75.599976962061504</c:v>
                </c:pt>
                <c:pt idx="3">
                  <c:v>-75.486512731910693</c:v>
                </c:pt>
                <c:pt idx="4">
                  <c:v>-75.459382666906706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89-4A64-A3D6-0E640A37A323}"/>
            </c:ext>
          </c:extLst>
        </c:ser>
        <c:ser>
          <c:idx val="2"/>
          <c:order val="2"/>
          <c:tx>
            <c:strRef>
              <c:f>BCCC2!$G$22</c:f>
              <c:strCache>
                <c:ptCount val="1"/>
                <c:pt idx="0">
                  <c:v>GVB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BCCC2!$B$23:$B$27</c:f>
              <c:numCache>
                <c:formatCode>General</c:formatCode>
                <c:ptCount val="5"/>
                <c:pt idx="0">
                  <c:v>0.85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</c:numCache>
            </c:numRef>
          </c:xVal>
          <c:yVal>
            <c:numRef>
              <c:f>BCCC2!$G$23:$G$27</c:f>
              <c:numCache>
                <c:formatCode>0.0000000_ </c:formatCode>
                <c:ptCount val="5"/>
                <c:pt idx="0">
                  <c:v>-75.633462614899997</c:v>
                </c:pt>
                <c:pt idx="1">
                  <c:v>-75.718425582400002</c:v>
                </c:pt>
                <c:pt idx="2">
                  <c:v>-75.589728509899999</c:v>
                </c:pt>
                <c:pt idx="3">
                  <c:v>-75.472779965599997</c:v>
                </c:pt>
                <c:pt idx="4">
                  <c:v>-75.436020398599993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89-4A64-A3D6-0E640A37A323}"/>
            </c:ext>
          </c:extLst>
        </c:ser>
        <c:ser>
          <c:idx val="3"/>
          <c:order val="3"/>
          <c:tx>
            <c:strRef>
              <c:f>BCCC2!$H$22</c:f>
              <c:strCache>
                <c:ptCount val="1"/>
                <c:pt idx="0">
                  <c:v>GVB-BCPT2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BCCC2!$B$23:$B$27</c:f>
              <c:numCache>
                <c:formatCode>General</c:formatCode>
                <c:ptCount val="5"/>
                <c:pt idx="0">
                  <c:v>0.85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</c:numCache>
            </c:numRef>
          </c:xVal>
          <c:yVal>
            <c:numRef>
              <c:f>BCCC2!$H$23:$H$27</c:f>
              <c:numCache>
                <c:formatCode>0.0000000_ </c:formatCode>
                <c:ptCount val="5"/>
                <c:pt idx="0">
                  <c:v>-75.638032972199994</c:v>
                </c:pt>
                <c:pt idx="1">
                  <c:v>-75.723536208100001</c:v>
                </c:pt>
                <c:pt idx="2">
                  <c:v>-75.596188732900004</c:v>
                </c:pt>
                <c:pt idx="3">
                  <c:v>-75.495048221600001</c:v>
                </c:pt>
                <c:pt idx="4">
                  <c:v>-76.609843731200002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89-4A64-A3D6-0E640A37A323}"/>
            </c:ext>
          </c:extLst>
        </c:ser>
        <c:ser>
          <c:idx val="4"/>
          <c:order val="4"/>
          <c:tx>
            <c:strRef>
              <c:f>BCCC2!$I$22</c:f>
              <c:strCache>
                <c:ptCount val="1"/>
                <c:pt idx="0">
                  <c:v>GVB-LCC2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BCCC2!$B$23:$B$27</c:f>
              <c:numCache>
                <c:formatCode>General</c:formatCode>
                <c:ptCount val="5"/>
                <c:pt idx="0">
                  <c:v>0.85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</c:numCache>
            </c:numRef>
          </c:xVal>
          <c:yVal>
            <c:numRef>
              <c:f>BCCC2!$I$23:$I$27</c:f>
              <c:numCache>
                <c:formatCode>0.0000000_ </c:formatCode>
                <c:ptCount val="5"/>
                <c:pt idx="0">
                  <c:v>-75.638082534613304</c:v>
                </c:pt>
                <c:pt idx="1">
                  <c:v>-75.7236740168983</c:v>
                </c:pt>
                <c:pt idx="2">
                  <c:v>-75.596672220324095</c:v>
                </c:pt>
                <c:pt idx="3">
                  <c:v>-75.486865485343003</c:v>
                </c:pt>
                <c:pt idx="4">
                  <c:v>-75.470502998404001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89-4A64-A3D6-0E640A37A323}"/>
            </c:ext>
          </c:extLst>
        </c:ser>
        <c:ser>
          <c:idx val="5"/>
          <c:order val="5"/>
          <c:tx>
            <c:strRef>
              <c:f>BCCC2!$J$22</c:f>
              <c:strCache>
                <c:ptCount val="1"/>
                <c:pt idx="0">
                  <c:v>GVB-BCCC2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BCCC2!$B$23:$B$27</c:f>
              <c:numCache>
                <c:formatCode>General</c:formatCode>
                <c:ptCount val="5"/>
                <c:pt idx="0">
                  <c:v>0.85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</c:numCache>
            </c:numRef>
          </c:xVal>
          <c:yVal>
            <c:numRef>
              <c:f>BCCC2!$J$23:$J$27</c:f>
              <c:numCache>
                <c:formatCode>0.0000000_ </c:formatCode>
                <c:ptCount val="5"/>
                <c:pt idx="0">
                  <c:v>-75.638073688542505</c:v>
                </c:pt>
                <c:pt idx="1">
                  <c:v>-75.723658896476707</c:v>
                </c:pt>
                <c:pt idx="2">
                  <c:v>-75.596592788562106</c:v>
                </c:pt>
                <c:pt idx="3">
                  <c:v>-75.485515335352204</c:v>
                </c:pt>
                <c:pt idx="4">
                  <c:v>-75.459362299246095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989-4A64-A3D6-0E640A37A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884912"/>
        <c:axId val="1680885744"/>
      </c:scatterChart>
      <c:valAx>
        <c:axId val="1680884912"/>
        <c:scaling>
          <c:orientation val="minMax"/>
          <c:max val="3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0885744"/>
        <c:crossesAt val="-75.75"/>
        <c:crossBetween val="midCat"/>
      </c:valAx>
      <c:valAx>
        <c:axId val="1680885744"/>
        <c:scaling>
          <c:orientation val="minMax"/>
          <c:max val="-75.400000000000006"/>
          <c:min val="-75.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088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977678322124627"/>
          <c:y val="0.37386997887394452"/>
          <c:w val="0.22348562812627146"/>
          <c:h val="0.463380928422814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Dissociation of N2 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9546809226166318E-2"/>
          <c:y val="0.11133727051837912"/>
          <c:w val="0.89691834912388524"/>
          <c:h val="0.806618164463974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BCCC2!$F$73</c:f>
              <c:strCache>
                <c:ptCount val="1"/>
                <c:pt idx="0">
                  <c:v>CAS(6,6)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BCCC2!$B$74:$B$79</c:f>
              <c:numCache>
                <c:formatCode>General</c:formatCode>
                <c:ptCount val="6"/>
                <c:pt idx="0">
                  <c:v>0.8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xVal>
          <c:yVal>
            <c:numRef>
              <c:f>BCCC2!$F$74:$F$79</c:f>
              <c:numCache>
                <c:formatCode>0.0000000_ </c:formatCode>
                <c:ptCount val="6"/>
                <c:pt idx="0">
                  <c:v>-107.76909214837301</c:v>
                </c:pt>
                <c:pt idx="1">
                  <c:v>-108.682440468273</c:v>
                </c:pt>
                <c:pt idx="2">
                  <c:v>-108.590036099849</c:v>
                </c:pt>
                <c:pt idx="3">
                  <c:v>-108.50705499908599</c:v>
                </c:pt>
                <c:pt idx="4">
                  <c:v>-108.498347171657</c:v>
                </c:pt>
                <c:pt idx="5">
                  <c:v>-108.49822634181901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FE-4582-A5F4-9E33FF700D17}"/>
            </c:ext>
          </c:extLst>
        </c:ser>
        <c:ser>
          <c:idx val="1"/>
          <c:order val="1"/>
          <c:tx>
            <c:strRef>
              <c:f>BCCC2!$G$73</c:f>
              <c:strCache>
                <c:ptCount val="1"/>
                <c:pt idx="0">
                  <c:v>GVB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BCCC2!$B$74:$B$79</c:f>
              <c:numCache>
                <c:formatCode>General</c:formatCode>
                <c:ptCount val="6"/>
                <c:pt idx="0">
                  <c:v>0.8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xVal>
          <c:yVal>
            <c:numRef>
              <c:f>BCCC2!$G$74:$G$79</c:f>
              <c:numCache>
                <c:formatCode>0.0000000_ </c:formatCode>
                <c:ptCount val="6"/>
                <c:pt idx="0">
                  <c:v>-107.73155783430001</c:v>
                </c:pt>
                <c:pt idx="1">
                  <c:v>-108.62235585000001</c:v>
                </c:pt>
                <c:pt idx="2">
                  <c:v>-108.5232176491</c:v>
                </c:pt>
                <c:pt idx="3">
                  <c:v>-108.4157808043</c:v>
                </c:pt>
                <c:pt idx="4">
                  <c:v>-108.3755821738</c:v>
                </c:pt>
                <c:pt idx="5">
                  <c:v>-108.3748336079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FE-4582-A5F4-9E33FF700D17}"/>
            </c:ext>
          </c:extLst>
        </c:ser>
        <c:ser>
          <c:idx val="2"/>
          <c:order val="2"/>
          <c:tx>
            <c:strRef>
              <c:f>BCCC2!$I$73</c:f>
              <c:strCache>
                <c:ptCount val="1"/>
                <c:pt idx="0">
                  <c:v>GVB-LCC2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BCCC2!$B$74:$B$79</c:f>
              <c:numCache>
                <c:formatCode>General</c:formatCode>
                <c:ptCount val="6"/>
                <c:pt idx="0">
                  <c:v>0.8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xVal>
          <c:yVal>
            <c:numRef>
              <c:f>BCCC2!$I$74:$I$79</c:f>
              <c:numCache>
                <c:formatCode>General</c:formatCode>
                <c:ptCount val="6"/>
                <c:pt idx="0">
                  <c:v>-107.7693595209</c:v>
                </c:pt>
                <c:pt idx="1">
                  <c:v>-108.684024394128</c:v>
                </c:pt>
                <c:pt idx="2">
                  <c:v>-108.604317550213</c:v>
                </c:pt>
                <c:pt idx="3">
                  <c:v>-108.652499740322</c:v>
                </c:pt>
                <c:pt idx="4">
                  <c:v>-123.552131496131</c:v>
                </c:pt>
                <c:pt idx="5">
                  <c:v>-1664.94460695209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FE-4582-A5F4-9E33FF700D17}"/>
            </c:ext>
          </c:extLst>
        </c:ser>
        <c:ser>
          <c:idx val="3"/>
          <c:order val="3"/>
          <c:tx>
            <c:strRef>
              <c:f>BCCC2!$H$73</c:f>
              <c:strCache>
                <c:ptCount val="1"/>
                <c:pt idx="0">
                  <c:v>GVB-BCPT2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BCCC2!$B$74:$B$79</c:f>
              <c:numCache>
                <c:formatCode>General</c:formatCode>
                <c:ptCount val="6"/>
                <c:pt idx="0">
                  <c:v>0.8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xVal>
          <c:yVal>
            <c:numRef>
              <c:f>BCCC2!$H$74:$H$79</c:f>
              <c:numCache>
                <c:formatCode>0.0000000_ </c:formatCode>
                <c:ptCount val="6"/>
                <c:pt idx="0">
                  <c:v>-107.7715048538</c:v>
                </c:pt>
                <c:pt idx="1">
                  <c:v>-108.68570359570001</c:v>
                </c:pt>
                <c:pt idx="2">
                  <c:v>-108.6081643011</c:v>
                </c:pt>
                <c:pt idx="3">
                  <c:v>-109.0153194952</c:v>
                </c:pt>
                <c:pt idx="4">
                  <c:v>-221.36384605500001</c:v>
                </c:pt>
                <c:pt idx="5">
                  <c:v>-23772.0034661112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FE-4582-A5F4-9E33FF700D17}"/>
            </c:ext>
          </c:extLst>
        </c:ser>
        <c:ser>
          <c:idx val="4"/>
          <c:order val="4"/>
          <c:tx>
            <c:strRef>
              <c:f>BCCC2!$J$73</c:f>
              <c:strCache>
                <c:ptCount val="1"/>
                <c:pt idx="0">
                  <c:v>GVB-BCCC2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BCCC2!$B$74:$B$79</c:f>
              <c:numCache>
                <c:formatCode>General</c:formatCode>
                <c:ptCount val="6"/>
                <c:pt idx="0">
                  <c:v>0.8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xVal>
          <c:yVal>
            <c:numRef>
              <c:f>BCCC2!$J$74:$J$79</c:f>
              <c:numCache>
                <c:formatCode>General</c:formatCode>
                <c:ptCount val="6"/>
                <c:pt idx="0">
                  <c:v>-107.768778049848</c:v>
                </c:pt>
                <c:pt idx="1">
                  <c:v>-108.68116357888201</c:v>
                </c:pt>
                <c:pt idx="2">
                  <c:v>-108.58879213976201</c:v>
                </c:pt>
                <c:pt idx="3">
                  <c:v>-108.50696224565699</c:v>
                </c:pt>
                <c:pt idx="4">
                  <c:v>-108.498281631295</c:v>
                </c:pt>
                <c:pt idx="5">
                  <c:v>-108.498225232583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FE-4582-A5F4-9E33FF700D17}"/>
            </c:ext>
          </c:extLst>
        </c:ser>
        <c:ser>
          <c:idx val="5"/>
          <c:order val="5"/>
          <c:tx>
            <c:strRef>
              <c:f>BCCC2!$K$73</c:f>
              <c:strCache>
                <c:ptCount val="1"/>
                <c:pt idx="0">
                  <c:v>GVB-LCC3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BCCC2!$B$74:$B$79</c:f>
              <c:numCache>
                <c:formatCode>General</c:formatCode>
                <c:ptCount val="6"/>
                <c:pt idx="0">
                  <c:v>0.8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xVal>
          <c:yVal>
            <c:numRef>
              <c:f>BCCC2!$K$74:$K$79</c:f>
              <c:numCache>
                <c:formatCode>0.0000000_ </c:formatCode>
                <c:ptCount val="6"/>
                <c:pt idx="0">
                  <c:v>-107.769673218769</c:v>
                </c:pt>
                <c:pt idx="1">
                  <c:v>-108.685341584486</c:v>
                </c:pt>
                <c:pt idx="2">
                  <c:v>-108.60566620252099</c:v>
                </c:pt>
                <c:pt idx="3">
                  <c:v>-108.65411379328501</c:v>
                </c:pt>
                <c:pt idx="4">
                  <c:v>-123.71057690791</c:v>
                </c:pt>
                <c:pt idx="5">
                  <c:v>-1679.43671824069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1FE-4582-A5F4-9E33FF700D17}"/>
            </c:ext>
          </c:extLst>
        </c:ser>
        <c:ser>
          <c:idx val="6"/>
          <c:order val="6"/>
          <c:tx>
            <c:strRef>
              <c:f>BCCC2!$L$73</c:f>
              <c:strCache>
                <c:ptCount val="1"/>
                <c:pt idx="0">
                  <c:v>GVB-BCCC3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BCCC2!$B$74:$B$79</c:f>
              <c:numCache>
                <c:formatCode>General</c:formatCode>
                <c:ptCount val="6"/>
                <c:pt idx="0">
                  <c:v>0.8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xVal>
          <c:yVal>
            <c:numRef>
              <c:f>BCCC2!$L$74:$L$79</c:f>
              <c:numCache>
                <c:formatCode>0.0000000_ </c:formatCode>
                <c:ptCount val="6"/>
                <c:pt idx="0">
                  <c:v>-107.76909216819099</c:v>
                </c:pt>
                <c:pt idx="1">
                  <c:v>-108.682440457751</c:v>
                </c:pt>
                <c:pt idx="2">
                  <c:v>-108.59003608950501</c:v>
                </c:pt>
                <c:pt idx="3">
                  <c:v>-108.507054953325</c:v>
                </c:pt>
                <c:pt idx="4">
                  <c:v>-108.498347171657</c:v>
                </c:pt>
                <c:pt idx="5">
                  <c:v>-108.498226241343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1FE-4582-A5F4-9E33FF700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977232"/>
        <c:axId val="1654980560"/>
      </c:scatterChart>
      <c:valAx>
        <c:axId val="1654977232"/>
        <c:scaling>
          <c:orientation val="minMax"/>
          <c:max val="4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980560"/>
        <c:crossesAt val="-108.8"/>
        <c:crossBetween val="midCat"/>
      </c:valAx>
      <c:valAx>
        <c:axId val="1654980560"/>
        <c:scaling>
          <c:orientation val="minMax"/>
          <c:max val="-107.6"/>
          <c:min val="-108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97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2348482406765"/>
          <c:y val="8.4856019791784421E-2"/>
          <c:w val="0.26556033118019434"/>
          <c:h val="0.520664530141456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192257217847776E-2"/>
          <c:y val="5.0925925925925923E-2"/>
          <c:w val="0.89080774278215225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BCCC2!$F$94</c:f>
              <c:strCache>
                <c:ptCount val="1"/>
                <c:pt idx="0">
                  <c:v>CAS(10,10)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BCCC2!$B$97:$B$102</c:f>
              <c:numCache>
                <c:formatCode>General</c:formatCode>
                <c:ptCount val="6"/>
                <c:pt idx="0">
                  <c:v>0.65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xVal>
          <c:yVal>
            <c:numRef>
              <c:f>BCCC2!$F$97:$F$102</c:f>
              <c:numCache>
                <c:formatCode>0.0000000_ </c:formatCode>
                <c:ptCount val="6"/>
                <c:pt idx="0">
                  <c:v>-4.8514175217159599</c:v>
                </c:pt>
                <c:pt idx="1">
                  <c:v>-5.4153935183686199</c:v>
                </c:pt>
                <c:pt idx="2">
                  <c:v>-5.0362942732592497</c:v>
                </c:pt>
                <c:pt idx="3">
                  <c:v>-4.7909886486</c:v>
                </c:pt>
                <c:pt idx="4">
                  <c:v>-4.7128486304999999</c:v>
                </c:pt>
                <c:pt idx="5">
                  <c:v>-4.7104468188000004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C9-4B2B-A5D9-B3362246AB57}"/>
            </c:ext>
          </c:extLst>
        </c:ser>
        <c:ser>
          <c:idx val="1"/>
          <c:order val="1"/>
          <c:tx>
            <c:strRef>
              <c:f>BCCC2!$G$94</c:f>
              <c:strCache>
                <c:ptCount val="1"/>
                <c:pt idx="0">
                  <c:v>GVB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BCCC2!$B$97:$B$102</c:f>
              <c:numCache>
                <c:formatCode>General</c:formatCode>
                <c:ptCount val="6"/>
                <c:pt idx="0">
                  <c:v>0.65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xVal>
          <c:yVal>
            <c:numRef>
              <c:f>BCCC2!$G$97:$G$102</c:f>
              <c:numCache>
                <c:formatCode>0.0000000_ </c:formatCode>
                <c:ptCount val="6"/>
                <c:pt idx="0">
                  <c:v>-4.8004089177000004</c:v>
                </c:pt>
                <c:pt idx="1">
                  <c:v>-5.3534931902</c:v>
                </c:pt>
                <c:pt idx="2">
                  <c:v>-4.9711052395999999</c:v>
                </c:pt>
                <c:pt idx="3">
                  <c:v>-4.7597552612999996</c:v>
                </c:pt>
                <c:pt idx="4">
                  <c:v>-4.7115539788999996</c:v>
                </c:pt>
                <c:pt idx="5">
                  <c:v>-4.7104160550999996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C9-4B2B-A5D9-B3362246AB57}"/>
            </c:ext>
          </c:extLst>
        </c:ser>
        <c:ser>
          <c:idx val="2"/>
          <c:order val="2"/>
          <c:tx>
            <c:strRef>
              <c:f>BCCC2!$H$94</c:f>
              <c:strCache>
                <c:ptCount val="1"/>
                <c:pt idx="0">
                  <c:v>GVB-BCPT2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BCCC2!$B$97:$B$102</c:f>
              <c:numCache>
                <c:formatCode>General</c:formatCode>
                <c:ptCount val="6"/>
                <c:pt idx="0">
                  <c:v>0.65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xVal>
          <c:yVal>
            <c:numRef>
              <c:f>BCCC2!$H$97:$H$102</c:f>
              <c:numCache>
                <c:formatCode>0.0000000_ </c:formatCode>
                <c:ptCount val="6"/>
                <c:pt idx="0">
                  <c:v>-4.8277640632000001</c:v>
                </c:pt>
                <c:pt idx="1">
                  <c:v>-5.3876503245</c:v>
                </c:pt>
                <c:pt idx="2">
                  <c:v>-5.0041613792000001</c:v>
                </c:pt>
                <c:pt idx="3">
                  <c:v>-4.7744121192</c:v>
                </c:pt>
                <c:pt idx="4">
                  <c:v>-4.7122688683999998</c:v>
                </c:pt>
                <c:pt idx="5">
                  <c:v>-4.7104350689999999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C9-4B2B-A5D9-B3362246AB57}"/>
            </c:ext>
          </c:extLst>
        </c:ser>
        <c:ser>
          <c:idx val="3"/>
          <c:order val="3"/>
          <c:tx>
            <c:strRef>
              <c:f>BCCC2!$I$94</c:f>
              <c:strCache>
                <c:ptCount val="1"/>
                <c:pt idx="0">
                  <c:v>GVB-LCC2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BCCC2!$B$97:$B$102</c:f>
              <c:numCache>
                <c:formatCode>General</c:formatCode>
                <c:ptCount val="6"/>
                <c:pt idx="0">
                  <c:v>0.65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xVal>
          <c:yVal>
            <c:numRef>
              <c:f>BCCC2!$I$97:$I$102</c:f>
              <c:numCache>
                <c:formatCode>0.0000000_ </c:formatCode>
                <c:ptCount val="6"/>
                <c:pt idx="0">
                  <c:v>-4.82863384103395</c:v>
                </c:pt>
                <c:pt idx="1">
                  <c:v>-5.3974204397962904</c:v>
                </c:pt>
                <c:pt idx="2">
                  <c:v>-5.02900949269831</c:v>
                </c:pt>
                <c:pt idx="3">
                  <c:v>-4.7915678301999796</c:v>
                </c:pt>
                <c:pt idx="4">
                  <c:v>-4.7129371531072</c:v>
                </c:pt>
                <c:pt idx="5">
                  <c:v>-4.7104494687848302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C9-4B2B-A5D9-B3362246AB57}"/>
            </c:ext>
          </c:extLst>
        </c:ser>
        <c:ser>
          <c:idx val="4"/>
          <c:order val="4"/>
          <c:tx>
            <c:strRef>
              <c:f>BCCC2!$J$94</c:f>
              <c:strCache>
                <c:ptCount val="1"/>
                <c:pt idx="0">
                  <c:v>GVB-BCCC2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BCCC2!$B$97:$B$102</c:f>
              <c:numCache>
                <c:formatCode>General</c:formatCode>
                <c:ptCount val="6"/>
                <c:pt idx="0">
                  <c:v>0.65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xVal>
          <c:yVal>
            <c:numRef>
              <c:f>BCCC2!$J$97:$J$102</c:f>
              <c:numCache>
                <c:formatCode>0.0000000_ </c:formatCode>
                <c:ptCount val="6"/>
                <c:pt idx="0">
                  <c:v>-4.8284402693712298</c:v>
                </c:pt>
                <c:pt idx="1">
                  <c:v>-5.3962900866953598</c:v>
                </c:pt>
                <c:pt idx="2">
                  <c:v>-5.0236669786087802</c:v>
                </c:pt>
                <c:pt idx="3">
                  <c:v>-4.7869517019248402</c:v>
                </c:pt>
                <c:pt idx="4">
                  <c:v>-4.7127270788530602</c:v>
                </c:pt>
                <c:pt idx="5">
                  <c:v>-4.7104443517532903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C9-4B2B-A5D9-B3362246A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687903"/>
        <c:axId val="403698719"/>
      </c:scatterChart>
      <c:valAx>
        <c:axId val="403687903"/>
        <c:scaling>
          <c:orientation val="minMax"/>
          <c:max val="4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698719"/>
        <c:crosses val="autoZero"/>
        <c:crossBetween val="midCat"/>
      </c:valAx>
      <c:valAx>
        <c:axId val="403698719"/>
        <c:scaling>
          <c:orientation val="minMax"/>
          <c:max val="-4.7"/>
          <c:min val="-5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687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863845144356955"/>
          <c:y val="0.29079711702617389"/>
          <c:w val="0.2008059930008749"/>
          <c:h val="0.534445412573384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485401047357113E-2"/>
          <c:y val="7.3517106804516064E-2"/>
          <c:w val="0.87060819550666213"/>
          <c:h val="0.852965786390967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BCCC2!$F$61</c:f>
              <c:strCache>
                <c:ptCount val="1"/>
                <c:pt idx="0">
                  <c:v>CAS(6,6)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BCCC2!$B$62:$B$67</c:f>
              <c:numCache>
                <c:formatCode>General</c:formatCode>
                <c:ptCount val="6"/>
                <c:pt idx="0">
                  <c:v>0.65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xVal>
          <c:yVal>
            <c:numRef>
              <c:f>BCCC2!$F$62:$F$67</c:f>
              <c:numCache>
                <c:formatCode>General</c:formatCode>
                <c:ptCount val="6"/>
                <c:pt idx="0">
                  <c:v>-2.9948896459593501</c:v>
                </c:pt>
                <c:pt idx="1">
                  <c:v>-3.2576067825602499</c:v>
                </c:pt>
                <c:pt idx="2">
                  <c:v>-3.0201981348287301</c:v>
                </c:pt>
                <c:pt idx="3">
                  <c:v>-2.8740730692489</c:v>
                </c:pt>
                <c:pt idx="4">
                  <c:v>-2.82769711402831</c:v>
                </c:pt>
                <c:pt idx="5">
                  <c:v>-2.82626801262322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AE-43FE-A54A-19BB1D36199B}"/>
            </c:ext>
          </c:extLst>
        </c:ser>
        <c:ser>
          <c:idx val="1"/>
          <c:order val="1"/>
          <c:tx>
            <c:strRef>
              <c:f>BCCC2!$G$61</c:f>
              <c:strCache>
                <c:ptCount val="1"/>
                <c:pt idx="0">
                  <c:v>GVB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BCCC2!$B$62:$B$67</c:f>
              <c:numCache>
                <c:formatCode>General</c:formatCode>
                <c:ptCount val="6"/>
                <c:pt idx="0">
                  <c:v>0.65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xVal>
          <c:yVal>
            <c:numRef>
              <c:f>BCCC2!$G$62:$G$67</c:f>
              <c:numCache>
                <c:formatCode>General</c:formatCode>
                <c:ptCount val="6"/>
                <c:pt idx="0">
                  <c:v>-2.9707132372</c:v>
                </c:pt>
                <c:pt idx="1">
                  <c:v>-3.2273007705999999</c:v>
                </c:pt>
                <c:pt idx="2">
                  <c:v>-2.9879866377000002</c:v>
                </c:pt>
                <c:pt idx="3">
                  <c:v>-2.8586717683999998</c:v>
                </c:pt>
                <c:pt idx="4">
                  <c:v>-2.8270577030999999</c:v>
                </c:pt>
                <c:pt idx="5">
                  <c:v>-2.8262526346999999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AE-43FE-A54A-19BB1D36199B}"/>
            </c:ext>
          </c:extLst>
        </c:ser>
        <c:ser>
          <c:idx val="2"/>
          <c:order val="2"/>
          <c:tx>
            <c:strRef>
              <c:f>BCCC2!$H$61</c:f>
              <c:strCache>
                <c:ptCount val="1"/>
                <c:pt idx="0">
                  <c:v>GVB-BCPT2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BCCC2!$B$62:$B$67</c:f>
              <c:numCache>
                <c:formatCode>General</c:formatCode>
                <c:ptCount val="6"/>
                <c:pt idx="0">
                  <c:v>0.65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xVal>
          <c:yVal>
            <c:numRef>
              <c:f>BCCC2!$H$62:$H$67</c:f>
              <c:numCache>
                <c:formatCode>General</c:formatCode>
                <c:ptCount val="6"/>
                <c:pt idx="0">
                  <c:v>-2.9847382532000002</c:v>
                </c:pt>
                <c:pt idx="1">
                  <c:v>-3.2446173387999999</c:v>
                </c:pt>
                <c:pt idx="2">
                  <c:v>-3.0048500166999998</c:v>
                </c:pt>
                <c:pt idx="3">
                  <c:v>-2.8660258916000001</c:v>
                </c:pt>
                <c:pt idx="4">
                  <c:v>-2.8274151552000002</c:v>
                </c:pt>
                <c:pt idx="5">
                  <c:v>-2.8262621396999998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AE-43FE-A54A-19BB1D36199B}"/>
            </c:ext>
          </c:extLst>
        </c:ser>
        <c:ser>
          <c:idx val="3"/>
          <c:order val="3"/>
          <c:tx>
            <c:strRef>
              <c:f>BCCC2!$I$61</c:f>
              <c:strCache>
                <c:ptCount val="1"/>
                <c:pt idx="0">
                  <c:v>GVB-LCC2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BCCC2!$B$62:$B$67</c:f>
              <c:numCache>
                <c:formatCode>General</c:formatCode>
                <c:ptCount val="6"/>
                <c:pt idx="0">
                  <c:v>0.65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xVal>
          <c:yVal>
            <c:numRef>
              <c:f>BCCC2!$I$62:$I$67</c:f>
              <c:numCache>
                <c:formatCode>General</c:formatCode>
                <c:ptCount val="6"/>
                <c:pt idx="0">
                  <c:v>-2.9868675781362701</c:v>
                </c:pt>
                <c:pt idx="1">
                  <c:v>-3.2515747261547201</c:v>
                </c:pt>
                <c:pt idx="2">
                  <c:v>-3.0184653797941099</c:v>
                </c:pt>
                <c:pt idx="3">
                  <c:v>-2.8748155251163401</c:v>
                </c:pt>
                <c:pt idx="4">
                  <c:v>-2.8277494244493502</c:v>
                </c:pt>
                <c:pt idx="5">
                  <c:v>-2.8262693277961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AE-43FE-A54A-19BB1D36199B}"/>
            </c:ext>
          </c:extLst>
        </c:ser>
        <c:ser>
          <c:idx val="4"/>
          <c:order val="4"/>
          <c:tx>
            <c:strRef>
              <c:f>BCCC2!$J$62</c:f>
              <c:strCache>
                <c:ptCount val="1"/>
                <c:pt idx="0">
                  <c:v>-2.986757388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BCCC2!$B$62:$B$67</c:f>
              <c:numCache>
                <c:formatCode>General</c:formatCode>
                <c:ptCount val="6"/>
                <c:pt idx="0">
                  <c:v>0.65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xVal>
          <c:yVal>
            <c:numRef>
              <c:f>BCCC2!$J$62:$J$67</c:f>
              <c:numCache>
                <c:formatCode>General</c:formatCode>
                <c:ptCount val="6"/>
                <c:pt idx="0">
                  <c:v>-2.9867573879340301</c:v>
                </c:pt>
                <c:pt idx="1">
                  <c:v>-3.2509814756719599</c:v>
                </c:pt>
                <c:pt idx="2">
                  <c:v>-3.0158563080945102</c:v>
                </c:pt>
                <c:pt idx="3">
                  <c:v>-2.8726743742281098</c:v>
                </c:pt>
                <c:pt idx="4">
                  <c:v>-2.8276550184620599</c:v>
                </c:pt>
                <c:pt idx="5">
                  <c:v>-2.8262670436137798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9AE-43FE-A54A-19BB1D361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228511"/>
        <c:axId val="410221023"/>
      </c:scatterChart>
      <c:valAx>
        <c:axId val="41022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0221023"/>
        <c:crosses val="autoZero"/>
        <c:crossBetween val="midCat"/>
      </c:valAx>
      <c:valAx>
        <c:axId val="41022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022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923394743121225"/>
          <c:y val="0.23809333357189993"/>
          <c:w val="0.25717715907521127"/>
          <c:h val="0.700939256117527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206036745406826E-2"/>
          <c:y val="6.0731552193269797E-2"/>
          <c:w val="0.8579879702537182"/>
          <c:h val="0.8785368956134603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BCCC2!$F$11</c:f>
              <c:strCache>
                <c:ptCount val="1"/>
                <c:pt idx="0">
                  <c:v>CAS(4,4)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BCCC2!$B$12:$B$17</c:f>
              <c:numCache>
                <c:formatCode>General</c:formatCode>
                <c:ptCount val="6"/>
                <c:pt idx="0">
                  <c:v>0.65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xVal>
          <c:yVal>
            <c:numRef>
              <c:f>BCCC2!$F$12:$F$17</c:f>
              <c:numCache>
                <c:formatCode>General</c:formatCode>
                <c:ptCount val="6"/>
                <c:pt idx="0">
                  <c:v>-2.0676569077204001</c:v>
                </c:pt>
                <c:pt idx="1">
                  <c:v>-2.1809665154476501</c:v>
                </c:pt>
                <c:pt idx="2">
                  <c:v>-2.01267412727027</c:v>
                </c:pt>
                <c:pt idx="3">
                  <c:v>-1.91572737705372</c:v>
                </c:pt>
                <c:pt idx="4">
                  <c:v>-1.88512490525961</c:v>
                </c:pt>
                <c:pt idx="5">
                  <c:v>-1.88417851225069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51-4A5F-97AB-33EC3EAA2496}"/>
            </c:ext>
          </c:extLst>
        </c:ser>
        <c:ser>
          <c:idx val="1"/>
          <c:order val="1"/>
          <c:tx>
            <c:strRef>
              <c:f>BCCC2!$G$11</c:f>
              <c:strCache>
                <c:ptCount val="1"/>
                <c:pt idx="0">
                  <c:v>GVB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BCCC2!$B$12:$B$17</c:f>
              <c:numCache>
                <c:formatCode>General</c:formatCode>
                <c:ptCount val="6"/>
                <c:pt idx="0">
                  <c:v>0.65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xVal>
          <c:yVal>
            <c:numRef>
              <c:f>BCCC2!$G$12:$G$17</c:f>
              <c:numCache>
                <c:formatCode>General</c:formatCode>
                <c:ptCount val="6"/>
                <c:pt idx="0">
                  <c:v>-2.0550251546</c:v>
                </c:pt>
                <c:pt idx="1">
                  <c:v>-2.1652745812999998</c:v>
                </c:pt>
                <c:pt idx="2">
                  <c:v>-1.9964796209</c:v>
                </c:pt>
                <c:pt idx="3">
                  <c:v>-1.9081299276999999</c:v>
                </c:pt>
                <c:pt idx="4">
                  <c:v>-1.8848095673</c:v>
                </c:pt>
                <c:pt idx="5">
                  <c:v>-1.8841709233999999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51-4A5F-97AB-33EC3EAA2496}"/>
            </c:ext>
          </c:extLst>
        </c:ser>
        <c:ser>
          <c:idx val="2"/>
          <c:order val="2"/>
          <c:tx>
            <c:strRef>
              <c:f>BCCC2!$H$11</c:f>
              <c:strCache>
                <c:ptCount val="1"/>
                <c:pt idx="0">
                  <c:v>GVB-BCPT2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BCCC2!$B$12:$B$17</c:f>
              <c:numCache>
                <c:formatCode>General</c:formatCode>
                <c:ptCount val="6"/>
                <c:pt idx="0">
                  <c:v>0.65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xVal>
          <c:yVal>
            <c:numRef>
              <c:f>BCCC2!$H$12:$H$17</c:f>
              <c:numCache>
                <c:formatCode>General</c:formatCode>
                <c:ptCount val="6"/>
                <c:pt idx="0">
                  <c:v>-2.0630168482000002</c:v>
                </c:pt>
                <c:pt idx="1">
                  <c:v>-2.1750824407999998</c:v>
                </c:pt>
                <c:pt idx="2">
                  <c:v>-2.0053857664999999</c:v>
                </c:pt>
                <c:pt idx="3">
                  <c:v>-1.9118334489</c:v>
                </c:pt>
                <c:pt idx="4">
                  <c:v>-1.8849882987</c:v>
                </c:pt>
                <c:pt idx="5">
                  <c:v>-1.884175675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51-4A5F-97AB-33EC3EAA2496}"/>
            </c:ext>
          </c:extLst>
        </c:ser>
        <c:ser>
          <c:idx val="3"/>
          <c:order val="3"/>
          <c:tx>
            <c:strRef>
              <c:f>BCCC2!$I$11</c:f>
              <c:strCache>
                <c:ptCount val="1"/>
                <c:pt idx="0">
                  <c:v>GVB-LCC2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BCCC2!$B$12:$B$17</c:f>
              <c:numCache>
                <c:formatCode>General</c:formatCode>
                <c:ptCount val="6"/>
                <c:pt idx="0">
                  <c:v>0.65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xVal>
          <c:yVal>
            <c:numRef>
              <c:f>BCCC2!$I$12:$I$17</c:f>
              <c:numCache>
                <c:formatCode>General</c:formatCode>
                <c:ptCount val="6"/>
                <c:pt idx="0">
                  <c:v>-2.0677553916140599</c:v>
                </c:pt>
                <c:pt idx="1">
                  <c:v>-2.1812947285701401</c:v>
                </c:pt>
                <c:pt idx="2">
                  <c:v>-2.0137222348048098</c:v>
                </c:pt>
                <c:pt idx="3">
                  <c:v>-1.9164716815790599</c:v>
                </c:pt>
                <c:pt idx="4">
                  <c:v>-1.8851555596517799</c:v>
                </c:pt>
                <c:pt idx="5">
                  <c:v>-1.88417925734671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51-4A5F-97AB-33EC3EAA2496}"/>
            </c:ext>
          </c:extLst>
        </c:ser>
        <c:ser>
          <c:idx val="4"/>
          <c:order val="4"/>
          <c:tx>
            <c:strRef>
              <c:f>BCCC2!$J$11</c:f>
              <c:strCache>
                <c:ptCount val="1"/>
                <c:pt idx="0">
                  <c:v>GVB-BCCC2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BCCC2!$B$12:$B$17</c:f>
              <c:numCache>
                <c:formatCode>General</c:formatCode>
                <c:ptCount val="6"/>
                <c:pt idx="0">
                  <c:v>0.65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xVal>
          <c:yVal>
            <c:numRef>
              <c:f>BCCC2!$J$12:$J$17</c:f>
              <c:numCache>
                <c:formatCode>General</c:formatCode>
                <c:ptCount val="6"/>
                <c:pt idx="0">
                  <c:v>-2.0676569098995499</c:v>
                </c:pt>
                <c:pt idx="1">
                  <c:v>-2.1809665159109901</c:v>
                </c:pt>
                <c:pt idx="2">
                  <c:v>-2.0126741280592699</c:v>
                </c:pt>
                <c:pt idx="3">
                  <c:v>-1.91572737695562</c:v>
                </c:pt>
                <c:pt idx="4">
                  <c:v>-1.8851249042010501</c:v>
                </c:pt>
                <c:pt idx="5">
                  <c:v>-1.88417852388158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51-4A5F-97AB-33EC3EAA2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686655"/>
        <c:axId val="403691647"/>
      </c:scatterChart>
      <c:valAx>
        <c:axId val="40368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691647"/>
        <c:crosses val="autoZero"/>
        <c:crossBetween val="midCat"/>
      </c:valAx>
      <c:valAx>
        <c:axId val="40369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686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934804682261428"/>
          <c:y val="0.24361454818147735"/>
          <c:w val="0.23451794803021886"/>
          <c:h val="0.635597668935450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87270341207349"/>
          <c:y val="5.0925925925925923E-2"/>
          <c:w val="0.86829352580927388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BCCC2b!$J$35</c:f>
              <c:strCache>
                <c:ptCount val="1"/>
                <c:pt idx="0">
                  <c:v>CAS(12,12)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BCCC2b!$I$36:$I$41</c:f>
              <c:numCache>
                <c:formatCode>General</c:formatCode>
                <c:ptCount val="6"/>
                <c:pt idx="0">
                  <c:v>1.1000000000000001</c:v>
                </c:pt>
                <c:pt idx="1">
                  <c:v>1.4</c:v>
                </c:pt>
                <c:pt idx="2">
                  <c:v>1.7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xVal>
          <c:yVal>
            <c:numRef>
              <c:f>BCCC2b!$J$36:$J$41</c:f>
              <c:numCache>
                <c:formatCode>General</c:formatCode>
                <c:ptCount val="6"/>
                <c:pt idx="0">
                  <c:v>-77.859523830315197</c:v>
                </c:pt>
                <c:pt idx="1">
                  <c:v>-77.987125792814993</c:v>
                </c:pt>
                <c:pt idx="2">
                  <c:v>-77.915393013947394</c:v>
                </c:pt>
                <c:pt idx="3">
                  <c:v>-77.825519459546001</c:v>
                </c:pt>
                <c:pt idx="4">
                  <c:v>-77.710597977199001</c:v>
                </c:pt>
                <c:pt idx="5">
                  <c:v>-77.705815230679306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9B-4D4C-A8DE-A3B3BE1C7121}"/>
            </c:ext>
          </c:extLst>
        </c:ser>
        <c:ser>
          <c:idx val="1"/>
          <c:order val="1"/>
          <c:tx>
            <c:strRef>
              <c:f>BCCC2b!$D$35</c:f>
              <c:strCache>
                <c:ptCount val="1"/>
                <c:pt idx="0">
                  <c:v>CCSD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BCCC2b!$I$36:$I$41</c:f>
              <c:numCache>
                <c:formatCode>General</c:formatCode>
                <c:ptCount val="6"/>
                <c:pt idx="0">
                  <c:v>1.1000000000000001</c:v>
                </c:pt>
                <c:pt idx="1">
                  <c:v>1.4</c:v>
                </c:pt>
                <c:pt idx="2">
                  <c:v>1.7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xVal>
          <c:yVal>
            <c:numRef>
              <c:f>BCCC2b!$D$36:$D$41</c:f>
              <c:numCache>
                <c:formatCode>0.0000000_ </c:formatCode>
                <c:ptCount val="6"/>
                <c:pt idx="0">
                  <c:v>-77.858694900000003</c:v>
                </c:pt>
                <c:pt idx="1">
                  <c:v>-77.985749200000001</c:v>
                </c:pt>
                <c:pt idx="2">
                  <c:v>-77.912641300000004</c:v>
                </c:pt>
                <c:pt idx="3">
                  <c:v>-77.822585500000002</c:v>
                </c:pt>
                <c:pt idx="4">
                  <c:v>-77.574387700000003</c:v>
                </c:pt>
                <c:pt idx="5">
                  <c:v>-77.582684900000004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9B-4D4C-A8DE-A3B3BE1C7121}"/>
            </c:ext>
          </c:extLst>
        </c:ser>
        <c:ser>
          <c:idx val="2"/>
          <c:order val="2"/>
          <c:tx>
            <c:strRef>
              <c:f>BCCC2b!$E$35</c:f>
              <c:strCache>
                <c:ptCount val="1"/>
                <c:pt idx="0">
                  <c:v>GVB(6)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BCCC2b!$I$36:$I$41</c:f>
              <c:numCache>
                <c:formatCode>General</c:formatCode>
                <c:ptCount val="6"/>
                <c:pt idx="0">
                  <c:v>1.1000000000000001</c:v>
                </c:pt>
                <c:pt idx="1">
                  <c:v>1.4</c:v>
                </c:pt>
                <c:pt idx="2">
                  <c:v>1.7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xVal>
          <c:yVal>
            <c:numRef>
              <c:f>BCCC2b!$E$36:$E$41</c:f>
              <c:numCache>
                <c:formatCode>0.0000000_ </c:formatCode>
                <c:ptCount val="6"/>
                <c:pt idx="0">
                  <c:v>-77.811643995699995</c:v>
                </c:pt>
                <c:pt idx="1">
                  <c:v>-77.933106003600003</c:v>
                </c:pt>
                <c:pt idx="2">
                  <c:v>-77.856974786999999</c:v>
                </c:pt>
                <c:pt idx="3">
                  <c:v>-77.763522278300002</c:v>
                </c:pt>
                <c:pt idx="4">
                  <c:v>-77.623735996400001</c:v>
                </c:pt>
                <c:pt idx="5">
                  <c:v>-77.616106745400003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9B-4D4C-A8DE-A3B3BE1C7121}"/>
            </c:ext>
          </c:extLst>
        </c:ser>
        <c:ser>
          <c:idx val="3"/>
          <c:order val="3"/>
          <c:tx>
            <c:strRef>
              <c:f>BCCC2b!$F$35</c:f>
              <c:strCache>
                <c:ptCount val="1"/>
                <c:pt idx="0">
                  <c:v>GVB-BCPT2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BCCC2b!$I$36:$I$41</c:f>
              <c:numCache>
                <c:formatCode>General</c:formatCode>
                <c:ptCount val="6"/>
                <c:pt idx="0">
                  <c:v>1.1000000000000001</c:v>
                </c:pt>
                <c:pt idx="1">
                  <c:v>1.4</c:v>
                </c:pt>
                <c:pt idx="2">
                  <c:v>1.7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xVal>
          <c:yVal>
            <c:numRef>
              <c:f>BCCC2b!$F$36:$F$41</c:f>
              <c:numCache>
                <c:formatCode>0.0000000_ </c:formatCode>
                <c:ptCount val="6"/>
                <c:pt idx="0">
                  <c:v>-77.858627062699995</c:v>
                </c:pt>
                <c:pt idx="1">
                  <c:v>-77.987332619300005</c:v>
                </c:pt>
                <c:pt idx="2">
                  <c:v>-77.917418221800006</c:v>
                </c:pt>
                <c:pt idx="3">
                  <c:v>-77.8164601563616</c:v>
                </c:pt>
                <c:pt idx="4">
                  <c:v>-78.432419994100002</c:v>
                </c:pt>
                <c:pt idx="5">
                  <c:v>-129.90405077599999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9B-4D4C-A8DE-A3B3BE1C7121}"/>
            </c:ext>
          </c:extLst>
        </c:ser>
        <c:ser>
          <c:idx val="4"/>
          <c:order val="4"/>
          <c:tx>
            <c:strRef>
              <c:f>BCCC2b!$G$35</c:f>
              <c:strCache>
                <c:ptCount val="1"/>
                <c:pt idx="0">
                  <c:v>GVB-LCC2b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BCCC2b!$I$36:$I$41</c:f>
              <c:numCache>
                <c:formatCode>General</c:formatCode>
                <c:ptCount val="6"/>
                <c:pt idx="0">
                  <c:v>1.1000000000000001</c:v>
                </c:pt>
                <c:pt idx="1">
                  <c:v>1.4</c:v>
                </c:pt>
                <c:pt idx="2">
                  <c:v>1.7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xVal>
          <c:yVal>
            <c:numRef>
              <c:f>BCCC2b!$G$36:$G$41</c:f>
              <c:numCache>
                <c:formatCode>0.0000000_ </c:formatCode>
                <c:ptCount val="6"/>
                <c:pt idx="0">
                  <c:v>-77.848581256947696</c:v>
                </c:pt>
                <c:pt idx="1">
                  <c:v>-77.977590092571702</c:v>
                </c:pt>
                <c:pt idx="2">
                  <c:v>-77.907776775616696</c:v>
                </c:pt>
                <c:pt idx="3">
                  <c:v>-77.821144867061605</c:v>
                </c:pt>
                <c:pt idx="4">
                  <c:v>-77.739024395325799</c:v>
                </c:pt>
                <c:pt idx="5">
                  <c:v>-77.742418638968303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C9B-4D4C-A8DE-A3B3BE1C7121}"/>
            </c:ext>
          </c:extLst>
        </c:ser>
        <c:ser>
          <c:idx val="5"/>
          <c:order val="5"/>
          <c:tx>
            <c:strRef>
              <c:f>BCCC2b!$H$35</c:f>
              <c:strCache>
                <c:ptCount val="1"/>
                <c:pt idx="0">
                  <c:v>GVB-BCCC2b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BCCC2b!$I$36:$I$41</c:f>
              <c:numCache>
                <c:formatCode>General</c:formatCode>
                <c:ptCount val="6"/>
                <c:pt idx="0">
                  <c:v>1.1000000000000001</c:v>
                </c:pt>
                <c:pt idx="1">
                  <c:v>1.4</c:v>
                </c:pt>
                <c:pt idx="2">
                  <c:v>1.7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xVal>
          <c:yVal>
            <c:numRef>
              <c:f>BCCC2b!$H$36:$H$41</c:f>
              <c:numCache>
                <c:formatCode>0.0000000_ </c:formatCode>
                <c:ptCount val="6"/>
                <c:pt idx="0">
                  <c:v>-77.848122874962399</c:v>
                </c:pt>
                <c:pt idx="1">
                  <c:v>-77.976681150112697</c:v>
                </c:pt>
                <c:pt idx="2">
                  <c:v>-77.906073852916094</c:v>
                </c:pt>
                <c:pt idx="3">
                  <c:v>-77.817600980178099</c:v>
                </c:pt>
                <c:pt idx="4">
                  <c:v>-77.702419587527004</c:v>
                </c:pt>
                <c:pt idx="5">
                  <c:v>-77.697449227684302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C9B-4D4C-A8DE-A3B3BE1C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035472"/>
        <c:axId val="2036036304"/>
      </c:scatterChart>
      <c:valAx>
        <c:axId val="2036035472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6036304"/>
        <c:crossesAt val="-78"/>
        <c:crossBetween val="midCat"/>
      </c:valAx>
      <c:valAx>
        <c:axId val="2036036304"/>
        <c:scaling>
          <c:orientation val="minMax"/>
          <c:max val="-77.5"/>
          <c:min val="-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60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716622922134739"/>
          <c:y val="5.266039661708953E-2"/>
          <c:w val="0.27772616122301341"/>
          <c:h val="0.46875328083989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285751</xdr:colOff>
      <xdr:row>48</xdr:row>
      <xdr:rowOff>180974</xdr:rowOff>
    </xdr:from>
    <xdr:to>
      <xdr:col>17</xdr:col>
      <xdr:colOff>200025</xdr:colOff>
      <xdr:row>61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227410</xdr:colOff>
      <xdr:row>24</xdr:row>
      <xdr:rowOff>119063</xdr:rowOff>
    </xdr:from>
    <xdr:to>
      <xdr:col>15</xdr:col>
      <xdr:colOff>507206</xdr:colOff>
      <xdr:row>44</xdr:row>
      <xdr:rowOff>57151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309562</xdr:colOff>
      <xdr:row>28</xdr:row>
      <xdr:rowOff>138112</xdr:rowOff>
    </xdr:from>
    <xdr:to>
      <xdr:col>23</xdr:col>
      <xdr:colOff>80962</xdr:colOff>
      <xdr:row>43</xdr:row>
      <xdr:rowOff>166687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504827</xdr:colOff>
      <xdr:row>22</xdr:row>
      <xdr:rowOff>152400</xdr:rowOff>
    </xdr:from>
    <xdr:to>
      <xdr:col>11</xdr:col>
      <xdr:colOff>381001</xdr:colOff>
      <xdr:row>32</xdr:row>
      <xdr:rowOff>76199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200025</xdr:colOff>
      <xdr:row>74</xdr:row>
      <xdr:rowOff>19050</xdr:rowOff>
    </xdr:from>
    <xdr:to>
      <xdr:col>12</xdr:col>
      <xdr:colOff>447676</xdr:colOff>
      <xdr:row>84</xdr:row>
      <xdr:rowOff>171450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285750</xdr:colOff>
      <xdr:row>95</xdr:row>
      <xdr:rowOff>123824</xdr:rowOff>
    </xdr:from>
    <xdr:to>
      <xdr:col>12</xdr:col>
      <xdr:colOff>885825</xdr:colOff>
      <xdr:row>108</xdr:row>
      <xdr:rowOff>161924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704850</xdr:colOff>
      <xdr:row>62</xdr:row>
      <xdr:rowOff>157162</xdr:rowOff>
    </xdr:from>
    <xdr:to>
      <xdr:col>12</xdr:col>
      <xdr:colOff>714375</xdr:colOff>
      <xdr:row>71</xdr:row>
      <xdr:rowOff>57150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923925</xdr:colOff>
      <xdr:row>12</xdr:row>
      <xdr:rowOff>0</xdr:rowOff>
    </xdr:from>
    <xdr:to>
      <xdr:col>10</xdr:col>
      <xdr:colOff>800100</xdr:colOff>
      <xdr:row>20</xdr:row>
      <xdr:rowOff>104775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200025</xdr:colOff>
      <xdr:row>34</xdr:row>
      <xdr:rowOff>19050</xdr:rowOff>
    </xdr:from>
    <xdr:to>
      <xdr:col>19</xdr:col>
      <xdr:colOff>19050</xdr:colOff>
      <xdr:row>44</xdr:row>
      <xdr:rowOff>171450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733424</xdr:colOff>
      <xdr:row>0</xdr:row>
      <xdr:rowOff>66674</xdr:rowOff>
    </xdr:from>
    <xdr:to>
      <xdr:col>22</xdr:col>
      <xdr:colOff>666749</xdr:colOff>
      <xdr:row>9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657225</xdr:colOff>
      <xdr:row>10</xdr:row>
      <xdr:rowOff>0</xdr:rowOff>
    </xdr:from>
    <xdr:to>
      <xdr:col>28</xdr:col>
      <xdr:colOff>152401</xdr:colOff>
      <xdr:row>18</xdr:row>
      <xdr:rowOff>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3"/>
  <sheetViews>
    <sheetView workbookViewId="0">
      <selection activeCell="G29" sqref="G29"/>
    </sheetView>
  </sheetViews>
  <sheetFormatPr defaultRowHeight="14.25"/>
  <sheetData>
    <row r="2" spans="1:7">
      <c r="A2" s="146" t="s">
        <v>369</v>
      </c>
      <c r="B2" s="146" t="s">
        <v>370</v>
      </c>
      <c r="C2" s="146" t="s">
        <v>371</v>
      </c>
      <c r="D2" s="146" t="s">
        <v>372</v>
      </c>
      <c r="E2" s="146"/>
      <c r="F2" s="146"/>
      <c r="G2" s="146"/>
    </row>
    <row r="3" spans="1:7">
      <c r="A3" s="146"/>
      <c r="B3" s="146"/>
      <c r="C3" s="146"/>
      <c r="D3" s="67">
        <v>1</v>
      </c>
      <c r="E3" s="67">
        <v>2</v>
      </c>
      <c r="F3" s="67">
        <v>3</v>
      </c>
      <c r="G3" s="67">
        <v>4</v>
      </c>
    </row>
    <row r="4" spans="1:7">
      <c r="A4" s="60"/>
      <c r="B4" s="148" t="s">
        <v>74</v>
      </c>
      <c r="C4" t="s">
        <v>76</v>
      </c>
      <c r="D4">
        <v>0.64</v>
      </c>
      <c r="E4">
        <v>10.36</v>
      </c>
      <c r="F4">
        <v>482.46</v>
      </c>
      <c r="G4">
        <v>23117</v>
      </c>
    </row>
    <row r="5" spans="1:7">
      <c r="A5" s="60"/>
      <c r="B5" s="147"/>
      <c r="C5" t="s">
        <v>65</v>
      </c>
      <c r="D5" t="s">
        <v>68</v>
      </c>
      <c r="E5" t="s">
        <v>69</v>
      </c>
      <c r="F5" t="s">
        <v>70</v>
      </c>
      <c r="G5" t="s">
        <v>71</v>
      </c>
    </row>
    <row r="6" spans="1:7">
      <c r="A6" s="60"/>
      <c r="B6" s="147"/>
      <c r="C6" t="s">
        <v>77</v>
      </c>
      <c r="D6">
        <v>0.13</v>
      </c>
      <c r="E6">
        <v>0.34</v>
      </c>
      <c r="F6">
        <v>8.2100000000000009</v>
      </c>
      <c r="G6">
        <v>87.63</v>
      </c>
    </row>
    <row r="7" spans="1:7">
      <c r="A7" s="60"/>
      <c r="B7" s="60"/>
    </row>
    <row r="8" spans="1:7">
      <c r="A8" s="60"/>
      <c r="B8" s="149" t="s">
        <v>75</v>
      </c>
      <c r="C8" t="s">
        <v>67</v>
      </c>
      <c r="E8">
        <v>11.88</v>
      </c>
      <c r="F8">
        <v>618.29</v>
      </c>
    </row>
    <row r="9" spans="1:7">
      <c r="A9" s="60"/>
      <c r="B9" s="147"/>
      <c r="C9" t="s">
        <v>65</v>
      </c>
      <c r="E9" t="s">
        <v>72</v>
      </c>
      <c r="F9" t="s">
        <v>73</v>
      </c>
    </row>
    <row r="10" spans="1:7">
      <c r="A10" s="60"/>
      <c r="B10" s="147"/>
      <c r="C10" t="s">
        <v>66</v>
      </c>
      <c r="E10">
        <v>0.34</v>
      </c>
      <c r="F10">
        <v>6.69</v>
      </c>
    </row>
    <row r="11" spans="1:7">
      <c r="A11" s="60"/>
      <c r="B11" s="60"/>
    </row>
    <row r="12" spans="1:7">
      <c r="A12" s="60"/>
      <c r="B12" s="149" t="s">
        <v>88</v>
      </c>
      <c r="C12" t="s">
        <v>67</v>
      </c>
      <c r="E12">
        <v>9.4700000000000006</v>
      </c>
      <c r="F12">
        <v>454.38</v>
      </c>
    </row>
    <row r="13" spans="1:7">
      <c r="A13" s="60"/>
      <c r="B13" s="147"/>
      <c r="C13" t="s">
        <v>65</v>
      </c>
      <c r="E13" t="s">
        <v>78</v>
      </c>
      <c r="F13" t="s">
        <v>79</v>
      </c>
      <c r="G13" t="s">
        <v>285</v>
      </c>
    </row>
    <row r="14" spans="1:7">
      <c r="A14" s="60"/>
      <c r="B14" s="147"/>
      <c r="C14" t="s">
        <v>66</v>
      </c>
      <c r="E14">
        <v>0.34</v>
      </c>
      <c r="F14">
        <v>5.57</v>
      </c>
    </row>
    <row r="15" spans="1:7">
      <c r="A15" s="60"/>
      <c r="B15" s="60"/>
    </row>
    <row r="16" spans="1:7">
      <c r="A16" s="60"/>
      <c r="B16" s="60"/>
      <c r="C16" t="s">
        <v>67</v>
      </c>
      <c r="E16">
        <v>3.97</v>
      </c>
      <c r="F16">
        <v>121.55</v>
      </c>
    </row>
    <row r="17" spans="1:7">
      <c r="A17" s="60"/>
      <c r="B17" s="60"/>
      <c r="C17" t="s">
        <v>65</v>
      </c>
      <c r="E17" t="s">
        <v>257</v>
      </c>
      <c r="F17" t="s">
        <v>258</v>
      </c>
    </row>
    <row r="18" spans="1:7">
      <c r="A18" s="60"/>
      <c r="B18" s="60"/>
      <c r="C18" t="s">
        <v>66</v>
      </c>
      <c r="E18">
        <v>0.35</v>
      </c>
      <c r="F18">
        <v>5.53</v>
      </c>
    </row>
    <row r="19" spans="1:7">
      <c r="A19" s="60"/>
      <c r="B19" s="60"/>
    </row>
    <row r="20" spans="1:7">
      <c r="A20" s="60"/>
      <c r="B20" s="60"/>
      <c r="C20" t="s">
        <v>67</v>
      </c>
      <c r="E20">
        <v>3.56</v>
      </c>
      <c r="F20">
        <v>92.23</v>
      </c>
    </row>
    <row r="21" spans="1:7">
      <c r="A21" s="60"/>
      <c r="B21" s="60"/>
    </row>
    <row r="22" spans="1:7">
      <c r="A22" s="60"/>
      <c r="B22" s="60"/>
      <c r="C22" t="s">
        <v>67</v>
      </c>
      <c r="E22">
        <v>3.56</v>
      </c>
      <c r="F22">
        <v>92.23</v>
      </c>
    </row>
    <row r="23" spans="1:7">
      <c r="A23" s="60"/>
      <c r="B23" s="60"/>
    </row>
    <row r="24" spans="1:7">
      <c r="A24" s="60"/>
      <c r="B24" s="60"/>
      <c r="C24" t="s">
        <v>67</v>
      </c>
      <c r="F24">
        <v>96.72</v>
      </c>
      <c r="G24">
        <v>712.21</v>
      </c>
    </row>
    <row r="25" spans="1:7">
      <c r="A25" s="60"/>
      <c r="B25" s="60"/>
      <c r="C25" t="s">
        <v>65</v>
      </c>
      <c r="F25" t="s">
        <v>339</v>
      </c>
      <c r="G25" t="s">
        <v>338</v>
      </c>
    </row>
    <row r="26" spans="1:7">
      <c r="A26" s="60"/>
      <c r="B26" s="60"/>
      <c r="C26" t="s">
        <v>66</v>
      </c>
      <c r="F26">
        <v>4.83</v>
      </c>
    </row>
    <row r="27" spans="1:7">
      <c r="A27" s="60"/>
      <c r="B27" s="60"/>
    </row>
    <row r="28" spans="1:7">
      <c r="A28" s="147">
        <v>23</v>
      </c>
      <c r="B28" s="147" t="s">
        <v>380</v>
      </c>
      <c r="C28" t="s">
        <v>67</v>
      </c>
      <c r="E28">
        <v>2.4700000000000002</v>
      </c>
      <c r="F28">
        <v>26.45</v>
      </c>
      <c r="G28">
        <v>135.59</v>
      </c>
    </row>
    <row r="29" spans="1:7">
      <c r="A29" s="147"/>
      <c r="B29" s="147"/>
      <c r="C29" t="s">
        <v>65</v>
      </c>
      <c r="E29" t="s">
        <v>375</v>
      </c>
      <c r="F29" t="s">
        <v>374</v>
      </c>
      <c r="G29" t="s">
        <v>373</v>
      </c>
    </row>
    <row r="30" spans="1:7">
      <c r="A30" s="147"/>
      <c r="B30" s="147"/>
      <c r="C30" t="s">
        <v>66</v>
      </c>
      <c r="E30">
        <v>0.32</v>
      </c>
      <c r="F30">
        <v>2.82</v>
      </c>
      <c r="G30">
        <v>48.15</v>
      </c>
    </row>
    <row r="31" spans="1:7">
      <c r="A31" s="60"/>
      <c r="B31" s="60"/>
    </row>
    <row r="32" spans="1:7">
      <c r="A32" s="60"/>
      <c r="B32" s="60"/>
    </row>
    <row r="33" spans="1:2">
      <c r="A33" s="59"/>
      <c r="B33" s="59"/>
    </row>
  </sheetData>
  <mergeCells count="9">
    <mergeCell ref="D2:G2"/>
    <mergeCell ref="C2:C3"/>
    <mergeCell ref="B2:B3"/>
    <mergeCell ref="A2:A3"/>
    <mergeCell ref="A28:A30"/>
    <mergeCell ref="B28:B30"/>
    <mergeCell ref="B4:B6"/>
    <mergeCell ref="B8:B10"/>
    <mergeCell ref="B12:B1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62"/>
  <sheetViews>
    <sheetView topLeftCell="A46" workbookViewId="0">
      <selection activeCell="K9" sqref="K9"/>
    </sheetView>
  </sheetViews>
  <sheetFormatPr defaultRowHeight="14.25"/>
  <cols>
    <col min="1" max="2" width="9" style="1"/>
    <col min="3" max="3" width="12.5" style="1" customWidth="1"/>
    <col min="4" max="4" width="16.5" style="1" customWidth="1"/>
    <col min="5" max="5" width="16.5" style="4" customWidth="1"/>
    <col min="6" max="7" width="16.375" style="4" customWidth="1"/>
    <col min="8" max="8" width="15.125" style="1" customWidth="1"/>
    <col min="9" max="9" width="15.625" style="4" customWidth="1"/>
    <col min="10" max="10" width="17" style="1" customWidth="1"/>
    <col min="11" max="11" width="15" style="1" customWidth="1"/>
    <col min="12" max="12" width="14.875" style="1" customWidth="1"/>
    <col min="13" max="13" width="24.5" style="1" customWidth="1"/>
    <col min="14" max="14" width="24.125" style="1" customWidth="1"/>
    <col min="15" max="15" width="16.5" style="1" customWidth="1"/>
    <col min="16" max="16384" width="9" style="1"/>
  </cols>
  <sheetData>
    <row r="2" spans="1:13">
      <c r="J2" s="150" t="s">
        <v>36</v>
      </c>
      <c r="K2" s="150"/>
      <c r="L2" s="150"/>
      <c r="M2" s="150"/>
    </row>
    <row r="3" spans="1:13">
      <c r="A3" s="1" t="s">
        <v>35</v>
      </c>
      <c r="B3" s="1" t="s">
        <v>40</v>
      </c>
      <c r="D3" s="1" t="s">
        <v>4</v>
      </c>
      <c r="E3" s="4" t="s">
        <v>0</v>
      </c>
      <c r="F3" s="4" t="s">
        <v>1</v>
      </c>
      <c r="G3" s="4" t="s">
        <v>2</v>
      </c>
      <c r="J3" s="3">
        <v>-1.7332658700000001</v>
      </c>
      <c r="K3" s="3">
        <v>0</v>
      </c>
      <c r="L3" s="3">
        <v>0</v>
      </c>
      <c r="M3" s="3">
        <v>0.18787218999999999</v>
      </c>
    </row>
    <row r="4" spans="1:13">
      <c r="B4" s="151">
        <v>0.85</v>
      </c>
      <c r="C4" s="1" t="s">
        <v>34</v>
      </c>
      <c r="D4" s="2">
        <v>-1.1107044473000001</v>
      </c>
      <c r="E4" s="7">
        <v>-1.1366506797</v>
      </c>
      <c r="F4" s="5">
        <v>-1.13665068</v>
      </c>
      <c r="G4" s="5">
        <v>-1.1366506814999999</v>
      </c>
      <c r="J4" s="3">
        <v>0</v>
      </c>
      <c r="K4" s="3">
        <v>-1.0867969</v>
      </c>
      <c r="L4" s="3">
        <v>0.18787218999999999</v>
      </c>
      <c r="M4" s="3">
        <v>0</v>
      </c>
    </row>
    <row r="5" spans="1:13">
      <c r="B5" s="151"/>
      <c r="C5" s="1" t="s">
        <v>43</v>
      </c>
      <c r="D5" s="2">
        <v>-1.1107044473000001</v>
      </c>
      <c r="E5" s="5">
        <v>-1.13665068148737</v>
      </c>
      <c r="F5" s="5">
        <v>-1.13665068148737</v>
      </c>
      <c r="G5" s="5">
        <v>-1.13665068148737</v>
      </c>
      <c r="J5" s="3">
        <v>0</v>
      </c>
      <c r="K5" s="3">
        <v>0.18787218999999999</v>
      </c>
      <c r="L5" s="3">
        <v>-1.0867969</v>
      </c>
      <c r="M5" s="3">
        <v>0</v>
      </c>
    </row>
    <row r="6" spans="1:13">
      <c r="B6" s="151">
        <v>0.6</v>
      </c>
      <c r="C6" s="1" t="s">
        <v>34</v>
      </c>
      <c r="D6" s="2">
        <v>-1.1103962311</v>
      </c>
      <c r="E6" s="8">
        <v>-1.1255968666</v>
      </c>
      <c r="F6" s="5">
        <v>-1.1255968700000001</v>
      </c>
      <c r="G6" s="5">
        <v>-1.1255968659</v>
      </c>
      <c r="J6" s="3">
        <v>0.18787218999999999</v>
      </c>
      <c r="K6" s="3">
        <v>0</v>
      </c>
      <c r="L6" s="3">
        <v>0</v>
      </c>
      <c r="M6" s="3">
        <v>-0.39886199999999999</v>
      </c>
    </row>
    <row r="7" spans="1:13">
      <c r="B7" s="151"/>
      <c r="C7" s="1" t="s">
        <v>42</v>
      </c>
      <c r="D7" s="2">
        <v>-1.1103962311</v>
      </c>
      <c r="E7" s="5">
        <v>-1.1255968659357301</v>
      </c>
      <c r="F7" s="5">
        <v>-1.1255968659357301</v>
      </c>
      <c r="G7" s="5">
        <v>-1.1255968659357301</v>
      </c>
    </row>
    <row r="8" spans="1:13">
      <c r="B8" s="151">
        <v>1.2</v>
      </c>
      <c r="C8" s="1" t="s">
        <v>34</v>
      </c>
      <c r="D8" s="2">
        <v>-1.0122223398000001</v>
      </c>
      <c r="E8" s="5">
        <v>-1.0642957384</v>
      </c>
      <c r="F8" s="5">
        <v>-1.0642957399999999</v>
      </c>
      <c r="G8" s="5">
        <v>-1.0642957379</v>
      </c>
      <c r="J8" s="150" t="s">
        <v>37</v>
      </c>
      <c r="K8" s="150"/>
      <c r="L8" s="150"/>
      <c r="M8" s="150"/>
    </row>
    <row r="9" spans="1:13">
      <c r="B9" s="151"/>
      <c r="C9" s="1" t="s">
        <v>44</v>
      </c>
      <c r="D9" s="2">
        <v>-1.0122223398000001</v>
      </c>
      <c r="E9" s="5">
        <v>-1.06429573787277</v>
      </c>
      <c r="F9" s="5">
        <v>-1.06429573787277</v>
      </c>
      <c r="G9" s="5">
        <v>-1.06429573787277</v>
      </c>
      <c r="J9" s="3">
        <v>-1.7332658700000001</v>
      </c>
      <c r="K9" s="3">
        <v>0</v>
      </c>
      <c r="L9" s="3">
        <v>0</v>
      </c>
      <c r="M9" s="3">
        <v>0.18787218999999999</v>
      </c>
    </row>
    <row r="10" spans="1:13">
      <c r="J10" s="3">
        <v>0</v>
      </c>
      <c r="K10" s="3">
        <v>-1.0867969</v>
      </c>
      <c r="L10" s="3">
        <v>-0.18787218999999999</v>
      </c>
      <c r="M10" s="3">
        <v>0</v>
      </c>
    </row>
    <row r="11" spans="1:13">
      <c r="J11" s="3">
        <v>0</v>
      </c>
      <c r="K11" s="3">
        <v>-0.18787218999999999</v>
      </c>
      <c r="L11" s="3">
        <v>-1.0867969</v>
      </c>
      <c r="M11" s="3">
        <v>0</v>
      </c>
    </row>
    <row r="12" spans="1:13">
      <c r="A12" s="1" t="s">
        <v>38</v>
      </c>
      <c r="D12" s="1" t="s">
        <v>4</v>
      </c>
      <c r="E12" s="4" t="s">
        <v>0</v>
      </c>
      <c r="F12" s="4" t="s">
        <v>1</v>
      </c>
      <c r="G12" s="4" t="s">
        <v>2</v>
      </c>
      <c r="J12" s="3">
        <v>0.18787218999999999</v>
      </c>
      <c r="K12" s="3">
        <v>0</v>
      </c>
      <c r="L12" s="3">
        <v>0</v>
      </c>
      <c r="M12" s="3">
        <v>-0.39886199999999999</v>
      </c>
    </row>
    <row r="13" spans="1:13">
      <c r="B13" s="151" t="s">
        <v>39</v>
      </c>
      <c r="C13" s="1" t="s">
        <v>34</v>
      </c>
      <c r="D13" s="2">
        <v>-2.1526203499999998</v>
      </c>
      <c r="E13" s="5">
        <v>-2.1944516978999999</v>
      </c>
      <c r="F13" s="5">
        <v>-2.1951114299999999</v>
      </c>
      <c r="G13" s="5">
        <v>-2.1951826366999998</v>
      </c>
    </row>
    <row r="14" spans="1:13">
      <c r="B14" s="151"/>
      <c r="C14" s="1" t="s">
        <v>44</v>
      </c>
      <c r="D14" s="2">
        <v>-2.1526203499999998</v>
      </c>
      <c r="E14" s="5">
        <v>-2.19445169766015</v>
      </c>
      <c r="F14" s="5">
        <v>-2.1951114301613202</v>
      </c>
      <c r="G14" s="5">
        <v>-2.19518263673167</v>
      </c>
    </row>
    <row r="15" spans="1:13">
      <c r="B15" s="151" t="s">
        <v>48</v>
      </c>
      <c r="C15" s="1" t="s">
        <v>34</v>
      </c>
      <c r="D15" s="2">
        <v>-2.2214088401000001</v>
      </c>
      <c r="E15" s="2">
        <v>-2.2733013595</v>
      </c>
      <c r="F15" s="2">
        <v>-2.2733013199999998</v>
      </c>
      <c r="G15" s="2">
        <v>-2.2733013267</v>
      </c>
    </row>
    <row r="16" spans="1:13" s="6" customFormat="1">
      <c r="B16" s="151"/>
      <c r="C16" s="6" t="s">
        <v>51</v>
      </c>
      <c r="D16" s="2">
        <f>D5*2</f>
        <v>-2.2214088946000001</v>
      </c>
      <c r="E16" s="2">
        <f>E5*2</f>
        <v>-2.2733013629747401</v>
      </c>
      <c r="F16" s="2">
        <f>F5*2</f>
        <v>-2.2733013629747401</v>
      </c>
      <c r="G16" s="2">
        <f>G5*2</f>
        <v>-2.2733013629747401</v>
      </c>
      <c r="I16" s="4"/>
    </row>
    <row r="17" spans="1:14">
      <c r="B17" s="151"/>
      <c r="C17" s="1" t="s">
        <v>45</v>
      </c>
      <c r="D17" s="2">
        <v>-2.2214088401000001</v>
      </c>
      <c r="E17" s="5">
        <v>-2.2733013179013102</v>
      </c>
      <c r="F17" s="5">
        <v>-2.27330132668695</v>
      </c>
      <c r="G17" s="5">
        <v>-2.27330132668695</v>
      </c>
    </row>
    <row r="18" spans="1:14">
      <c r="B18" s="151" t="s">
        <v>3</v>
      </c>
      <c r="C18" s="1" t="s">
        <v>34</v>
      </c>
      <c r="D18" s="2">
        <v>-2.1433963650000001</v>
      </c>
      <c r="E18" s="5">
        <v>-2.1800292449000001</v>
      </c>
      <c r="F18" s="5">
        <v>-2.1891994399999999</v>
      </c>
      <c r="G18" s="5">
        <v>-2.1945203270000002</v>
      </c>
      <c r="J18" s="1" t="s">
        <v>5</v>
      </c>
    </row>
    <row r="19" spans="1:14">
      <c r="B19" s="151"/>
      <c r="C19" s="1" t="s">
        <v>44</v>
      </c>
      <c r="D19" s="2">
        <v>-2.1433963650000001</v>
      </c>
      <c r="E19" s="5">
        <v>-2.1800292465589202</v>
      </c>
      <c r="F19" s="5">
        <v>-2.1891994450472101</v>
      </c>
      <c r="G19" s="5">
        <v>-2.1945203269915199</v>
      </c>
      <c r="J19" s="1" t="s">
        <v>6</v>
      </c>
      <c r="K19" s="2">
        <v>1.5047554100000001E-3</v>
      </c>
      <c r="M19" s="1" t="s">
        <v>20</v>
      </c>
      <c r="N19" s="2">
        <v>0.20026071600000001</v>
      </c>
    </row>
    <row r="20" spans="1:14">
      <c r="J20" s="1" t="s">
        <v>7</v>
      </c>
      <c r="K20" s="2">
        <v>-1.50475634E-3</v>
      </c>
      <c r="M20" s="1" t="s">
        <v>21</v>
      </c>
      <c r="N20" s="2">
        <v>5.1194072700000003E-4</v>
      </c>
    </row>
    <row r="21" spans="1:14">
      <c r="K21" s="2"/>
      <c r="N21" s="2"/>
    </row>
    <row r="22" spans="1:14">
      <c r="A22" s="1" t="s">
        <v>41</v>
      </c>
      <c r="D22" s="1" t="s">
        <v>4</v>
      </c>
      <c r="E22" s="4" t="s">
        <v>0</v>
      </c>
      <c r="F22" s="4" t="s">
        <v>1</v>
      </c>
      <c r="G22" s="4" t="s">
        <v>2</v>
      </c>
      <c r="J22" s="1" t="s">
        <v>8</v>
      </c>
      <c r="K22" s="2">
        <v>4.6970495299999998E-2</v>
      </c>
      <c r="M22" s="1" t="s">
        <v>22</v>
      </c>
      <c r="N22" s="2">
        <v>9.3349280399999998E-2</v>
      </c>
    </row>
    <row r="23" spans="1:14">
      <c r="B23" s="151" t="s">
        <v>39</v>
      </c>
      <c r="C23" s="1" t="s">
        <v>34</v>
      </c>
      <c r="D23" s="2">
        <v>-3.2708425144</v>
      </c>
      <c r="E23" s="5">
        <v>-3.3283167751999998</v>
      </c>
      <c r="F23" s="5">
        <v>-3.3296496000000002</v>
      </c>
      <c r="G23" s="5">
        <v>-3.3298088906999999</v>
      </c>
      <c r="J23" s="1" t="s">
        <v>9</v>
      </c>
      <c r="K23" s="2">
        <v>-4.6970505699999998E-2</v>
      </c>
      <c r="M23" s="1" t="s">
        <v>23</v>
      </c>
      <c r="N23" s="2">
        <v>0.25340924799999998</v>
      </c>
    </row>
    <row r="24" spans="1:14">
      <c r="B24" s="151"/>
      <c r="C24" s="1" t="s">
        <v>44</v>
      </c>
      <c r="D24" s="2">
        <v>-3.2708425144</v>
      </c>
      <c r="E24" s="5">
        <v>-3.3283167757575498</v>
      </c>
      <c r="F24" s="5">
        <v>-3.3296496027159899</v>
      </c>
      <c r="G24" s="5">
        <v>-3.32980889067866</v>
      </c>
      <c r="K24" s="2"/>
      <c r="N24" s="2"/>
    </row>
    <row r="25" spans="1:14">
      <c r="B25" s="151" t="s">
        <v>49</v>
      </c>
      <c r="C25" s="1" t="s">
        <v>34</v>
      </c>
      <c r="D25" s="2">
        <v>-3.2633248930000001</v>
      </c>
      <c r="E25" s="2">
        <v>-3.3311023788999998</v>
      </c>
      <c r="F25" s="2">
        <v>-3.3317621100000001</v>
      </c>
      <c r="G25" s="2">
        <v>-3.3318333114000001</v>
      </c>
      <c r="J25" s="1" t="s">
        <v>10</v>
      </c>
      <c r="K25" s="2">
        <v>-2.0842646499999999E-2</v>
      </c>
      <c r="M25" s="1" t="s">
        <v>24</v>
      </c>
      <c r="N25" s="2">
        <v>0.182380179</v>
      </c>
    </row>
    <row r="26" spans="1:14" s="6" customFormat="1">
      <c r="B26" s="151"/>
      <c r="C26" s="6" t="s">
        <v>52</v>
      </c>
      <c r="D26" s="2">
        <f>D5+D14</f>
        <v>-3.2633247973000001</v>
      </c>
      <c r="E26" s="2">
        <f>E9+E14</f>
        <v>-3.25874743553292</v>
      </c>
      <c r="F26" s="2">
        <f>F9+F14</f>
        <v>-3.2594071680340901</v>
      </c>
      <c r="G26" s="2">
        <f>G9+G14</f>
        <v>-3.25947837460444</v>
      </c>
      <c r="I26" s="4"/>
      <c r="K26" s="2"/>
      <c r="N26" s="2"/>
    </row>
    <row r="27" spans="1:14">
      <c r="B27" s="151"/>
      <c r="C27" s="1" t="s">
        <v>46</v>
      </c>
      <c r="D27" s="2">
        <v>-3.2633248930000001</v>
      </c>
      <c r="E27" s="5">
        <v>-3.3311023723592501</v>
      </c>
      <c r="F27" s="5">
        <v>-3.3317621114026701</v>
      </c>
      <c r="G27" s="5">
        <v>-3.3318333114325198</v>
      </c>
      <c r="J27" s="1" t="s">
        <v>11</v>
      </c>
      <c r="K27" s="2">
        <v>2.0842641799999999E-2</v>
      </c>
      <c r="M27" s="1" t="s">
        <v>25</v>
      </c>
      <c r="N27" s="2">
        <v>-0.18238019799999999</v>
      </c>
    </row>
    <row r="28" spans="1:14">
      <c r="B28" s="151" t="s">
        <v>3</v>
      </c>
      <c r="C28" s="1" t="s">
        <v>34</v>
      </c>
      <c r="D28" s="2">
        <v>-3.1801219753000001</v>
      </c>
      <c r="E28" s="5">
        <v>-3.2290651623</v>
      </c>
      <c r="F28" s="5">
        <v>-3.2450259399000001</v>
      </c>
      <c r="G28" s="5">
        <v>-3.2569269904000002</v>
      </c>
      <c r="K28" s="2"/>
      <c r="N28" s="2"/>
    </row>
    <row r="29" spans="1:14">
      <c r="B29" s="151"/>
      <c r="C29" s="1" t="s">
        <v>47</v>
      </c>
      <c r="D29" s="2">
        <v>-3.1801219753000001</v>
      </c>
      <c r="E29" s="5">
        <v>-3.2290651608701202</v>
      </c>
      <c r="F29" s="5">
        <v>-3.2450259804611798</v>
      </c>
      <c r="G29" s="5">
        <v>-3.25692699035949</v>
      </c>
      <c r="J29" s="1" t="s">
        <v>12</v>
      </c>
      <c r="K29" s="2">
        <v>-1.0879945E-2</v>
      </c>
      <c r="M29" s="1" t="s">
        <v>32</v>
      </c>
      <c r="N29" s="2">
        <v>-3.2509467799999997E-2</v>
      </c>
    </row>
    <row r="30" spans="1:14">
      <c r="J30" s="1" t="s">
        <v>13</v>
      </c>
      <c r="K30" s="2">
        <v>1.08799447E-2</v>
      </c>
      <c r="M30" s="1" t="s">
        <v>33</v>
      </c>
      <c r="N30" s="2">
        <v>3.2509465299999998E-2</v>
      </c>
    </row>
    <row r="31" spans="1:14">
      <c r="K31" s="2"/>
      <c r="N31" s="2"/>
    </row>
    <row r="32" spans="1:14">
      <c r="A32" s="1" t="s">
        <v>50</v>
      </c>
      <c r="D32" s="1" t="s">
        <v>4</v>
      </c>
      <c r="E32" s="4" t="s">
        <v>0</v>
      </c>
      <c r="F32" s="4" t="s">
        <v>1</v>
      </c>
      <c r="G32" s="4" t="s">
        <v>2</v>
      </c>
      <c r="J32" s="1" t="s">
        <v>14</v>
      </c>
      <c r="K32" s="2">
        <v>1.637519E-3</v>
      </c>
      <c r="M32" s="1" t="s">
        <v>30</v>
      </c>
      <c r="N32" s="2">
        <v>-2.0943385599999999E-2</v>
      </c>
    </row>
    <row r="33" spans="1:14">
      <c r="B33" s="151" t="s">
        <v>39</v>
      </c>
      <c r="C33" s="1" t="s">
        <v>34</v>
      </c>
      <c r="D33" s="2">
        <v>-4.4814623558999997</v>
      </c>
      <c r="E33" s="5">
        <v>-4.5680009400000001</v>
      </c>
      <c r="F33" s="5">
        <v>-4.5680332799999999</v>
      </c>
      <c r="G33" s="5">
        <v>-4.5680334884000002</v>
      </c>
      <c r="J33" s="1" t="s">
        <v>15</v>
      </c>
      <c r="K33" s="2">
        <v>1.63751851E-3</v>
      </c>
      <c r="M33" s="1" t="s">
        <v>31</v>
      </c>
      <c r="N33" s="2">
        <v>2.09433903E-2</v>
      </c>
    </row>
    <row r="34" spans="1:14">
      <c r="B34" s="151"/>
      <c r="C34" s="1" t="s">
        <v>42</v>
      </c>
      <c r="D34" s="2">
        <v>-4.4814623558999997</v>
      </c>
      <c r="E34" s="5">
        <v>-4.5680009428244297</v>
      </c>
      <c r="F34" s="5">
        <v>-4.5680332740316496</v>
      </c>
      <c r="G34" s="5">
        <v>-4.5680334883829197</v>
      </c>
      <c r="K34" s="2"/>
      <c r="N34" s="2"/>
    </row>
    <row r="35" spans="1:14">
      <c r="B35" s="151" t="s">
        <v>54</v>
      </c>
      <c r="C35" s="1" t="s">
        <v>34</v>
      </c>
      <c r="D35" s="2">
        <v>-4.3815469518999999</v>
      </c>
      <c r="E35" s="2">
        <v>-4.4649674600000004</v>
      </c>
      <c r="F35" s="2">
        <v>-4.4663002799999996</v>
      </c>
      <c r="G35" s="2">
        <v>-4.4664595939999998</v>
      </c>
      <c r="J35" s="1" t="s">
        <v>16</v>
      </c>
      <c r="K35" s="2">
        <v>-3.1263785699999998E-2</v>
      </c>
      <c r="M35" s="1" t="s">
        <v>28</v>
      </c>
      <c r="N35" s="2">
        <v>-2.5691061300000002E-2</v>
      </c>
    </row>
    <row r="36" spans="1:14" s="6" customFormat="1">
      <c r="B36" s="151"/>
      <c r="C36" s="6" t="s">
        <v>53</v>
      </c>
      <c r="D36" s="2">
        <f>D24+D5</f>
        <v>-4.3815469616999998</v>
      </c>
      <c r="E36" s="2">
        <f>E24+E5</f>
        <v>-4.4649674572449198</v>
      </c>
      <c r="F36" s="2">
        <f>F24+F5</f>
        <v>-4.4663002842033599</v>
      </c>
      <c r="G36" s="2">
        <f>G24+G5</f>
        <v>-4.4664595721660305</v>
      </c>
      <c r="I36" s="4"/>
      <c r="K36" s="2"/>
      <c r="N36" s="2"/>
    </row>
    <row r="37" spans="1:14">
      <c r="B37" s="151"/>
      <c r="C37" s="1" t="s">
        <v>42</v>
      </c>
      <c r="D37" s="2">
        <v>-4.3815469518999999</v>
      </c>
      <c r="E37" s="5">
        <v>-4.4649674791088501</v>
      </c>
      <c r="F37" s="5">
        <v>-4.4663002875211104</v>
      </c>
      <c r="G37" s="5">
        <v>-4.4664595940328198</v>
      </c>
      <c r="J37" s="1" t="s">
        <v>17</v>
      </c>
      <c r="K37" s="2">
        <v>-3.1263785699999998E-2</v>
      </c>
      <c r="M37" s="1" t="s">
        <v>29</v>
      </c>
      <c r="N37" s="2">
        <v>-2.5691061300000002E-2</v>
      </c>
    </row>
    <row r="38" spans="1:14">
      <c r="B38" s="151" t="s">
        <v>3</v>
      </c>
      <c r="C38" s="1" t="s">
        <v>34</v>
      </c>
      <c r="D38" s="2">
        <v>-4.2188003182999996</v>
      </c>
      <c r="E38" s="5">
        <v>-4.27898801</v>
      </c>
      <c r="F38" s="5">
        <v>-4.3027194299999998</v>
      </c>
      <c r="G38" s="5">
        <v>-4.3215320969000004</v>
      </c>
      <c r="K38" s="2"/>
      <c r="N38" s="2"/>
    </row>
    <row r="39" spans="1:14">
      <c r="B39" s="151"/>
      <c r="C39" s="1" t="s">
        <v>42</v>
      </c>
      <c r="D39" s="2">
        <v>-4.2188003182999996</v>
      </c>
      <c r="E39" s="5">
        <v>-4.2789880091918802</v>
      </c>
      <c r="F39" s="5">
        <v>-4.3027194270733098</v>
      </c>
      <c r="G39" s="5">
        <v>-4.3215320968561803</v>
      </c>
      <c r="J39" s="1" t="s">
        <v>18</v>
      </c>
      <c r="K39" s="2">
        <v>3.3619744899999998E-2</v>
      </c>
      <c r="M39" s="1" t="s">
        <v>27</v>
      </c>
      <c r="N39" s="2">
        <v>4.2084600700000002E-2</v>
      </c>
    </row>
    <row r="40" spans="1:14">
      <c r="J40" s="1" t="s">
        <v>19</v>
      </c>
      <c r="K40" s="2">
        <v>3.3619743399999999E-2</v>
      </c>
      <c r="M40" s="1" t="s">
        <v>26</v>
      </c>
      <c r="N40" s="2">
        <v>4.2084598299999998E-2</v>
      </c>
    </row>
    <row r="42" spans="1:14">
      <c r="A42" s="6" t="s">
        <v>55</v>
      </c>
      <c r="B42" s="6"/>
      <c r="C42" s="6"/>
      <c r="D42" s="6" t="s">
        <v>4</v>
      </c>
      <c r="E42" s="4" t="s">
        <v>0</v>
      </c>
      <c r="F42" s="4" t="s">
        <v>1</v>
      </c>
      <c r="G42" s="4" t="s">
        <v>2</v>
      </c>
    </row>
    <row r="43" spans="1:14">
      <c r="A43" s="6"/>
      <c r="B43" s="151" t="s">
        <v>60</v>
      </c>
      <c r="C43" s="6" t="s">
        <v>34</v>
      </c>
      <c r="D43" s="2">
        <v>-5.5921668227000003</v>
      </c>
      <c r="E43" s="5">
        <v>-5.7046516398999998</v>
      </c>
      <c r="F43" s="5">
        <v>-5.7046839800000004</v>
      </c>
      <c r="G43" s="5">
        <v>-5.7046841898</v>
      </c>
    </row>
    <row r="44" spans="1:14" s="6" customFormat="1">
      <c r="B44" s="151"/>
      <c r="C44" s="6" t="s">
        <v>58</v>
      </c>
      <c r="D44" s="2">
        <f>D5+D34</f>
        <v>-5.5921668031999996</v>
      </c>
      <c r="E44" s="2">
        <f>E5+E34</f>
        <v>-5.7046516243117997</v>
      </c>
      <c r="F44" s="2">
        <f>F5+F34</f>
        <v>-5.7046839555190196</v>
      </c>
      <c r="G44" s="2">
        <f>G5+G34</f>
        <v>-5.7046841698702897</v>
      </c>
      <c r="I44" s="4"/>
    </row>
    <row r="45" spans="1:14">
      <c r="A45" s="6"/>
      <c r="B45" s="151"/>
      <c r="C45" s="6" t="s">
        <v>42</v>
      </c>
      <c r="D45" s="2">
        <v>-5.5921668227000003</v>
      </c>
      <c r="E45" s="5">
        <v>-5.7046516398642702</v>
      </c>
      <c r="F45" s="5">
        <v>-5.7046839783497001</v>
      </c>
      <c r="G45" s="5">
        <v>-5.7046841898</v>
      </c>
    </row>
    <row r="46" spans="1:14">
      <c r="A46" s="6"/>
      <c r="B46" s="151" t="s">
        <v>61</v>
      </c>
      <c r="C46" s="6" t="s">
        <v>34</v>
      </c>
      <c r="D46" s="2">
        <v>-5.4234630848999998</v>
      </c>
      <c r="E46" s="2">
        <v>-5.5227686488999996</v>
      </c>
      <c r="F46" s="2">
        <v>-5.5247612100000003</v>
      </c>
      <c r="G46" s="2">
        <v>-5.5249917189</v>
      </c>
    </row>
    <row r="47" spans="1:14">
      <c r="A47" s="6"/>
      <c r="B47" s="151"/>
      <c r="C47" s="6" t="s">
        <v>59</v>
      </c>
      <c r="D47" s="2">
        <f>D14+D24</f>
        <v>-5.4234628643999994</v>
      </c>
      <c r="E47" s="2">
        <f>E14+E24</f>
        <v>-5.5227684734176998</v>
      </c>
      <c r="F47" s="2">
        <f>F14+F24</f>
        <v>-5.5247610328773096</v>
      </c>
      <c r="G47" s="2">
        <f>G14+G24</f>
        <v>-5.5249915274103305</v>
      </c>
    </row>
    <row r="48" spans="1:14">
      <c r="A48" s="6"/>
      <c r="B48" s="151"/>
      <c r="C48" s="6" t="s">
        <v>42</v>
      </c>
      <c r="D48" s="2">
        <v>-5.4234630848999998</v>
      </c>
      <c r="E48" s="2">
        <v>-5.5227686488999996</v>
      </c>
      <c r="F48" s="2">
        <v>-5.5247611980000002</v>
      </c>
      <c r="G48" s="2">
        <v>-5.5249917201000001</v>
      </c>
    </row>
    <row r="51" spans="1:15">
      <c r="A51" s="6" t="s">
        <v>56</v>
      </c>
      <c r="B51" s="6"/>
      <c r="C51" s="6"/>
      <c r="D51" s="6" t="s">
        <v>4</v>
      </c>
      <c r="E51" s="4" t="s">
        <v>0</v>
      </c>
      <c r="F51" s="4" t="s">
        <v>1</v>
      </c>
      <c r="G51" s="4" t="s">
        <v>2</v>
      </c>
    </row>
    <row r="52" spans="1:15">
      <c r="A52" s="6"/>
      <c r="B52" s="151" t="s">
        <v>63</v>
      </c>
      <c r="C52" s="6" t="s">
        <v>34</v>
      </c>
      <c r="D52" s="2">
        <v>-6.634082619</v>
      </c>
      <c r="E52" s="5">
        <v>-6.7624525637000001</v>
      </c>
      <c r="F52" s="2">
        <v>-6.7631446500000001</v>
      </c>
      <c r="G52" s="5">
        <v>-6.7632160735999998</v>
      </c>
    </row>
    <row r="53" spans="1:15" s="6" customFormat="1">
      <c r="B53" s="151"/>
      <c r="C53" s="6" t="s">
        <v>62</v>
      </c>
      <c r="D53" s="2">
        <f>D14+D34</f>
        <v>-6.6340827058999992</v>
      </c>
      <c r="E53" s="2">
        <f>E14+E34</f>
        <v>-6.7624526404845797</v>
      </c>
      <c r="F53" s="2">
        <f>F14+F34</f>
        <v>-6.7631447041929693</v>
      </c>
      <c r="G53" s="2">
        <f>G14+G34</f>
        <v>-6.7632161251145897</v>
      </c>
      <c r="I53" s="4"/>
    </row>
    <row r="54" spans="1:15">
      <c r="A54" s="6"/>
      <c r="B54" s="151"/>
      <c r="C54" s="6" t="s">
        <v>42</v>
      </c>
      <c r="D54" s="2">
        <v>-6.634082619</v>
      </c>
      <c r="E54" s="5">
        <v>-6.7624525637000001</v>
      </c>
      <c r="F54" s="2">
        <v>-6.7631446522100003</v>
      </c>
      <c r="G54" s="5">
        <v>-6.7632160698000003</v>
      </c>
    </row>
    <row r="55" spans="1:15">
      <c r="A55" s="6"/>
      <c r="B55" s="151" t="s">
        <v>64</v>
      </c>
      <c r="C55" s="6" t="s">
        <v>34</v>
      </c>
      <c r="D55" s="2">
        <v>-6.4509644792999996</v>
      </c>
      <c r="E55" s="2">
        <v>-6.5573819098000001</v>
      </c>
      <c r="F55" s="5">
        <v>-6.5746753</v>
      </c>
      <c r="G55" s="2">
        <v>-6.5867358806</v>
      </c>
    </row>
    <row r="56" spans="1:15">
      <c r="A56" s="6"/>
      <c r="B56" s="151"/>
      <c r="C56" s="6" t="s">
        <v>57</v>
      </c>
      <c r="D56" s="2">
        <f>D24+D29</f>
        <v>-6.4509644897000005</v>
      </c>
      <c r="E56" s="2">
        <f>E24+E29</f>
        <v>-6.55738193662767</v>
      </c>
      <c r="F56" s="2">
        <f>F24+F29</f>
        <v>-6.5746755831771697</v>
      </c>
      <c r="G56" s="2">
        <f>G24+G29</f>
        <v>-6.58673588103815</v>
      </c>
    </row>
    <row r="57" spans="1:15">
      <c r="A57" s="6"/>
      <c r="B57" s="151"/>
      <c r="C57" s="6" t="s">
        <v>42</v>
      </c>
      <c r="D57" s="2">
        <v>-6.4509644792999996</v>
      </c>
      <c r="E57" s="2">
        <v>-6.5573819106000002</v>
      </c>
      <c r="F57" s="5">
        <v>-6.5746753178599997</v>
      </c>
      <c r="G57" s="2">
        <v>-6.5867358784999999</v>
      </c>
    </row>
    <row r="62" spans="1:15">
      <c r="O62" s="2"/>
    </row>
  </sheetData>
  <mergeCells count="18">
    <mergeCell ref="B43:B45"/>
    <mergeCell ref="B46:B48"/>
    <mergeCell ref="B52:B54"/>
    <mergeCell ref="B55:B57"/>
    <mergeCell ref="J8:M8"/>
    <mergeCell ref="B33:B34"/>
    <mergeCell ref="B35:B37"/>
    <mergeCell ref="B38:B39"/>
    <mergeCell ref="B25:B27"/>
    <mergeCell ref="B28:B29"/>
    <mergeCell ref="J2:M2"/>
    <mergeCell ref="B15:B17"/>
    <mergeCell ref="B18:B19"/>
    <mergeCell ref="B23:B24"/>
    <mergeCell ref="B13:B14"/>
    <mergeCell ref="B4:B5"/>
    <mergeCell ref="B8:B9"/>
    <mergeCell ref="B6:B7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149"/>
  <sheetViews>
    <sheetView topLeftCell="A22" workbookViewId="0">
      <selection activeCell="D55" sqref="D55"/>
    </sheetView>
  </sheetViews>
  <sheetFormatPr defaultRowHeight="14.25"/>
  <cols>
    <col min="1" max="1" width="11.75" style="25" customWidth="1"/>
    <col min="2" max="3" width="9" style="25"/>
    <col min="4" max="4" width="14.25" style="2" customWidth="1"/>
    <col min="5" max="5" width="14.5" style="2" customWidth="1"/>
    <col min="6" max="8" width="15" style="2" customWidth="1"/>
    <col min="9" max="9" width="15" style="9" customWidth="1"/>
    <col min="10" max="10" width="13" style="9" customWidth="1"/>
    <col min="11" max="11" width="14.25" style="2" customWidth="1"/>
    <col min="12" max="12" width="13.5" style="9" customWidth="1"/>
    <col min="13" max="13" width="14.25" style="9" customWidth="1"/>
    <col min="14" max="14" width="14.25" style="2" customWidth="1"/>
    <col min="15" max="16" width="14.25" style="9" customWidth="1"/>
    <col min="17" max="17" width="4.25" style="25" customWidth="1"/>
    <col min="18" max="18" width="13.125" style="25" customWidth="1"/>
    <col min="19" max="19" width="13.875" style="25" customWidth="1"/>
    <col min="20" max="20" width="14" style="25" customWidth="1"/>
    <col min="21" max="21" width="14.5" style="25" customWidth="1"/>
    <col min="22" max="22" width="12.25" style="25" customWidth="1"/>
    <col min="23" max="24" width="14.375" style="25" customWidth="1"/>
    <col min="25" max="29" width="13.5" style="25" customWidth="1"/>
    <col min="30" max="32" width="13.5" style="9" customWidth="1"/>
    <col min="33" max="33" width="15" style="25" customWidth="1"/>
    <col min="34" max="36" width="13.625" style="9" customWidth="1"/>
    <col min="37" max="37" width="21" style="25" customWidth="1"/>
    <col min="38" max="40" width="13.875" style="9" customWidth="1"/>
    <col min="41" max="41" width="14.625" style="25" customWidth="1"/>
    <col min="42" max="42" width="14.625" style="9" customWidth="1"/>
    <col min="43" max="43" width="15.25" style="25" customWidth="1"/>
    <col min="44" max="44" width="11.625" style="9" customWidth="1"/>
    <col min="45" max="45" width="14" style="4" customWidth="1"/>
    <col min="46" max="46" width="9" style="12"/>
    <col min="47" max="48" width="9" style="4"/>
    <col min="49" max="16384" width="9" style="25"/>
  </cols>
  <sheetData>
    <row r="1" spans="1:47">
      <c r="AC1" s="25" t="s">
        <v>147</v>
      </c>
    </row>
    <row r="2" spans="1:47">
      <c r="A2" s="10" t="s">
        <v>89</v>
      </c>
      <c r="B2" s="10" t="s">
        <v>325</v>
      </c>
      <c r="C2" s="10"/>
      <c r="D2" s="21" t="s">
        <v>81</v>
      </c>
      <c r="E2" s="21" t="s">
        <v>83</v>
      </c>
      <c r="F2" s="21" t="s">
        <v>82</v>
      </c>
      <c r="G2" s="11" t="s">
        <v>100</v>
      </c>
      <c r="H2" s="21" t="s">
        <v>108</v>
      </c>
      <c r="I2" s="20" t="s">
        <v>109</v>
      </c>
      <c r="J2" s="20" t="s">
        <v>101</v>
      </c>
      <c r="K2" s="21" t="s">
        <v>94</v>
      </c>
      <c r="L2" s="20" t="s">
        <v>103</v>
      </c>
      <c r="M2" s="20" t="s">
        <v>93</v>
      </c>
      <c r="N2" s="21" t="s">
        <v>110</v>
      </c>
      <c r="O2" s="20" t="s">
        <v>138</v>
      </c>
      <c r="P2" s="20" t="s">
        <v>137</v>
      </c>
      <c r="R2" s="10" t="s">
        <v>89</v>
      </c>
      <c r="S2" s="10" t="s">
        <v>0</v>
      </c>
      <c r="T2" s="10" t="s">
        <v>83</v>
      </c>
      <c r="U2" s="10" t="s">
        <v>2</v>
      </c>
      <c r="V2" s="20" t="s">
        <v>165</v>
      </c>
      <c r="W2" s="10" t="s">
        <v>167</v>
      </c>
      <c r="X2" s="11" t="s">
        <v>168</v>
      </c>
      <c r="Y2" s="11" t="s">
        <v>169</v>
      </c>
      <c r="Z2" s="4"/>
      <c r="AC2" s="25" t="s">
        <v>148</v>
      </c>
      <c r="AS2" s="25"/>
      <c r="AT2" s="9"/>
    </row>
    <row r="3" spans="1:47">
      <c r="B3" s="151">
        <v>0.6</v>
      </c>
      <c r="C3" s="25" t="s">
        <v>34</v>
      </c>
      <c r="D3" s="8">
        <v>-1.1255968662</v>
      </c>
      <c r="E3" s="8">
        <v>-1.1255968662</v>
      </c>
      <c r="F3" s="8">
        <v>-1.125596866</v>
      </c>
      <c r="G3" s="8"/>
      <c r="H3" s="8"/>
      <c r="I3" s="19"/>
      <c r="R3" s="25">
        <v>0.6</v>
      </c>
      <c r="S3" s="8">
        <v>-1.1255968660154601</v>
      </c>
      <c r="T3" s="8">
        <v>-1.1255968662</v>
      </c>
      <c r="U3" s="8">
        <v>-1.1255968660154601</v>
      </c>
      <c r="V3" s="19">
        <f t="shared" ref="V3:V8" si="0">(T3-U3)*1000</f>
        <v>-1.8453993888556397E-7</v>
      </c>
      <c r="W3" s="8">
        <v>-1.1255968662</v>
      </c>
      <c r="X3" s="9">
        <f t="shared" ref="X3:X8" si="1">(W3-S3)*1000</f>
        <v>-1.8453993888556397E-7</v>
      </c>
      <c r="Y3" s="9">
        <f t="shared" ref="Y3:Y8" si="2">(W3-U3)*1000</f>
        <v>-1.8453993888556397E-7</v>
      </c>
      <c r="Z3" s="2"/>
      <c r="AC3" s="25" t="s">
        <v>230</v>
      </c>
      <c r="AD3" s="9" t="s">
        <v>231</v>
      </c>
      <c r="AE3" s="30" t="s">
        <v>232</v>
      </c>
      <c r="AF3" s="30"/>
      <c r="AG3" s="25" t="s">
        <v>230</v>
      </c>
      <c r="AH3" s="9" t="s">
        <v>231</v>
      </c>
      <c r="AI3" s="30" t="s">
        <v>232</v>
      </c>
      <c r="AJ3" s="30"/>
      <c r="AK3" s="25" t="s">
        <v>230</v>
      </c>
      <c r="AL3" s="9" t="s">
        <v>231</v>
      </c>
      <c r="AM3" s="30" t="s">
        <v>232</v>
      </c>
      <c r="AN3" s="30"/>
      <c r="AO3" s="25" t="s">
        <v>166</v>
      </c>
      <c r="AS3" s="25"/>
      <c r="AT3" s="9"/>
    </row>
    <row r="4" spans="1:47">
      <c r="B4" s="151"/>
      <c r="C4" s="25" t="s">
        <v>80</v>
      </c>
      <c r="D4" s="8">
        <v>-1.1255968660154601</v>
      </c>
      <c r="E4" s="8">
        <v>-1.1255968662</v>
      </c>
      <c r="F4" s="8">
        <v>-1.1255968660154601</v>
      </c>
      <c r="G4" s="8"/>
      <c r="H4" s="8">
        <v>-1.1255968662</v>
      </c>
      <c r="I4" s="19">
        <f>(H4-D4)*1000</f>
        <v>-1.8453993888556397E-7</v>
      </c>
      <c r="J4" s="9">
        <f>(H4-F4)*1000</f>
        <v>-1.8453993888556397E-7</v>
      </c>
      <c r="K4" s="2">
        <v>-1.1255968662</v>
      </c>
      <c r="L4" s="9">
        <f>(K4-D4)*1000</f>
        <v>-1.8453993888556397E-7</v>
      </c>
      <c r="M4" s="9">
        <f>(K4-F4)*1000</f>
        <v>-1.8453993888556397E-7</v>
      </c>
      <c r="N4" s="2">
        <v>-1.1255968662</v>
      </c>
      <c r="O4" s="9">
        <f>(N4-D4)*1000</f>
        <v>-1.8453993888556397E-7</v>
      </c>
      <c r="P4" s="9">
        <f>(N4-F4)*1000</f>
        <v>-1.8453993888556397E-7</v>
      </c>
      <c r="R4" s="25">
        <v>0.76</v>
      </c>
      <c r="S4" s="2">
        <v>-1.14531330255417</v>
      </c>
      <c r="T4" s="2">
        <v>-1.1453133010000001</v>
      </c>
      <c r="U4" s="2">
        <v>-1.14531330255417</v>
      </c>
      <c r="V4" s="19">
        <f t="shared" si="0"/>
        <v>1.5541699038834622E-6</v>
      </c>
      <c r="W4" s="2">
        <v>-1.1453133010000001</v>
      </c>
      <c r="X4" s="9">
        <f t="shared" si="1"/>
        <v>1.5541699038834622E-6</v>
      </c>
      <c r="Y4" s="9">
        <f t="shared" si="2"/>
        <v>1.5541699038834622E-6</v>
      </c>
      <c r="Z4" s="2"/>
      <c r="AC4" s="25" t="s">
        <v>149</v>
      </c>
      <c r="AD4" s="30">
        <v>0</v>
      </c>
      <c r="AE4" s="37">
        <v>0</v>
      </c>
      <c r="AF4" s="37"/>
      <c r="AG4" s="25" t="s">
        <v>155</v>
      </c>
      <c r="AH4" s="30">
        <v>-0.1143571744</v>
      </c>
      <c r="AI4" s="37">
        <v>-0.10254235489999999</v>
      </c>
      <c r="AJ4" s="37">
        <v>1.21505494714052E-2</v>
      </c>
      <c r="AK4" s="25" t="s">
        <v>143</v>
      </c>
      <c r="AL4" s="30">
        <v>4.5634601599999998E-2</v>
      </c>
      <c r="AM4" s="37">
        <v>4.0608340499999999E-2</v>
      </c>
      <c r="AN4" s="37">
        <v>-2.0306360954069598E-3</v>
      </c>
      <c r="AO4" s="25" t="s">
        <v>149</v>
      </c>
      <c r="AP4" s="9">
        <v>0</v>
      </c>
      <c r="AQ4" s="25" t="s">
        <v>155</v>
      </c>
      <c r="AR4" s="9">
        <v>-8.9095380000000005E-4</v>
      </c>
      <c r="AS4" s="25" t="s">
        <v>185</v>
      </c>
      <c r="AT4" s="9">
        <v>5.4306909200000003E-2</v>
      </c>
    </row>
    <row r="5" spans="1:47">
      <c r="B5" s="151">
        <v>1.5</v>
      </c>
      <c r="C5" s="25" t="s">
        <v>34</v>
      </c>
      <c r="D5" s="7">
        <v>-1.0065628737000001</v>
      </c>
      <c r="E5" s="7">
        <v>-1.0065628737000001</v>
      </c>
      <c r="F5" s="7">
        <v>-1.0065628737000001</v>
      </c>
      <c r="G5" s="7"/>
      <c r="H5" s="7"/>
      <c r="I5" s="19"/>
      <c r="R5" s="25">
        <v>1.2</v>
      </c>
      <c r="S5" s="2">
        <v>-1.06429573787277</v>
      </c>
      <c r="T5" s="2">
        <v>-1.0642957384</v>
      </c>
      <c r="U5" s="2">
        <v>-1.06429573787277</v>
      </c>
      <c r="V5" s="19">
        <f t="shared" si="0"/>
        <v>-5.2723003740595686E-7</v>
      </c>
      <c r="W5" s="2">
        <v>-1.0642957384</v>
      </c>
      <c r="X5" s="9">
        <f t="shared" si="1"/>
        <v>-5.2723003740595686E-7</v>
      </c>
      <c r="Y5" s="9">
        <f t="shared" si="2"/>
        <v>-5.2723003740595686E-7</v>
      </c>
      <c r="Z5" s="2"/>
      <c r="AC5" s="25" t="s">
        <v>150</v>
      </c>
      <c r="AD5" s="30">
        <v>0</v>
      </c>
      <c r="AE5" s="37">
        <v>0</v>
      </c>
      <c r="AF5" s="37"/>
      <c r="AG5" s="25" t="s">
        <v>156</v>
      </c>
      <c r="AH5" s="30">
        <v>-6.0637661000000004E-3</v>
      </c>
      <c r="AI5" s="37">
        <v>-6.9027638000000004E-3</v>
      </c>
      <c r="AJ5" s="37">
        <v>2.1480822595797401E-2</v>
      </c>
      <c r="AK5" s="25" t="s">
        <v>144</v>
      </c>
      <c r="AL5" s="30">
        <v>-4.56346049E-2</v>
      </c>
      <c r="AM5" s="37">
        <v>-4.0608343700000001E-2</v>
      </c>
      <c r="AN5" s="37">
        <v>2.0306375535240201E-3</v>
      </c>
      <c r="AO5" s="25" t="s">
        <v>150</v>
      </c>
      <c r="AP5" s="12">
        <v>0</v>
      </c>
      <c r="AQ5" s="25" t="s">
        <v>156</v>
      </c>
      <c r="AR5" s="12">
        <v>-7.7285881000000002E-3</v>
      </c>
      <c r="AS5" s="25" t="s">
        <v>144</v>
      </c>
      <c r="AT5" s="27">
        <v>-5.43069064E-2</v>
      </c>
    </row>
    <row r="6" spans="1:47">
      <c r="B6" s="151"/>
      <c r="C6" s="25" t="s">
        <v>42</v>
      </c>
      <c r="D6" s="7">
        <v>-1.0065628737111201</v>
      </c>
      <c r="E6" s="7">
        <v>-1.0065628737000001</v>
      </c>
      <c r="F6" s="7">
        <v>-1.0065628737111201</v>
      </c>
      <c r="G6" s="7"/>
      <c r="H6" s="7">
        <v>-1.0065628737000001</v>
      </c>
      <c r="I6" s="19">
        <f>(H6-D6)*1000</f>
        <v>1.1119993814645568E-8</v>
      </c>
      <c r="J6" s="9">
        <f>(H6-F6)*1000</f>
        <v>1.1119993814645568E-8</v>
      </c>
      <c r="K6" s="2">
        <v>-1.0065628737000001</v>
      </c>
      <c r="L6" s="9">
        <f>(K6-D6)*1000</f>
        <v>1.1119993814645568E-8</v>
      </c>
      <c r="M6" s="9">
        <f>(K6-F6)*1000</f>
        <v>1.1119993814645568E-8</v>
      </c>
      <c r="N6" s="2">
        <v>-1.0065628737000001</v>
      </c>
      <c r="O6" s="9">
        <f>(N6-D6)*1000</f>
        <v>1.1119993814645568E-8</v>
      </c>
      <c r="P6" s="9">
        <f>(N6-F6)*1000</f>
        <v>1.1119993814645568E-8</v>
      </c>
      <c r="R6" s="25">
        <v>1.5</v>
      </c>
      <c r="S6" s="7">
        <v>-1.0065628737111201</v>
      </c>
      <c r="T6" s="7">
        <v>-1.0065628737000001</v>
      </c>
      <c r="U6" s="7">
        <v>-1.0065628737111201</v>
      </c>
      <c r="V6" s="19">
        <f t="shared" si="0"/>
        <v>1.1119993814645568E-8</v>
      </c>
      <c r="W6" s="7">
        <v>-1.0065628737000001</v>
      </c>
      <c r="X6" s="9">
        <f t="shared" si="1"/>
        <v>1.1119993814645568E-8</v>
      </c>
      <c r="Y6" s="9">
        <f t="shared" si="2"/>
        <v>1.1119993814645568E-8</v>
      </c>
      <c r="Z6" s="2"/>
      <c r="AC6" s="25" t="s">
        <v>151</v>
      </c>
      <c r="AD6" s="30">
        <v>3.8756912999999998E-3</v>
      </c>
      <c r="AE6" s="37">
        <v>3.2376026999999998E-3</v>
      </c>
      <c r="AF6" s="37"/>
      <c r="AG6" s="25" t="s">
        <v>157</v>
      </c>
      <c r="AH6" s="30">
        <v>-1.0105982E-3</v>
      </c>
      <c r="AI6" s="37">
        <v>-9.0100759999999999E-4</v>
      </c>
      <c r="AJ6" s="37">
        <v>1.5894468996592299E-3</v>
      </c>
      <c r="AK6" s="25" t="s">
        <v>146</v>
      </c>
      <c r="AL6" s="30">
        <v>2.0986303599999999E-2</v>
      </c>
      <c r="AM6" s="37">
        <v>2.0912138399999999E-2</v>
      </c>
      <c r="AN6" s="37">
        <v>-2.3483581333095999E-2</v>
      </c>
      <c r="AP6" s="12"/>
      <c r="AR6" s="12"/>
      <c r="AS6" s="25" t="s">
        <v>146</v>
      </c>
      <c r="AT6" s="4">
        <v>2.0986303599999999E-2</v>
      </c>
      <c r="AU6" s="25"/>
    </row>
    <row r="7" spans="1:47">
      <c r="R7" s="25">
        <v>2.2999999999999998</v>
      </c>
      <c r="S7" s="2">
        <v>-0.94788583417933703</v>
      </c>
      <c r="T7" s="2">
        <v>-0.94788583429999995</v>
      </c>
      <c r="U7" s="2">
        <v>-0.94788583417933703</v>
      </c>
      <c r="V7" s="19">
        <f t="shared" si="0"/>
        <v>-1.206629240968482E-7</v>
      </c>
      <c r="W7" s="2">
        <v>-0.94788583429999995</v>
      </c>
      <c r="X7" s="9">
        <f t="shared" si="1"/>
        <v>-1.206629240968482E-7</v>
      </c>
      <c r="Y7" s="9">
        <f t="shared" si="2"/>
        <v>-1.206629240968482E-7</v>
      </c>
      <c r="Z7" s="2"/>
      <c r="AC7" s="25" t="s">
        <v>152</v>
      </c>
      <c r="AD7" s="30">
        <v>3.8756929999999999E-3</v>
      </c>
      <c r="AE7" s="37">
        <v>3.2376042999999999E-3</v>
      </c>
      <c r="AF7" s="37"/>
      <c r="AG7" s="25" t="s">
        <v>158</v>
      </c>
      <c r="AH7" s="30">
        <v>-1.0105985000000001E-3</v>
      </c>
      <c r="AI7" s="37">
        <v>-9.0100789999999998E-4</v>
      </c>
      <c r="AJ7" s="37">
        <v>1.58944719912477E-3</v>
      </c>
      <c r="AK7" s="25" t="s">
        <v>145</v>
      </c>
      <c r="AL7" s="30">
        <v>-2.0986304000000001E-2</v>
      </c>
      <c r="AM7" s="37">
        <v>-2.0912138800000001E-2</v>
      </c>
      <c r="AN7" s="37">
        <v>2.34835813722582E-2</v>
      </c>
      <c r="AO7" s="25" t="s">
        <v>151</v>
      </c>
      <c r="AP7" s="12">
        <v>-3.01479E-5</v>
      </c>
      <c r="AQ7" s="25" t="s">
        <v>157</v>
      </c>
      <c r="AR7" s="12">
        <v>-2.8160100000000002E-5</v>
      </c>
      <c r="AS7" s="25" t="s">
        <v>145</v>
      </c>
      <c r="AT7" s="4">
        <v>-2.0986304000000001E-2</v>
      </c>
      <c r="AU7" s="25"/>
    </row>
    <row r="8" spans="1:47">
      <c r="R8" s="25">
        <v>3.8</v>
      </c>
      <c r="S8" s="2">
        <v>-0.94210212180770303</v>
      </c>
      <c r="T8" s="2">
        <v>-0.94210212230000001</v>
      </c>
      <c r="U8" s="2">
        <v>-0.94210212180770303</v>
      </c>
      <c r="V8" s="19">
        <f t="shared" si="0"/>
        <v>-4.9229698095842878E-7</v>
      </c>
      <c r="W8" s="2">
        <v>-0.94210212230000001</v>
      </c>
      <c r="X8" s="9">
        <f t="shared" si="1"/>
        <v>-4.9229698095842878E-7</v>
      </c>
      <c r="Y8" s="9">
        <f t="shared" si="2"/>
        <v>-4.9229698095842878E-7</v>
      </c>
      <c r="Z8" s="2"/>
      <c r="AC8" s="25" t="s">
        <v>153</v>
      </c>
      <c r="AD8" s="30">
        <v>1.1702722699999999E-2</v>
      </c>
      <c r="AE8" s="37">
        <v>1.131938E-2</v>
      </c>
      <c r="AF8" s="37"/>
      <c r="AG8" s="25" t="s">
        <v>159</v>
      </c>
      <c r="AH8" s="30">
        <v>0.1143571744</v>
      </c>
      <c r="AI8" s="37">
        <v>0.10254235489999999</v>
      </c>
      <c r="AJ8" s="37">
        <v>-1.21505494714052E-2</v>
      </c>
      <c r="AK8" s="25" t="s">
        <v>161</v>
      </c>
      <c r="AL8" s="30">
        <v>-4.5634601599999998E-2</v>
      </c>
      <c r="AM8" s="37">
        <v>-4.0608340499999999E-2</v>
      </c>
      <c r="AN8" s="37">
        <v>2.03063609540691E-3</v>
      </c>
      <c r="AO8" s="25" t="s">
        <v>152</v>
      </c>
      <c r="AP8" s="12">
        <v>7.3366200000000002E-5</v>
      </c>
      <c r="AQ8" s="25" t="s">
        <v>158</v>
      </c>
      <c r="AR8" s="12">
        <v>5.1779E-6</v>
      </c>
      <c r="AS8" s="25" t="s">
        <v>161</v>
      </c>
    </row>
    <row r="9" spans="1:47">
      <c r="A9" s="10" t="s">
        <v>113</v>
      </c>
      <c r="B9" s="10"/>
      <c r="C9" s="10"/>
      <c r="D9" s="21" t="s">
        <v>81</v>
      </c>
      <c r="E9" s="21" t="s">
        <v>83</v>
      </c>
      <c r="F9" s="21" t="s">
        <v>82</v>
      </c>
      <c r="G9" s="11" t="s">
        <v>100</v>
      </c>
      <c r="H9" s="21" t="s">
        <v>99</v>
      </c>
      <c r="I9" s="20" t="s">
        <v>100</v>
      </c>
      <c r="J9" s="20" t="s">
        <v>90</v>
      </c>
      <c r="K9" s="21" t="s">
        <v>94</v>
      </c>
      <c r="L9" s="20" t="s">
        <v>103</v>
      </c>
      <c r="M9" s="20" t="s">
        <v>93</v>
      </c>
      <c r="N9" s="21" t="s">
        <v>110</v>
      </c>
      <c r="O9" s="20" t="s">
        <v>135</v>
      </c>
      <c r="P9" s="20" t="s">
        <v>136</v>
      </c>
      <c r="U9" s="56"/>
      <c r="AC9" s="25" t="s">
        <v>154</v>
      </c>
      <c r="AD9" s="30">
        <v>1.17027235E-2</v>
      </c>
      <c r="AE9" s="37">
        <v>1.13193813E-2</v>
      </c>
      <c r="AF9" s="37"/>
      <c r="AG9" s="25" t="s">
        <v>160</v>
      </c>
      <c r="AH9" s="30">
        <v>0.1143571744</v>
      </c>
      <c r="AI9" s="37">
        <v>0.10254235489999999</v>
      </c>
      <c r="AJ9" s="37">
        <v>-1.21505494714052E-2</v>
      </c>
      <c r="AK9" s="25" t="s">
        <v>162</v>
      </c>
      <c r="AL9" s="30">
        <v>4.56346049E-2</v>
      </c>
      <c r="AM9" s="37">
        <v>4.0608343700000001E-2</v>
      </c>
      <c r="AN9" s="37">
        <v>-2.03063755352404E-3</v>
      </c>
      <c r="AP9" s="12"/>
      <c r="AR9" s="12"/>
      <c r="AS9" s="25" t="s">
        <v>162</v>
      </c>
    </row>
    <row r="10" spans="1:47">
      <c r="B10" s="151" t="s">
        <v>114</v>
      </c>
      <c r="C10" s="25" t="s">
        <v>34</v>
      </c>
      <c r="D10" s="5">
        <v>-2.1944516978999999</v>
      </c>
      <c r="E10" s="14">
        <v>-2.1951114302999999</v>
      </c>
      <c r="F10" s="5">
        <v>-2.1951826368999998</v>
      </c>
      <c r="G10" s="5"/>
      <c r="R10" s="10" t="s">
        <v>98</v>
      </c>
      <c r="S10" s="10" t="s">
        <v>81</v>
      </c>
      <c r="T10" s="10" t="s">
        <v>83</v>
      </c>
      <c r="U10" s="10" t="s">
        <v>82</v>
      </c>
      <c r="V10" s="20" t="s">
        <v>165</v>
      </c>
      <c r="W10" s="10" t="s">
        <v>108</v>
      </c>
      <c r="X10" s="11" t="s">
        <v>100</v>
      </c>
      <c r="Y10" s="11" t="s">
        <v>84</v>
      </c>
      <c r="Z10" s="4"/>
      <c r="AE10" s="38"/>
      <c r="AF10" s="38"/>
      <c r="AG10" s="25" t="s">
        <v>220</v>
      </c>
      <c r="AH10" s="30">
        <v>-1.2241329699999999E-2</v>
      </c>
      <c r="AI10" s="37">
        <v>-1.1354640799999999E-2</v>
      </c>
      <c r="AJ10" s="37">
        <v>6.6581318078934E-3</v>
      </c>
      <c r="AK10" s="25" t="s">
        <v>163</v>
      </c>
      <c r="AL10" s="30">
        <v>-2.0986303599999999E-2</v>
      </c>
      <c r="AM10" s="37">
        <v>-2.0912138399999999E-2</v>
      </c>
      <c r="AN10" s="37">
        <v>2.3483581333095999E-2</v>
      </c>
      <c r="AO10" s="25" t="s">
        <v>153</v>
      </c>
      <c r="AP10" s="12">
        <v>1.2270823999999999E-3</v>
      </c>
      <c r="AQ10" s="25" t="s">
        <v>159</v>
      </c>
      <c r="AR10" s="12">
        <v>8.9095380000000005E-4</v>
      </c>
      <c r="AS10" s="25" t="s">
        <v>163</v>
      </c>
    </row>
    <row r="11" spans="1:47">
      <c r="B11" s="151"/>
      <c r="C11" s="25" t="s">
        <v>42</v>
      </c>
      <c r="D11" s="5">
        <v>-2.1944516977862198</v>
      </c>
      <c r="E11" s="5">
        <v>-2.19511143040291</v>
      </c>
      <c r="F11" s="5">
        <v>-2.1951826368612499</v>
      </c>
      <c r="G11" s="5"/>
      <c r="H11" s="2">
        <v>-2.1951829165587302</v>
      </c>
      <c r="I11" s="9">
        <f>(H11-D11)*1000</f>
        <v>-0.73121877251036693</v>
      </c>
      <c r="J11" s="9">
        <f>(H11-F11)*1000</f>
        <v>-2.7969748028766617E-4</v>
      </c>
      <c r="K11" s="2">
        <v>-2.1951829165587302</v>
      </c>
      <c r="L11" s="9">
        <f>(K11-D11)*1000</f>
        <v>-0.73121877251036693</v>
      </c>
      <c r="M11" s="9">
        <f>(K11-F11)*1000</f>
        <v>-2.7969748028766617E-4</v>
      </c>
      <c r="N11" s="2">
        <v>-2.1951829165587302</v>
      </c>
      <c r="O11" s="9">
        <f>(N11-D11)*1000</f>
        <v>-0.73121877251036693</v>
      </c>
      <c r="P11" s="9">
        <f>(N11-F11)*1000</f>
        <v>-2.7969748028766617E-4</v>
      </c>
      <c r="R11" s="25">
        <v>0.6</v>
      </c>
      <c r="S11" s="2">
        <v>-1.9690882044217799</v>
      </c>
      <c r="T11" s="2">
        <v>-1.97673160983951</v>
      </c>
      <c r="U11" s="2">
        <v>-1.98120310661948</v>
      </c>
      <c r="V11" s="9">
        <f t="shared" ref="V11:V16" si="3">(T11-U11)*1000</f>
        <v>4.4714967799699412</v>
      </c>
      <c r="W11" s="2">
        <v>-1.9812835402128</v>
      </c>
      <c r="X11" s="9">
        <f t="shared" ref="X11:X16" si="4">(W11-S11)*1000</f>
        <v>-12.195335791020057</v>
      </c>
      <c r="Y11" s="9">
        <f t="shared" ref="Y11:Y16" si="5">(W11-U11)*1000</f>
        <v>-8.0433593319995111E-2</v>
      </c>
      <c r="Z11" s="9"/>
      <c r="AE11" s="38"/>
      <c r="AF11" s="38"/>
      <c r="AG11" s="25" t="s">
        <v>221</v>
      </c>
      <c r="AH11" s="30">
        <v>-1.224133E-2</v>
      </c>
      <c r="AI11" s="37">
        <v>-1.13546411E-2</v>
      </c>
      <c r="AJ11" s="37">
        <v>6.6581314741482904E-3</v>
      </c>
      <c r="AK11" s="25" t="s">
        <v>164</v>
      </c>
      <c r="AL11" s="30">
        <v>2.0986304000000001E-2</v>
      </c>
      <c r="AM11" s="37">
        <v>2.0912138800000001E-2</v>
      </c>
      <c r="AN11" s="37">
        <v>-2.34835813722582E-2</v>
      </c>
      <c r="AO11" s="25" t="s">
        <v>154</v>
      </c>
      <c r="AP11" s="12">
        <v>1.2250555E-3</v>
      </c>
      <c r="AQ11" s="25" t="s">
        <v>160</v>
      </c>
      <c r="AR11" s="12">
        <v>8.9095380000000005E-4</v>
      </c>
      <c r="AS11" s="25" t="s">
        <v>164</v>
      </c>
    </row>
    <row r="12" spans="1:47">
      <c r="B12" s="151" t="s">
        <v>48</v>
      </c>
      <c r="C12" s="25" t="s">
        <v>34</v>
      </c>
      <c r="D12" s="2">
        <v>-2.0131257474000002</v>
      </c>
      <c r="E12" s="2">
        <v>-2.0131257474000002</v>
      </c>
      <c r="F12" s="2">
        <v>-2.0131257478000002</v>
      </c>
      <c r="R12" s="25">
        <v>0.76</v>
      </c>
      <c r="S12" s="2">
        <v>-2.1546303147637098</v>
      </c>
      <c r="T12" s="2">
        <v>-2.1633123971086299</v>
      </c>
      <c r="U12" s="2">
        <v>-2.16832104775599</v>
      </c>
      <c r="V12" s="9">
        <f t="shared" si="3"/>
        <v>5.0086506473601133</v>
      </c>
      <c r="W12" s="2">
        <v>-2.1684695490897501</v>
      </c>
      <c r="X12" s="9">
        <f t="shared" si="4"/>
        <v>-13.839234326040284</v>
      </c>
      <c r="Y12" s="9">
        <f t="shared" si="5"/>
        <v>-0.14850133376009822</v>
      </c>
      <c r="Z12" s="9"/>
      <c r="AA12" s="9"/>
      <c r="AB12" s="9"/>
      <c r="AC12" s="9" t="s">
        <v>170</v>
      </c>
      <c r="AD12" s="30"/>
      <c r="AE12" s="37"/>
      <c r="AF12" s="37"/>
      <c r="AG12" s="9"/>
      <c r="AH12" s="30"/>
      <c r="AI12" s="37"/>
      <c r="AJ12" s="37"/>
      <c r="AL12" s="30"/>
      <c r="AM12" s="37"/>
      <c r="AN12" s="37"/>
    </row>
    <row r="13" spans="1:47">
      <c r="B13" s="151"/>
      <c r="C13" s="25" t="s">
        <v>51</v>
      </c>
      <c r="D13" s="2">
        <f>D6*2</f>
        <v>-2.0131257474222402</v>
      </c>
      <c r="E13" s="2">
        <f>E6*2</f>
        <v>-2.0131257474000002</v>
      </c>
      <c r="F13" s="2">
        <f>F6*2</f>
        <v>-2.0131257474222402</v>
      </c>
      <c r="H13" s="2">
        <f>H6*2</f>
        <v>-2.0131257474000002</v>
      </c>
      <c r="I13" s="9">
        <f>(H13-D13)*1000</f>
        <v>2.2239987629291136E-8</v>
      </c>
      <c r="J13" s="9">
        <f>(H13-F13)*1000</f>
        <v>2.2239987629291136E-8</v>
      </c>
      <c r="K13" s="2">
        <f>K6*2</f>
        <v>-2.0131257474000002</v>
      </c>
      <c r="L13" s="9">
        <f>(K13-D13)*1000</f>
        <v>2.2239987629291136E-8</v>
      </c>
      <c r="M13" s="9">
        <f>(K13-F13)*1000</f>
        <v>2.2239987629291136E-8</v>
      </c>
      <c r="N13" s="2">
        <f>N6*2</f>
        <v>-2.0131257474000002</v>
      </c>
      <c r="O13" s="9">
        <f>(N13-D13)*1000</f>
        <v>2.2239987629291136E-8</v>
      </c>
      <c r="P13" s="9">
        <f>(N13-F13)*1000</f>
        <v>2.2239987629291136E-8</v>
      </c>
      <c r="R13" s="25">
        <v>1.2</v>
      </c>
      <c r="S13" s="2">
        <v>-2.10020570873438</v>
      </c>
      <c r="T13" s="2">
        <v>-2.1103709065163998</v>
      </c>
      <c r="U13" s="2">
        <v>-2.1170475629353498</v>
      </c>
      <c r="V13" s="9">
        <f t="shared" si="3"/>
        <v>6.6766564189499888</v>
      </c>
      <c r="W13" s="2">
        <v>-2.1176305184461199</v>
      </c>
      <c r="X13" s="9">
        <f t="shared" si="4"/>
        <v>-17.424809711739986</v>
      </c>
      <c r="Y13" s="9">
        <f t="shared" si="5"/>
        <v>-0.58295551077014451</v>
      </c>
      <c r="Z13" s="9"/>
      <c r="AA13" s="9"/>
      <c r="AB13" s="9"/>
      <c r="AC13" s="25" t="s">
        <v>230</v>
      </c>
      <c r="AD13" s="9" t="s">
        <v>231</v>
      </c>
      <c r="AE13" s="30" t="s">
        <v>232</v>
      </c>
      <c r="AF13" s="30" t="s">
        <v>254</v>
      </c>
      <c r="AG13" s="25" t="s">
        <v>230</v>
      </c>
      <c r="AH13" s="9" t="s">
        <v>231</v>
      </c>
      <c r="AI13" s="30" t="s">
        <v>232</v>
      </c>
      <c r="AJ13" s="30" t="s">
        <v>254</v>
      </c>
      <c r="AK13" s="25" t="s">
        <v>230</v>
      </c>
      <c r="AL13" s="9" t="s">
        <v>231</v>
      </c>
      <c r="AM13" s="30" t="s">
        <v>232</v>
      </c>
      <c r="AN13" s="30" t="s">
        <v>254</v>
      </c>
      <c r="AO13" s="9" t="s">
        <v>228</v>
      </c>
    </row>
    <row r="14" spans="1:47">
      <c r="B14" s="151"/>
      <c r="C14" s="25" t="s">
        <v>42</v>
      </c>
      <c r="D14" s="2">
        <v>-2.0131257478458799</v>
      </c>
      <c r="E14" s="5">
        <v>-2.0131257474001201</v>
      </c>
      <c r="F14" s="5">
        <v>-2.0131257478460101</v>
      </c>
      <c r="H14" s="5">
        <v>-2.0131257474001201</v>
      </c>
      <c r="I14" s="9">
        <f>(H14-D14)*1000</f>
        <v>4.4575987345751855E-7</v>
      </c>
      <c r="J14" s="9">
        <f>(H14-F14)*1000</f>
        <v>4.4588999159600462E-7</v>
      </c>
      <c r="K14" s="2">
        <v>-2.0131257474001201</v>
      </c>
      <c r="L14" s="9">
        <f>(K14-D14)*1000</f>
        <v>4.4575987345751855E-7</v>
      </c>
      <c r="M14" s="9">
        <f>(K14-F14)*1000</f>
        <v>4.4588999159600462E-7</v>
      </c>
      <c r="N14" s="2">
        <v>-2.0131257474001201</v>
      </c>
      <c r="O14" s="9">
        <f>(N14-D14)*1000</f>
        <v>4.4575987345751855E-7</v>
      </c>
      <c r="P14" s="9">
        <f>(N14-F14)*1000</f>
        <v>4.4588999159600462E-7</v>
      </c>
      <c r="R14" s="25">
        <v>1.5</v>
      </c>
      <c r="S14" s="2">
        <v>-1.9964796215198899</v>
      </c>
      <c r="T14" s="2">
        <v>-2.0053857674</v>
      </c>
      <c r="U14" s="2">
        <v>-2.0126741273128999</v>
      </c>
      <c r="V14" s="9">
        <f t="shared" si="3"/>
        <v>7.2883599128998888</v>
      </c>
      <c r="W14" s="2">
        <v>-2.0137222352747202</v>
      </c>
      <c r="X14" s="9">
        <f t="shared" si="4"/>
        <v>-17.242613754830273</v>
      </c>
      <c r="Y14" s="9">
        <f t="shared" si="5"/>
        <v>-1.0481079618203104</v>
      </c>
      <c r="Z14" s="9"/>
      <c r="AA14" s="9"/>
      <c r="AB14" s="9"/>
      <c r="AC14" s="9" t="s">
        <v>151</v>
      </c>
      <c r="AD14" s="30">
        <v>5.5848853E-3</v>
      </c>
      <c r="AE14" s="37">
        <v>3.5766874E-3</v>
      </c>
      <c r="AF14" s="48"/>
      <c r="AG14" s="25" t="s">
        <v>188</v>
      </c>
      <c r="AH14" s="30">
        <v>-1.5662400000000001E-4</v>
      </c>
      <c r="AI14" s="37">
        <v>-1.3437259999999999E-4</v>
      </c>
      <c r="AJ14" s="37">
        <v>1.07060111932365E-4</v>
      </c>
      <c r="AK14" s="25" t="s">
        <v>190</v>
      </c>
      <c r="AL14" s="30">
        <v>-2.7025164899999999E-2</v>
      </c>
      <c r="AM14" s="37">
        <v>-1.7772857600000001E-2</v>
      </c>
      <c r="AN14" s="37">
        <v>5.5958309408074103E-4</v>
      </c>
      <c r="AO14" s="25" t="s">
        <v>153</v>
      </c>
      <c r="AP14" s="30">
        <v>2.2714826099999998E-2</v>
      </c>
      <c r="AQ14" s="43">
        <v>-3.7340209999999998E-4</v>
      </c>
    </row>
    <row r="15" spans="1:47">
      <c r="B15" s="151" t="s">
        <v>3</v>
      </c>
      <c r="C15" s="25" t="s">
        <v>34</v>
      </c>
      <c r="D15" s="5">
        <v>-1.9964796216</v>
      </c>
      <c r="E15" s="5">
        <v>-2.0053857674</v>
      </c>
      <c r="F15" s="5">
        <v>-2.0126741272999999</v>
      </c>
      <c r="G15" s="5"/>
      <c r="H15" s="5"/>
      <c r="R15" s="25">
        <v>2.2999999999999998</v>
      </c>
      <c r="S15" s="5">
        <v>-1.8925620232505</v>
      </c>
      <c r="T15" s="5">
        <v>-1.8942443338461501</v>
      </c>
      <c r="U15" s="5">
        <v>-1.8958939445881999</v>
      </c>
      <c r="V15" s="9">
        <f t="shared" si="3"/>
        <v>1.649610742049834</v>
      </c>
      <c r="W15" s="5">
        <v>-1.89622280697915</v>
      </c>
      <c r="X15" s="9">
        <f t="shared" si="4"/>
        <v>-3.6607837286499745</v>
      </c>
      <c r="Y15" s="9">
        <f t="shared" si="5"/>
        <v>-0.32886239095009095</v>
      </c>
      <c r="Z15" s="9"/>
      <c r="AA15" s="9"/>
      <c r="AB15" s="9"/>
      <c r="AC15" s="9" t="s">
        <v>171</v>
      </c>
      <c r="AD15" s="30">
        <v>5.5848649E-3</v>
      </c>
      <c r="AE15" s="37">
        <v>3.5766697E-3</v>
      </c>
      <c r="AF15" s="48"/>
      <c r="AG15" s="25" t="s">
        <v>189</v>
      </c>
      <c r="AH15" s="30">
        <v>-1.5662719999999999E-4</v>
      </c>
      <c r="AI15" s="37">
        <v>-1.3437529999999999E-4</v>
      </c>
      <c r="AJ15" s="37">
        <v>1.0706107898304899E-4</v>
      </c>
      <c r="AK15" s="25" t="s">
        <v>211</v>
      </c>
      <c r="AL15" s="30">
        <v>2.7025215200000001E-2</v>
      </c>
      <c r="AM15" s="37">
        <v>1.7772904700000001E-2</v>
      </c>
      <c r="AN15" s="37">
        <v>-5.5962079961802895E-4</v>
      </c>
      <c r="AO15" s="25" t="s">
        <v>154</v>
      </c>
      <c r="AP15" s="30">
        <v>2.27147724E-2</v>
      </c>
      <c r="AQ15" s="43">
        <v>-3.7306619999999998E-4</v>
      </c>
    </row>
    <row r="16" spans="1:47">
      <c r="B16" s="151"/>
      <c r="C16" s="25" t="s">
        <v>42</v>
      </c>
      <c r="D16" s="5">
        <v>-1.9964796215198799</v>
      </c>
      <c r="E16" s="5">
        <v>-2.0053857673383999</v>
      </c>
      <c r="F16" s="5">
        <v>-2.0126741273128901</v>
      </c>
      <c r="G16" s="5"/>
      <c r="H16" s="5">
        <v>-2.0137222352747202</v>
      </c>
      <c r="I16" s="9">
        <f>(H16-D16)*1000</f>
        <v>-17.242613754840264</v>
      </c>
      <c r="J16" s="9">
        <f>(H16-F16)*1000</f>
        <v>-1.0481079618300804</v>
      </c>
      <c r="K16" s="2">
        <v>-2.0137222352747202</v>
      </c>
      <c r="L16" s="9">
        <f>(K16-D16)*1000</f>
        <v>-17.242613754840264</v>
      </c>
      <c r="M16" s="9">
        <f>(K16-F16)*1000</f>
        <v>-1.0481079618300804</v>
      </c>
      <c r="N16" s="2">
        <v>-2.0137222352747202</v>
      </c>
      <c r="O16" s="9">
        <f>(N16-D16)*1000</f>
        <v>-17.242613754840264</v>
      </c>
      <c r="P16" s="9">
        <f>(N16-F16)*1000</f>
        <v>-1.0481079618300804</v>
      </c>
      <c r="R16" s="25">
        <v>3.8</v>
      </c>
      <c r="S16" s="2">
        <v>-1.88418798350414</v>
      </c>
      <c r="T16" s="2">
        <v>-1.8841980699455501</v>
      </c>
      <c r="U16" s="2">
        <v>-1.8842043402931401</v>
      </c>
      <c r="V16" s="9">
        <f t="shared" si="3"/>
        <v>6.2703475900427463E-3</v>
      </c>
      <c r="W16" s="2">
        <v>-1.8842059462234999</v>
      </c>
      <c r="X16" s="9">
        <f t="shared" si="4"/>
        <v>-1.796271935994298E-2</v>
      </c>
      <c r="Y16" s="9">
        <f t="shared" si="5"/>
        <v>-1.6059303598048302E-3</v>
      </c>
      <c r="Z16" s="9"/>
      <c r="AA16" s="9"/>
      <c r="AB16" s="9"/>
      <c r="AC16" s="9" t="s">
        <v>153</v>
      </c>
      <c r="AD16" s="30">
        <v>1.06903157E-2</v>
      </c>
      <c r="AE16" s="37">
        <v>1.0222521E-2</v>
      </c>
      <c r="AF16" s="37"/>
      <c r="AG16" s="9" t="s">
        <v>193</v>
      </c>
      <c r="AH16" s="30">
        <v>6.3807911699999997E-2</v>
      </c>
      <c r="AI16" s="37">
        <v>4.00075695E-2</v>
      </c>
      <c r="AJ16" s="37">
        <v>-8.5005293265015102E-4</v>
      </c>
      <c r="AK16" s="25" t="s">
        <v>212</v>
      </c>
      <c r="AL16" s="30">
        <v>-2.0167794499999999E-2</v>
      </c>
      <c r="AM16" s="37">
        <v>-1.6107636599999999E-2</v>
      </c>
      <c r="AN16" s="37">
        <v>5.3887497704784596E-3</v>
      </c>
      <c r="AO16" s="25" t="s">
        <v>172</v>
      </c>
      <c r="AP16" s="30">
        <v>2.2714695600000001E-2</v>
      </c>
      <c r="AQ16" s="43">
        <v>-3.7316079999999999E-4</v>
      </c>
    </row>
    <row r="17" spans="1:48">
      <c r="S17" s="2"/>
      <c r="T17" s="2"/>
      <c r="U17" s="2"/>
      <c r="V17" s="9"/>
      <c r="W17" s="2"/>
      <c r="X17" s="2"/>
      <c r="Y17" s="9"/>
      <c r="Z17" s="9"/>
      <c r="AA17" s="9"/>
      <c r="AB17" s="9"/>
      <c r="AC17" s="9" t="s">
        <v>172</v>
      </c>
      <c r="AD17" s="30">
        <v>1.06903174E-2</v>
      </c>
      <c r="AE17" s="37">
        <v>1.02225233E-2</v>
      </c>
      <c r="AF17" s="37"/>
      <c r="AG17" s="25" t="s">
        <v>187</v>
      </c>
      <c r="AH17" s="30">
        <v>6.3807911699999997E-2</v>
      </c>
      <c r="AI17" s="37">
        <v>4.00075695E-2</v>
      </c>
      <c r="AJ17" s="37">
        <v>-8.5005293265015102E-4</v>
      </c>
      <c r="AK17" s="25" t="s">
        <v>194</v>
      </c>
      <c r="AL17" s="30">
        <v>2.0167800999999999E-2</v>
      </c>
      <c r="AM17" s="37">
        <v>1.6107642299999999E-2</v>
      </c>
      <c r="AN17" s="37">
        <v>-5.3887532000607098E-3</v>
      </c>
      <c r="AO17" s="25" t="s">
        <v>155</v>
      </c>
      <c r="AP17" s="30">
        <v>0.48729199839999998</v>
      </c>
      <c r="AQ17" s="43">
        <v>-0.2271253624</v>
      </c>
    </row>
    <row r="18" spans="1:48">
      <c r="A18" s="10" t="s">
        <v>115</v>
      </c>
      <c r="B18" s="10"/>
      <c r="C18" s="10"/>
      <c r="D18" s="21" t="s">
        <v>0</v>
      </c>
      <c r="E18" s="21" t="s">
        <v>85</v>
      </c>
      <c r="F18" s="21" t="s">
        <v>2</v>
      </c>
      <c r="G18" s="11" t="s">
        <v>100</v>
      </c>
      <c r="H18" s="21" t="s">
        <v>91</v>
      </c>
      <c r="I18" s="20" t="s">
        <v>102</v>
      </c>
      <c r="J18" s="20" t="s">
        <v>90</v>
      </c>
      <c r="K18" s="21" t="s">
        <v>92</v>
      </c>
      <c r="L18" s="20" t="s">
        <v>103</v>
      </c>
      <c r="M18" s="20" t="s">
        <v>93</v>
      </c>
      <c r="N18" s="21" t="s">
        <v>110</v>
      </c>
      <c r="O18" s="20" t="s">
        <v>134</v>
      </c>
      <c r="P18" s="20" t="s">
        <v>118</v>
      </c>
      <c r="R18" s="10" t="s">
        <v>97</v>
      </c>
      <c r="S18" s="10" t="s">
        <v>0</v>
      </c>
      <c r="T18" s="10" t="s">
        <v>83</v>
      </c>
      <c r="U18" s="10" t="s">
        <v>2</v>
      </c>
      <c r="V18" s="20" t="s">
        <v>165</v>
      </c>
      <c r="W18" s="10" t="s">
        <v>95</v>
      </c>
      <c r="X18" s="11" t="s">
        <v>105</v>
      </c>
      <c r="Y18" s="11" t="s">
        <v>90</v>
      </c>
      <c r="Z18" s="10" t="s">
        <v>94</v>
      </c>
      <c r="AA18" s="11" t="s">
        <v>106</v>
      </c>
      <c r="AB18" s="11" t="s">
        <v>96</v>
      </c>
      <c r="AE18" s="38"/>
      <c r="AF18" s="38"/>
      <c r="AG18" s="25" t="s">
        <v>191</v>
      </c>
      <c r="AH18" s="30">
        <v>-1.1142887E-3</v>
      </c>
      <c r="AI18" s="37">
        <v>-7.7730029999999997E-4</v>
      </c>
      <c r="AJ18" s="37">
        <v>3.4363079267449802E-4</v>
      </c>
      <c r="AK18" s="25" t="s">
        <v>196</v>
      </c>
      <c r="AL18" s="30">
        <v>-1.0920076900000001E-2</v>
      </c>
      <c r="AM18" s="37">
        <v>-9.4917956000000001E-3</v>
      </c>
      <c r="AN18" s="37">
        <v>5.6817304743446697E-3</v>
      </c>
      <c r="AO18" s="25" t="s">
        <v>173</v>
      </c>
      <c r="AP18" s="30">
        <v>-0.48729482829999998</v>
      </c>
      <c r="AQ18" s="43">
        <v>0.22712602069999999</v>
      </c>
    </row>
    <row r="19" spans="1:48">
      <c r="B19" s="151" t="s">
        <v>116</v>
      </c>
      <c r="C19" s="25" t="s">
        <v>34</v>
      </c>
      <c r="D19" s="5">
        <v>-3.3283167751999998</v>
      </c>
      <c r="E19" s="5">
        <v>-3.3296496028</v>
      </c>
      <c r="F19" s="5">
        <v>-3.3298088906999999</v>
      </c>
      <c r="G19" s="5"/>
      <c r="H19" s="5"/>
      <c r="I19" s="12"/>
      <c r="R19" s="25">
        <v>0.6</v>
      </c>
      <c r="S19" s="2">
        <v>-2.8076902929159302</v>
      </c>
      <c r="T19" s="2">
        <v>-2.8212581597639899</v>
      </c>
      <c r="U19" s="2">
        <v>-2.83085081816614</v>
      </c>
      <c r="V19" s="9">
        <f t="shared" ref="V19:V25" si="6">(T19-U19)*1000</f>
        <v>9.5926584021501782</v>
      </c>
      <c r="W19" s="2">
        <v>-2.8227443284482701</v>
      </c>
      <c r="X19" s="9">
        <f t="shared" ref="X19:X25" si="7">(W19-S19)*1000</f>
        <v>-15.05403553233986</v>
      </c>
      <c r="Y19" s="9">
        <f t="shared" ref="Y19:Y25" si="8">(W19-U19)*1000</f>
        <v>8.1064897178699802</v>
      </c>
      <c r="Z19" s="2">
        <v>-2.8311499095772001</v>
      </c>
      <c r="AA19" s="9">
        <f t="shared" ref="AA19:AA25" si="9">(Z19-S19)*1000</f>
        <v>-23.459616661269944</v>
      </c>
      <c r="AB19" s="9">
        <f t="shared" ref="AB19:AB25" si="10">(Z19-U19)*1000</f>
        <v>-0.29909141106010395</v>
      </c>
      <c r="AC19" s="33" t="s">
        <v>155</v>
      </c>
      <c r="AD19" s="34">
        <v>0.1367599095</v>
      </c>
      <c r="AE19" s="39">
        <v>0.10404687460000001</v>
      </c>
      <c r="AF19" s="39">
        <v>-1.28039102550864E-2</v>
      </c>
      <c r="AG19" s="4" t="s">
        <v>192</v>
      </c>
      <c r="AH19" s="31">
        <v>-1.114287E-3</v>
      </c>
      <c r="AI19" s="40">
        <v>-7.7729929999999995E-4</v>
      </c>
      <c r="AJ19" s="40">
        <v>3.4362946012954598E-4</v>
      </c>
      <c r="AK19" s="4" t="s">
        <v>195</v>
      </c>
      <c r="AL19" s="31">
        <v>1.09200878E-2</v>
      </c>
      <c r="AM19" s="40">
        <v>9.4918042000000005E-3</v>
      </c>
      <c r="AN19" s="40">
        <v>-5.6817346156802801E-3</v>
      </c>
      <c r="AO19" s="25" t="s">
        <v>225</v>
      </c>
      <c r="AP19" s="30">
        <v>0.48729185689999999</v>
      </c>
      <c r="AQ19" s="43">
        <v>-0.22712454200000001</v>
      </c>
    </row>
    <row r="20" spans="1:48">
      <c r="B20" s="151"/>
      <c r="C20" s="25" t="s">
        <v>42</v>
      </c>
      <c r="D20" s="5">
        <v>-3.32831677575754</v>
      </c>
      <c r="E20" s="5">
        <v>-3.3296496027159899</v>
      </c>
      <c r="F20" s="5">
        <v>-3.32980889067866</v>
      </c>
      <c r="G20" s="5"/>
      <c r="H20" s="5">
        <v>-3.3296354074944698</v>
      </c>
      <c r="I20" s="12">
        <f>(H20-D20)*100</f>
        <v>-0.13186317369298095</v>
      </c>
      <c r="J20" s="9">
        <f>(H20-F20)*1000</f>
        <v>0.17348318419019293</v>
      </c>
      <c r="K20" s="2">
        <v>-3.3298100149125101</v>
      </c>
      <c r="L20" s="9">
        <f>(K20-D20)*1000</f>
        <v>-1.4932391549700164</v>
      </c>
      <c r="M20" s="9">
        <f>(K20-F20)*1000</f>
        <v>-1.1242338500139226E-3</v>
      </c>
      <c r="N20" s="2">
        <v>-3.3298100149125101</v>
      </c>
      <c r="O20" s="9">
        <f>(N20-D20)*1000</f>
        <v>-1.4932391549700164</v>
      </c>
      <c r="P20" s="9">
        <f>(N20-F20)*1000</f>
        <v>-1.1242338500139226E-3</v>
      </c>
      <c r="R20" s="25">
        <v>0.76</v>
      </c>
      <c r="S20" s="18">
        <v>-3.1682428911605198</v>
      </c>
      <c r="T20" s="2">
        <v>-3.1833211298442898</v>
      </c>
      <c r="U20" s="2">
        <v>-3.19451049056625</v>
      </c>
      <c r="V20" s="9">
        <f t="shared" si="6"/>
        <v>11.189360721960195</v>
      </c>
      <c r="W20" s="2">
        <v>-3.18693680727245</v>
      </c>
      <c r="X20" s="9">
        <f t="shared" si="7"/>
        <v>-18.693916111930164</v>
      </c>
      <c r="Y20" s="9">
        <f t="shared" si="8"/>
        <v>7.5736832938000376</v>
      </c>
      <c r="Z20" s="2">
        <v>-3.19510848070093</v>
      </c>
      <c r="AA20" s="9">
        <f t="shared" si="9"/>
        <v>-26.865589540410184</v>
      </c>
      <c r="AB20" s="9">
        <f t="shared" si="10"/>
        <v>-0.59799013467998208</v>
      </c>
      <c r="AC20" s="35" t="s">
        <v>174</v>
      </c>
      <c r="AD20" s="34">
        <v>-0.1367599051</v>
      </c>
      <c r="AE20" s="39">
        <v>-0.1040468718</v>
      </c>
      <c r="AF20" s="39">
        <v>1.28039153299033E-2</v>
      </c>
      <c r="AG20" s="28" t="s">
        <v>159</v>
      </c>
      <c r="AH20" s="29">
        <v>-0.1367599095</v>
      </c>
      <c r="AI20" s="29">
        <v>-0.10404687460000001</v>
      </c>
      <c r="AJ20" s="29">
        <v>1.28039102550864E-2</v>
      </c>
      <c r="AK20" s="28" t="s">
        <v>143</v>
      </c>
      <c r="AL20" s="29">
        <v>-5.7504052799999997E-2</v>
      </c>
      <c r="AM20" s="44">
        <v>-4.2537797099999997E-2</v>
      </c>
      <c r="AN20" s="44">
        <v>2.2059293986878298E-3</v>
      </c>
      <c r="AO20" s="9" t="s">
        <v>156</v>
      </c>
      <c r="AP20" s="30">
        <v>-2.5679642999999999E-3</v>
      </c>
      <c r="AQ20" s="37">
        <v>-4.9699024000000001E-3</v>
      </c>
    </row>
    <row r="21" spans="1:48">
      <c r="B21" s="151" t="s">
        <v>49</v>
      </c>
      <c r="C21" s="25" t="s">
        <v>34</v>
      </c>
      <c r="D21" s="2">
        <v>-3.2010145719</v>
      </c>
      <c r="E21" s="2">
        <v>-3.2016743047</v>
      </c>
      <c r="F21" s="2">
        <v>-3.2017455095999998</v>
      </c>
      <c r="I21" s="12"/>
      <c r="R21" s="25">
        <v>1.2</v>
      </c>
      <c r="S21" s="18">
        <v>-3.1402132248600898</v>
      </c>
      <c r="T21" s="2">
        <v>-3.1586313265353998</v>
      </c>
      <c r="U21" s="2">
        <v>-3.1730498218373802</v>
      </c>
      <c r="V21" s="9">
        <f t="shared" si="6"/>
        <v>14.418495301980361</v>
      </c>
      <c r="W21" s="2">
        <v>-3.1685235514544701</v>
      </c>
      <c r="X21" s="9">
        <f t="shared" si="7"/>
        <v>-28.310326594380264</v>
      </c>
      <c r="Y21" s="9">
        <f t="shared" si="8"/>
        <v>4.5262703829100914</v>
      </c>
      <c r="Z21" s="2">
        <v>-3.1758465565924401</v>
      </c>
      <c r="AA21" s="9">
        <f t="shared" si="9"/>
        <v>-35.633331732350285</v>
      </c>
      <c r="AB21" s="9">
        <f t="shared" si="10"/>
        <v>-2.7967347550599264</v>
      </c>
      <c r="AC21" s="35" t="s">
        <v>156</v>
      </c>
      <c r="AD21" s="34">
        <v>3.9655729000000004E-3</v>
      </c>
      <c r="AE21" s="39">
        <v>6.5930375999999997E-3</v>
      </c>
      <c r="AF21" s="39">
        <v>-2.20543680947341E-2</v>
      </c>
      <c r="AG21" s="28" t="s">
        <v>233</v>
      </c>
      <c r="AH21" s="45">
        <v>0.1367599051</v>
      </c>
      <c r="AI21" s="45">
        <v>0.1040468718</v>
      </c>
      <c r="AJ21" s="45">
        <v>-1.28039153299033E-2</v>
      </c>
      <c r="AK21" s="28" t="s">
        <v>234</v>
      </c>
      <c r="AL21" s="29">
        <v>-5.7503983799999998E-2</v>
      </c>
      <c r="AM21" s="29">
        <v>-4.2537732799999999E-2</v>
      </c>
      <c r="AN21" s="29">
        <v>2.2058867765684001E-3</v>
      </c>
      <c r="AO21" s="25" t="s">
        <v>227</v>
      </c>
      <c r="AP21" s="30">
        <v>-2.567953E-3</v>
      </c>
      <c r="AQ21" s="37">
        <v>-4.9698993000000004E-3</v>
      </c>
    </row>
    <row r="22" spans="1:48">
      <c r="B22" s="151"/>
      <c r="C22" s="25" t="s">
        <v>52</v>
      </c>
      <c r="D22" s="2">
        <f>D6+D11</f>
        <v>-3.2010145714973399</v>
      </c>
      <c r="E22" s="2">
        <f t="shared" ref="E22:N22" si="11">E6+E11</f>
        <v>-3.2016743041029101</v>
      </c>
      <c r="F22" s="2">
        <f t="shared" si="11"/>
        <v>-3.20174551057237</v>
      </c>
      <c r="H22" s="2">
        <f t="shared" si="11"/>
        <v>-3.2017457902587303</v>
      </c>
      <c r="I22" s="12">
        <f>(H22-D22)*100</f>
        <v>-7.3121876139037312E-2</v>
      </c>
      <c r="J22" s="9">
        <f>(H22-F22)*1000</f>
        <v>-2.7968636029385152E-4</v>
      </c>
      <c r="K22" s="2">
        <f t="shared" si="11"/>
        <v>-3.2017457902587303</v>
      </c>
      <c r="L22" s="9">
        <f>(K22-D22)*1000</f>
        <v>-0.73121876139037312</v>
      </c>
      <c r="M22" s="9">
        <f>(K22-F22)*1000</f>
        <v>-2.7968636029385152E-4</v>
      </c>
      <c r="N22" s="2">
        <f t="shared" si="11"/>
        <v>-3.2017457902587303</v>
      </c>
      <c r="O22" s="9">
        <f>(N22-D22)*1000</f>
        <v>-0.73121876139037312</v>
      </c>
      <c r="P22" s="9">
        <f>(N22-F22)*1000</f>
        <v>-2.7968636029385152E-4</v>
      </c>
      <c r="R22" s="25">
        <v>1.5</v>
      </c>
      <c r="S22" s="18">
        <v>-2.98798663788134</v>
      </c>
      <c r="T22" s="2">
        <v>-3.0048500053784299</v>
      </c>
      <c r="U22" s="2">
        <v>-3.0201981354522802</v>
      </c>
      <c r="V22" s="9">
        <f t="shared" si="6"/>
        <v>15.348130073850275</v>
      </c>
      <c r="W22" s="2">
        <v>-3.0184653789278499</v>
      </c>
      <c r="X22" s="9">
        <f t="shared" si="7"/>
        <v>-30.478741046509938</v>
      </c>
      <c r="Y22" s="9">
        <f t="shared" si="8"/>
        <v>1.7327565244302789</v>
      </c>
      <c r="Z22" s="2">
        <v>-3.0260611899324998</v>
      </c>
      <c r="AA22" s="9">
        <f t="shared" si="9"/>
        <v>-38.074552051159841</v>
      </c>
      <c r="AB22" s="9">
        <f t="shared" si="10"/>
        <v>-5.8630544802196205</v>
      </c>
      <c r="AC22" s="35" t="s">
        <v>197</v>
      </c>
      <c r="AD22" s="34">
        <v>-3.9655743999999996E-3</v>
      </c>
      <c r="AE22" s="39">
        <v>-6.5930392000000003E-3</v>
      </c>
      <c r="AF22" s="39">
        <v>2.2054369092666198E-2</v>
      </c>
      <c r="AG22" s="29" t="s">
        <v>226</v>
      </c>
      <c r="AH22" s="45">
        <v>0.1367599051</v>
      </c>
      <c r="AI22" s="45">
        <v>0.1040468718</v>
      </c>
      <c r="AJ22" s="45">
        <v>-1.28039153299033E-2</v>
      </c>
      <c r="AK22" s="25" t="s">
        <v>235</v>
      </c>
      <c r="AL22" s="9">
        <v>5.5320062199999999E-2</v>
      </c>
      <c r="AM22" s="9">
        <v>4.1186502399999998E-2</v>
      </c>
      <c r="AN22" s="9">
        <v>-2.0542160445032598E-3</v>
      </c>
      <c r="AO22" s="25" t="s">
        <v>197</v>
      </c>
      <c r="AP22" s="30">
        <v>2.5680527000000002E-3</v>
      </c>
      <c r="AQ22" s="37">
        <v>4.9698357000000004E-3</v>
      </c>
      <c r="AS22" s="25"/>
    </row>
    <row r="23" spans="1:48">
      <c r="B23" s="151"/>
      <c r="C23" s="25" t="s">
        <v>42</v>
      </c>
      <c r="D23" s="5">
        <v>-3.2010145705164299</v>
      </c>
      <c r="E23" s="5">
        <v>-3.2016743044009601</v>
      </c>
      <c r="F23" s="5">
        <v>-3.20174550958779</v>
      </c>
      <c r="G23" s="5"/>
      <c r="H23" s="5">
        <v>-3.2017457905550502</v>
      </c>
      <c r="I23" s="12">
        <f>(H23-D23)*100</f>
        <v>-7.3122003862025053E-2</v>
      </c>
      <c r="J23" s="9">
        <f>(H23-F23)*1000</f>
        <v>-2.8096726012449835E-4</v>
      </c>
      <c r="K23" s="2">
        <v>-3.2017457905550599</v>
      </c>
      <c r="L23" s="9">
        <f>(K23-D23)*1000</f>
        <v>-0.7312200386300205</v>
      </c>
      <c r="M23" s="9">
        <f>(K23-F23)*1000</f>
        <v>-2.8096726989446097E-4</v>
      </c>
      <c r="N23" s="2">
        <v>-3.2017457905550599</v>
      </c>
      <c r="O23" s="9">
        <f>(N23-D23)*1000</f>
        <v>-0.7312200386300205</v>
      </c>
      <c r="P23" s="9">
        <f>(N23-F23)*1000</f>
        <v>-2.8096726989446097E-4</v>
      </c>
      <c r="R23" s="25">
        <v>1.8</v>
      </c>
      <c r="S23" s="25">
        <v>-2.8909506949324499</v>
      </c>
      <c r="T23" s="25">
        <v>-2.9021786298724002</v>
      </c>
      <c r="U23" s="25">
        <v>-2.9141740360731601</v>
      </c>
      <c r="V23" s="9">
        <f t="shared" si="6"/>
        <v>11.995406200759895</v>
      </c>
      <c r="W23" s="25">
        <v>-2.9145977591223899</v>
      </c>
      <c r="X23" s="9">
        <f t="shared" si="7"/>
        <v>-23.647064189940004</v>
      </c>
      <c r="Y23" s="9">
        <f t="shared" si="8"/>
        <v>-0.42372304922988491</v>
      </c>
      <c r="Z23" s="25">
        <v>-2.92139384461737</v>
      </c>
      <c r="AA23" s="9">
        <f t="shared" si="9"/>
        <v>-30.443149684920012</v>
      </c>
      <c r="AB23" s="9">
        <f t="shared" si="10"/>
        <v>-7.2198085442098936</v>
      </c>
      <c r="AC23" s="35" t="s">
        <v>158</v>
      </c>
      <c r="AD23" s="34">
        <v>8.3748120000000001E-4</v>
      </c>
      <c r="AE23" s="39">
        <v>6.0913359999999997E-4</v>
      </c>
      <c r="AF23" s="39">
        <v>-1.68502235662165E-3</v>
      </c>
      <c r="AG23" s="28" t="s">
        <v>160</v>
      </c>
      <c r="AH23" s="45">
        <v>-0.1367599095</v>
      </c>
      <c r="AI23" s="45">
        <v>-0.10404687460000001</v>
      </c>
      <c r="AJ23" s="45">
        <v>1.28039102550864E-2</v>
      </c>
      <c r="AK23" s="25" t="s">
        <v>144</v>
      </c>
      <c r="AL23" s="9">
        <v>-5.5320022599999998E-2</v>
      </c>
      <c r="AM23" s="9">
        <v>-4.1186467099999999E-2</v>
      </c>
      <c r="AN23" s="9">
        <v>2.0541958656894901E-3</v>
      </c>
      <c r="AO23" s="25" t="s">
        <v>186</v>
      </c>
      <c r="AP23" s="30">
        <v>0.48729482829999998</v>
      </c>
      <c r="AQ23" s="43">
        <v>-0.22712602069999999</v>
      </c>
      <c r="AS23" s="25"/>
    </row>
    <row r="24" spans="1:48">
      <c r="B24" s="151" t="s">
        <v>3</v>
      </c>
      <c r="C24" s="25" t="s">
        <v>34</v>
      </c>
      <c r="D24" s="5">
        <v>-2.9879865964999999</v>
      </c>
      <c r="E24" s="5">
        <v>-3.0048500155000002</v>
      </c>
      <c r="F24" s="5">
        <v>-3.0201981354999998</v>
      </c>
      <c r="G24" s="5"/>
      <c r="H24" s="2">
        <v>-3.1662183498999998</v>
      </c>
      <c r="I24" s="12"/>
      <c r="R24" s="25">
        <v>2.2999999999999998</v>
      </c>
      <c r="S24" s="2">
        <v>-2.8372430070566499</v>
      </c>
      <c r="T24" s="2">
        <v>-2.8406030813577998</v>
      </c>
      <c r="U24" s="2">
        <v>-2.8440046765743698</v>
      </c>
      <c r="V24" s="9">
        <f t="shared" si="6"/>
        <v>3.4015952165700192</v>
      </c>
      <c r="W24" s="2">
        <v>-2.8444752188145399</v>
      </c>
      <c r="X24" s="9">
        <f t="shared" si="7"/>
        <v>-7.2322117578900169</v>
      </c>
      <c r="Y24" s="9">
        <f t="shared" si="8"/>
        <v>-0.47054224017006874</v>
      </c>
      <c r="Z24" s="2">
        <v>-2.8472089047028</v>
      </c>
      <c r="AA24" s="9">
        <f t="shared" si="9"/>
        <v>-9.9658976461500792</v>
      </c>
      <c r="AB24" s="9">
        <f t="shared" si="10"/>
        <v>-3.2042281284301311</v>
      </c>
      <c r="AC24" s="35" t="s">
        <v>199</v>
      </c>
      <c r="AD24" s="34">
        <v>-8.3749430000000004E-4</v>
      </c>
      <c r="AE24" s="39">
        <v>-6.0914469999999996E-4</v>
      </c>
      <c r="AF24" s="39">
        <v>1.6850240484575501E-3</v>
      </c>
      <c r="AK24" s="28" t="s">
        <v>161</v>
      </c>
      <c r="AL24" s="29">
        <v>5.7504052799999997E-2</v>
      </c>
      <c r="AM24" s="29">
        <v>4.2537797099999997E-2</v>
      </c>
      <c r="AN24" s="29">
        <v>-2.2059293986878802E-3</v>
      </c>
      <c r="AO24" s="25" t="s">
        <v>159</v>
      </c>
      <c r="AP24" s="30">
        <v>-0.48729199839999998</v>
      </c>
      <c r="AQ24" s="43">
        <v>0.2271253624</v>
      </c>
      <c r="AS24" s="25"/>
    </row>
    <row r="25" spans="1:48">
      <c r="B25" s="151"/>
      <c r="C25" s="25" t="s">
        <v>42</v>
      </c>
      <c r="D25" s="5">
        <v>-2.98798663788134</v>
      </c>
      <c r="E25" s="5">
        <v>-3.0048500053784299</v>
      </c>
      <c r="F25" s="5">
        <v>-3.0201981354522802</v>
      </c>
      <c r="G25" s="5"/>
      <c r="H25" s="5">
        <v>-3.0184653789278499</v>
      </c>
      <c r="I25" s="12">
        <f>(H25-D25)*100</f>
        <v>-3.0478741046509938</v>
      </c>
      <c r="J25" s="9">
        <f>(H25-F25)*1000</f>
        <v>1.7327565244302789</v>
      </c>
      <c r="K25" s="18">
        <v>-3.0260611899324998</v>
      </c>
      <c r="L25" s="9">
        <f>(K25-D25)*1000</f>
        <v>-38.074552051159841</v>
      </c>
      <c r="M25" s="9">
        <f>(K25-F25)*1000</f>
        <v>-5.8630544802196205</v>
      </c>
      <c r="N25" s="2">
        <v>-3.0260611899324998</v>
      </c>
      <c r="O25" s="9">
        <f>(N25-D25)*1000</f>
        <v>-38.074552051159841</v>
      </c>
      <c r="P25" s="9">
        <f>(N25-F25)*1000</f>
        <v>-5.8630544802196205</v>
      </c>
      <c r="R25" s="25">
        <v>3.8</v>
      </c>
      <c r="S25" s="2">
        <v>-2.8262738452387399</v>
      </c>
      <c r="T25" s="2">
        <v>-2.8262940175436402</v>
      </c>
      <c r="U25" s="2">
        <v>-2.8263069936261802</v>
      </c>
      <c r="V25" s="9">
        <f t="shared" si="6"/>
        <v>1.2976082540028244E-2</v>
      </c>
      <c r="W25" s="2">
        <v>-2.8263098144160801</v>
      </c>
      <c r="X25" s="9">
        <f t="shared" si="7"/>
        <v>-3.5969177340167136E-2</v>
      </c>
      <c r="Y25" s="9">
        <f t="shared" si="8"/>
        <v>-2.8207898998822145E-3</v>
      </c>
      <c r="Z25" s="18">
        <v>-2.8263284338578698</v>
      </c>
      <c r="AA25" s="9">
        <f t="shared" si="9"/>
        <v>-5.4588619129880556E-2</v>
      </c>
      <c r="AB25" s="9">
        <f t="shared" si="10"/>
        <v>-2.1440231689595635E-2</v>
      </c>
      <c r="AC25" s="4" t="s">
        <v>157</v>
      </c>
      <c r="AD25" s="31">
        <v>-1.5643155999999999E-3</v>
      </c>
      <c r="AE25" s="40">
        <v>-1.2435637000000001E-3</v>
      </c>
      <c r="AF25" s="40">
        <v>2.2283470489147298E-3</v>
      </c>
      <c r="AK25" s="28" t="s">
        <v>237</v>
      </c>
      <c r="AL25" s="29">
        <v>5.7503983799999998E-2</v>
      </c>
      <c r="AM25" s="29">
        <v>4.2537732799999999E-2</v>
      </c>
      <c r="AN25" s="29">
        <v>-2.20588677656842E-3</v>
      </c>
      <c r="AO25" s="25" t="s">
        <v>226</v>
      </c>
      <c r="AP25" s="30">
        <v>-0.48729185689999999</v>
      </c>
      <c r="AQ25" s="43">
        <v>0.22712454200000001</v>
      </c>
      <c r="AR25" s="30"/>
      <c r="AS25" s="25"/>
    </row>
    <row r="26" spans="1:48" s="49" customFormat="1">
      <c r="B26" s="151" t="s">
        <v>281</v>
      </c>
      <c r="C26" s="49" t="s">
        <v>34</v>
      </c>
      <c r="D26" s="5">
        <v>-2.8510882006</v>
      </c>
      <c r="E26" s="5">
        <v>-2.8619543921999999</v>
      </c>
      <c r="F26" s="5">
        <v>-2.8784315946999999</v>
      </c>
      <c r="G26" s="5"/>
      <c r="H26" s="5">
        <v>-2.231428497</v>
      </c>
      <c r="I26" s="12"/>
      <c r="J26" s="9"/>
      <c r="K26" s="18"/>
      <c r="L26" s="9"/>
      <c r="M26" s="9"/>
      <c r="N26" s="2"/>
      <c r="O26" s="9"/>
      <c r="P26" s="9"/>
      <c r="S26" s="2"/>
      <c r="T26" s="2"/>
      <c r="U26" s="2"/>
      <c r="V26" s="9"/>
      <c r="W26" s="2"/>
      <c r="X26" s="9"/>
      <c r="Y26" s="9"/>
      <c r="Z26" s="2"/>
      <c r="AA26" s="9"/>
      <c r="AB26" s="9"/>
      <c r="AC26" s="4"/>
      <c r="AD26" s="31"/>
      <c r="AE26" s="40"/>
      <c r="AF26" s="40"/>
      <c r="AH26" s="9"/>
      <c r="AI26" s="9"/>
      <c r="AJ26" s="9"/>
      <c r="AK26" s="28"/>
      <c r="AL26" s="29"/>
      <c r="AM26" s="29"/>
      <c r="AN26" s="29"/>
      <c r="AP26" s="30"/>
      <c r="AQ26" s="43"/>
      <c r="AR26" s="30"/>
      <c r="AT26" s="12"/>
      <c r="AU26" s="4"/>
      <c r="AV26" s="4"/>
    </row>
    <row r="27" spans="1:48" s="49" customFormat="1">
      <c r="B27" s="151"/>
      <c r="C27" s="49" t="s">
        <v>42</v>
      </c>
      <c r="D27" s="5">
        <v>-2.8510881808423298</v>
      </c>
      <c r="E27" s="5">
        <v>-2.8619543920223598</v>
      </c>
      <c r="F27" s="5">
        <v>-2.87843159474202</v>
      </c>
      <c r="G27" s="5"/>
      <c r="H27" s="5">
        <v>-2.87546164332079</v>
      </c>
      <c r="I27" s="12"/>
      <c r="J27" s="9"/>
      <c r="K27" s="18">
        <v>-2.83725342712955</v>
      </c>
      <c r="L27" s="9"/>
      <c r="M27" s="9"/>
      <c r="N27" s="2">
        <v>-2.83725342712955</v>
      </c>
      <c r="O27" s="9"/>
      <c r="P27" s="9"/>
      <c r="R27" s="10" t="s">
        <v>104</v>
      </c>
      <c r="S27" s="10" t="s">
        <v>0</v>
      </c>
      <c r="T27" s="10" t="s">
        <v>83</v>
      </c>
      <c r="U27" s="10" t="s">
        <v>2</v>
      </c>
      <c r="V27" s="20" t="s">
        <v>165</v>
      </c>
      <c r="W27" s="10" t="s">
        <v>95</v>
      </c>
      <c r="X27" s="11" t="s">
        <v>105</v>
      </c>
      <c r="Y27" s="11" t="s">
        <v>90</v>
      </c>
      <c r="Z27" s="10" t="s">
        <v>94</v>
      </c>
      <c r="AA27" s="11" t="s">
        <v>106</v>
      </c>
      <c r="AB27" s="11" t="s">
        <v>96</v>
      </c>
      <c r="AC27" s="4"/>
      <c r="AD27" s="31"/>
      <c r="AE27" s="40"/>
      <c r="AF27" s="40"/>
      <c r="AH27" s="9"/>
      <c r="AI27" s="9"/>
      <c r="AJ27" s="9"/>
      <c r="AK27" s="28"/>
      <c r="AL27" s="29"/>
      <c r="AM27" s="29"/>
      <c r="AN27" s="29"/>
      <c r="AP27" s="30"/>
      <c r="AQ27" s="43"/>
      <c r="AR27" s="30"/>
      <c r="AT27" s="12"/>
      <c r="AU27" s="4"/>
      <c r="AV27" s="4"/>
    </row>
    <row r="28" spans="1:48">
      <c r="R28" s="25">
        <v>0.8</v>
      </c>
      <c r="S28" s="2">
        <v>-3.1283464039539099</v>
      </c>
      <c r="T28" s="2">
        <v>-3.1530918920074602</v>
      </c>
      <c r="U28" s="2">
        <v>-3.1628245415844098</v>
      </c>
      <c r="V28" s="9">
        <f>(T28-U28)*1000</f>
        <v>9.7326495769496368</v>
      </c>
      <c r="W28" s="2">
        <v>-3.1501437927092102</v>
      </c>
      <c r="X28" s="9">
        <f>(W28-S28)*1000</f>
        <v>-21.79738875530024</v>
      </c>
      <c r="Y28" s="9">
        <f>(W28-U28)*1000</f>
        <v>12.680748875199654</v>
      </c>
      <c r="Z28" s="2">
        <v>-3.1635139097615199</v>
      </c>
      <c r="AA28" s="9">
        <f>(Z28-S28)*1000</f>
        <v>-35.16750580760997</v>
      </c>
      <c r="AB28" s="9">
        <f>(Z28-U28)*1000</f>
        <v>-0.68936817711007237</v>
      </c>
      <c r="AC28" s="4" t="s">
        <v>198</v>
      </c>
      <c r="AD28" s="31">
        <v>-1.5643034999999999E-3</v>
      </c>
      <c r="AE28" s="40">
        <v>-1.2435536999999999E-3</v>
      </c>
      <c r="AF28" s="40">
        <v>2.2283490200925601E-3</v>
      </c>
      <c r="AK28" s="25" t="s">
        <v>162</v>
      </c>
      <c r="AL28" s="9">
        <v>5.5320022599999998E-2</v>
      </c>
      <c r="AM28" s="9">
        <v>4.1186467099999999E-2</v>
      </c>
      <c r="AN28" s="9">
        <v>-2.0541958656895101E-3</v>
      </c>
      <c r="AR28" s="30"/>
      <c r="AS28" s="25"/>
      <c r="AT28" s="22"/>
    </row>
    <row r="29" spans="1:48">
      <c r="A29" s="10" t="s">
        <v>112</v>
      </c>
      <c r="B29" s="10"/>
      <c r="C29" s="10"/>
      <c r="D29" s="21" t="s">
        <v>0</v>
      </c>
      <c r="E29" s="21" t="s">
        <v>83</v>
      </c>
      <c r="F29" s="21" t="s">
        <v>2</v>
      </c>
      <c r="G29" s="11" t="s">
        <v>100</v>
      </c>
      <c r="H29" s="21" t="s">
        <v>91</v>
      </c>
      <c r="I29" s="20" t="s">
        <v>100</v>
      </c>
      <c r="J29" s="20" t="s">
        <v>84</v>
      </c>
      <c r="K29" s="21" t="s">
        <v>92</v>
      </c>
      <c r="L29" s="20" t="s">
        <v>103</v>
      </c>
      <c r="M29" s="20" t="s">
        <v>93</v>
      </c>
      <c r="N29" s="21" t="s">
        <v>110</v>
      </c>
      <c r="O29" s="20" t="s">
        <v>117</v>
      </c>
      <c r="P29" s="20" t="s">
        <v>118</v>
      </c>
      <c r="R29" s="25">
        <v>1</v>
      </c>
      <c r="S29" s="2">
        <v>-3.2174379945912301</v>
      </c>
      <c r="T29" s="5">
        <v>-3.2481065702873302</v>
      </c>
      <c r="U29" s="2">
        <v>-3.25868235432978</v>
      </c>
      <c r="V29" s="9">
        <f>(T29-U29)*1000</f>
        <v>10.575784042449854</v>
      </c>
      <c r="W29" s="2">
        <v>-3.2456103511522798</v>
      </c>
      <c r="X29" s="9">
        <f>(W29-S29)*1000</f>
        <v>-28.172356561049661</v>
      </c>
      <c r="Y29" s="9">
        <f>(W29-U29)*1000</f>
        <v>13.072003177500235</v>
      </c>
      <c r="Z29" s="2">
        <v>-3.2603464274640199</v>
      </c>
      <c r="AA29" s="9">
        <f>(Z29-S29)*1000</f>
        <v>-42.908432872789781</v>
      </c>
      <c r="AB29" s="9">
        <f>(Z29-U29)*1000</f>
        <v>-1.6640731342398851</v>
      </c>
      <c r="AC29" s="4" t="s">
        <v>201</v>
      </c>
      <c r="AD29" s="31">
        <v>-1.7161540999999999E-3</v>
      </c>
      <c r="AE29" s="40">
        <v>-1.7602119999999999E-3</v>
      </c>
      <c r="AF29" s="40">
        <v>1.2590084852528501E-3</v>
      </c>
      <c r="AK29" s="25" t="s">
        <v>236</v>
      </c>
      <c r="AL29" s="9">
        <v>-5.5320062199999999E-2</v>
      </c>
      <c r="AM29" s="9">
        <v>-4.1186502399999998E-2</v>
      </c>
      <c r="AN29" s="9">
        <v>2.0542160445032498E-3</v>
      </c>
      <c r="AS29" s="25"/>
    </row>
    <row r="30" spans="1:48">
      <c r="B30" s="151" t="s">
        <v>111</v>
      </c>
      <c r="C30" s="25" t="s">
        <v>34</v>
      </c>
      <c r="D30" s="2">
        <v>-4.1567177663999999</v>
      </c>
      <c r="E30" s="2">
        <v>-4.1675588910999997</v>
      </c>
      <c r="F30" s="2">
        <v>-4.1708390079999997</v>
      </c>
      <c r="R30" s="25">
        <v>1.5</v>
      </c>
      <c r="S30" s="5">
        <v>-2.9809530225574599</v>
      </c>
      <c r="T30" s="2">
        <v>-3.0122859651304199</v>
      </c>
      <c r="U30" s="5">
        <v>-3.0384177029177701</v>
      </c>
      <c r="V30" s="9">
        <f>(T30-U30)*1000</f>
        <v>26.131737787350229</v>
      </c>
      <c r="W30" s="5">
        <v>-3.0277353493013899</v>
      </c>
      <c r="X30" s="9">
        <f>(W30-S30)*1000</f>
        <v>-46.782326743930014</v>
      </c>
      <c r="Y30" s="9">
        <f>(W30-U30)*1000</f>
        <v>10.682353616380258</v>
      </c>
      <c r="Z30" s="18">
        <v>-3.0753106676151898</v>
      </c>
      <c r="AA30" s="9">
        <f>(Z30-S30)*1000</f>
        <v>-94.357645057729925</v>
      </c>
      <c r="AB30" s="13">
        <f>(Z30-U30)*1000</f>
        <v>-36.89296469741965</v>
      </c>
      <c r="AC30" s="4" t="s">
        <v>200</v>
      </c>
      <c r="AD30" s="31">
        <v>-1.7161548E-3</v>
      </c>
      <c r="AE30" s="40">
        <v>-1.7602129E-3</v>
      </c>
      <c r="AF30" s="40">
        <v>1.25900923211292E-3</v>
      </c>
      <c r="AS30" s="12"/>
    </row>
    <row r="31" spans="1:48">
      <c r="B31" s="151"/>
      <c r="C31" s="25" t="s">
        <v>42</v>
      </c>
      <c r="D31" s="2">
        <v>-4.1567177667663699</v>
      </c>
      <c r="E31" s="2">
        <v>-4.1675588908660703</v>
      </c>
      <c r="F31" s="2">
        <v>-4.1708390080122797</v>
      </c>
      <c r="H31" s="2">
        <v>-4.1690444041891901</v>
      </c>
      <c r="I31" s="9">
        <f>(H31-D31)*1000</f>
        <v>-12.326637422820141</v>
      </c>
      <c r="J31" s="9">
        <f>(H31-F31)*1000</f>
        <v>1.7946038230896022</v>
      </c>
      <c r="K31" s="2">
        <v>-4.1709196154792201</v>
      </c>
      <c r="L31" s="9">
        <f>(K31-D31)*1000</f>
        <v>-14.201848712850129</v>
      </c>
      <c r="M31" s="9">
        <f>(K31-F31)*1000</f>
        <v>-8.0607466940385564E-2</v>
      </c>
      <c r="N31" s="2">
        <v>-4.1709493228653196</v>
      </c>
      <c r="O31" s="9">
        <f>(N31-D31)*1000</f>
        <v>-14.23155609894966</v>
      </c>
      <c r="P31" s="9">
        <f>(N31-F31)*1000</f>
        <v>-0.11031485303991673</v>
      </c>
      <c r="R31" s="25">
        <v>2</v>
      </c>
      <c r="S31" s="2">
        <v>-2.8510881808423298</v>
      </c>
      <c r="T31" s="2">
        <v>-2.8619543920223598</v>
      </c>
      <c r="U31" s="2">
        <v>-2.87843159474202</v>
      </c>
      <c r="V31" s="9">
        <f>(T31-U31)*1000</f>
        <v>16.477202719660244</v>
      </c>
      <c r="W31" s="2">
        <v>-2.87546164332079</v>
      </c>
      <c r="X31" s="9">
        <f>(W31-S31)*1000</f>
        <v>-24.373462478460173</v>
      </c>
      <c r="Y31" s="9">
        <f>(W31-U31)*1000</f>
        <v>2.9699514212300215</v>
      </c>
      <c r="Z31" s="16">
        <v>-2.83725342712955</v>
      </c>
      <c r="AA31" s="9">
        <f>(Z31-S31)*1000</f>
        <v>13.834753712779868</v>
      </c>
      <c r="AB31" s="13">
        <f>(Z31-U31)*1000</f>
        <v>41.178167612470062</v>
      </c>
      <c r="AG31" s="33" t="s">
        <v>219</v>
      </c>
      <c r="AH31" s="34">
        <v>3.6863629999999998E-4</v>
      </c>
      <c r="AI31" s="39">
        <v>2.466077E-4</v>
      </c>
      <c r="AJ31" s="39"/>
      <c r="AK31" s="33" t="s">
        <v>182</v>
      </c>
      <c r="AL31" s="34">
        <v>5.6980095000000001E-3</v>
      </c>
      <c r="AM31" s="39">
        <v>4.1967501000000004E-3</v>
      </c>
      <c r="AN31" s="39"/>
      <c r="AS31" s="17"/>
      <c r="AT31" s="17"/>
    </row>
    <row r="32" spans="1:48">
      <c r="B32" s="151" t="s">
        <v>54</v>
      </c>
      <c r="C32" s="25" t="s">
        <v>34</v>
      </c>
      <c r="D32" s="5">
        <v>-4.3348796489000003</v>
      </c>
      <c r="E32" s="5">
        <v>-4.3362124765000001</v>
      </c>
      <c r="F32" s="5">
        <v>-4.3363717780000002</v>
      </c>
      <c r="G32" s="5"/>
      <c r="I32" s="9" t="s">
        <v>122</v>
      </c>
      <c r="J32" s="9" t="s">
        <v>123</v>
      </c>
      <c r="L32" s="9" t="s">
        <v>124</v>
      </c>
      <c r="M32" s="9" t="s">
        <v>126</v>
      </c>
      <c r="O32" s="9" t="s">
        <v>119</v>
      </c>
      <c r="P32" s="9" t="s">
        <v>131</v>
      </c>
      <c r="R32" s="25">
        <v>3</v>
      </c>
      <c r="S32" s="2">
        <v>-2.8259414035096402</v>
      </c>
      <c r="T32" s="2">
        <v>-2.8266944022232701</v>
      </c>
      <c r="U32" s="2">
        <v>-2.82784446987591</v>
      </c>
      <c r="V32" s="9">
        <f>(T32-U32)*1000</f>
        <v>1.1500676526399189</v>
      </c>
      <c r="W32" s="2">
        <v>-2.8249924149524701</v>
      </c>
      <c r="X32" s="9">
        <f>(W32-S32)*1000</f>
        <v>0.9489885571700718</v>
      </c>
      <c r="Y32" s="9">
        <f>(W32-U32)*1000</f>
        <v>2.8520549234398729</v>
      </c>
      <c r="Z32" s="2">
        <v>-2.8262322072365298</v>
      </c>
      <c r="AA32" s="9">
        <f>(Z32-S32)*1000</f>
        <v>-0.2908037268896102</v>
      </c>
      <c r="AB32" s="9">
        <f>(Z32-U32)*1000</f>
        <v>1.6122626393801909</v>
      </c>
      <c r="AG32" s="35" t="s">
        <v>224</v>
      </c>
      <c r="AH32" s="34">
        <v>-3.686351E-4</v>
      </c>
      <c r="AI32" s="39">
        <v>-2.4660730000000003E-4</v>
      </c>
      <c r="AJ32" s="39"/>
      <c r="AK32" s="36" t="s">
        <v>183</v>
      </c>
      <c r="AL32" s="34">
        <v>5.6980169000000001E-3</v>
      </c>
      <c r="AM32" s="39">
        <v>4.1967556000000001E-3</v>
      </c>
      <c r="AN32" s="39"/>
      <c r="AS32" s="5"/>
    </row>
    <row r="33" spans="2:48">
      <c r="B33" s="151"/>
      <c r="C33" s="25" t="s">
        <v>53</v>
      </c>
      <c r="D33" s="2">
        <f>D6+D20</f>
        <v>-4.3348796494686601</v>
      </c>
      <c r="E33" s="2">
        <f t="shared" ref="E33:N33" si="12">E6+E20</f>
        <v>-4.3362124764159899</v>
      </c>
      <c r="F33" s="2">
        <f t="shared" si="12"/>
        <v>-4.3363717643897797</v>
      </c>
      <c r="H33" s="2">
        <f t="shared" si="12"/>
        <v>-4.3361982811944699</v>
      </c>
      <c r="I33" s="9">
        <f t="shared" ref="I33:I43" si="13">(H33-D33)*1000</f>
        <v>-1.3186317258098157</v>
      </c>
      <c r="J33" s="9">
        <f t="shared" ref="J33:J43" si="14">(H33-F33)*1000</f>
        <v>0.17348319530974265</v>
      </c>
      <c r="K33" s="2">
        <f t="shared" si="12"/>
        <v>-4.3363728886125106</v>
      </c>
      <c r="L33" s="9">
        <f t="shared" ref="L33:L43" si="15">(K33-D33)*1000</f>
        <v>-1.4932391438504666</v>
      </c>
      <c r="M33" s="9">
        <f t="shared" ref="M33:M43" si="16">(K33-F33)*1000</f>
        <v>-1.1242227309082864E-3</v>
      </c>
      <c r="N33" s="2">
        <f t="shared" si="12"/>
        <v>-4.3363728886125106</v>
      </c>
      <c r="O33" s="9">
        <f t="shared" ref="O33:O43" si="17">(N33-D33)*1000</f>
        <v>-1.4932391438504666</v>
      </c>
      <c r="P33" s="9">
        <f t="shared" ref="P33:P43" si="18">(N33-F33)*1000</f>
        <v>-1.1242227309082864E-3</v>
      </c>
      <c r="R33" s="25">
        <v>5</v>
      </c>
      <c r="S33" s="2"/>
      <c r="T33" s="2"/>
      <c r="U33" s="2"/>
      <c r="V33" s="2"/>
      <c r="W33" s="2"/>
      <c r="X33" s="9"/>
      <c r="Y33" s="9"/>
      <c r="Z33" s="2"/>
      <c r="AA33" s="9"/>
      <c r="AB33" s="9"/>
      <c r="AG33" s="35" t="s">
        <v>180</v>
      </c>
      <c r="AH33" s="34">
        <v>-1.2540070000000001E-4</v>
      </c>
      <c r="AI33" s="41">
        <v>1.5861130000000001E-4</v>
      </c>
      <c r="AJ33" s="41"/>
      <c r="AK33" s="36" t="s">
        <v>202</v>
      </c>
      <c r="AL33" s="34">
        <v>-9.4462569999999996E-4</v>
      </c>
      <c r="AM33" s="39">
        <v>-1.0919022999999999E-3</v>
      </c>
      <c r="AN33" s="39"/>
      <c r="AS33" s="24"/>
      <c r="AT33" s="22"/>
    </row>
    <row r="34" spans="2:48">
      <c r="B34" s="151"/>
      <c r="C34" s="25" t="s">
        <v>42</v>
      </c>
      <c r="D34" s="5">
        <v>-4.3348796631035098</v>
      </c>
      <c r="E34" s="5">
        <v>-4.3362124764212204</v>
      </c>
      <c r="F34" s="5">
        <v>-4.3363717780276101</v>
      </c>
      <c r="G34" s="5"/>
      <c r="H34" s="2">
        <v>-4.3361982811970901</v>
      </c>
      <c r="I34" s="9">
        <f t="shared" si="13"/>
        <v>-1.3186180935802483</v>
      </c>
      <c r="J34" s="9">
        <f t="shared" si="14"/>
        <v>0.17349683052003684</v>
      </c>
      <c r="K34" s="2">
        <v>-4.33637288861551</v>
      </c>
      <c r="L34" s="9">
        <f t="shared" si="15"/>
        <v>-1.4932255120001514</v>
      </c>
      <c r="M34" s="9">
        <f t="shared" si="16"/>
        <v>-1.1105878998662888E-3</v>
      </c>
      <c r="N34" s="2">
        <v>-4.33637288861551</v>
      </c>
      <c r="O34" s="9">
        <f t="shared" si="17"/>
        <v>-1.4932255120001514</v>
      </c>
      <c r="P34" s="9">
        <f t="shared" si="18"/>
        <v>-1.1105878998662888E-3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12"/>
      <c r="AG34" s="35" t="s">
        <v>181</v>
      </c>
      <c r="AH34" s="34">
        <v>1.254006E-4</v>
      </c>
      <c r="AI34" s="41">
        <v>-1.5861130000000001E-4</v>
      </c>
      <c r="AJ34" s="41"/>
      <c r="AK34" s="36" t="s">
        <v>203</v>
      </c>
      <c r="AL34" s="34">
        <v>-9.4463160000000002E-4</v>
      </c>
      <c r="AM34" s="39">
        <v>-1.0919072000000001E-3</v>
      </c>
      <c r="AN34" s="39"/>
      <c r="AS34" s="12"/>
    </row>
    <row r="35" spans="2:48">
      <c r="B35" s="151" t="s">
        <v>86</v>
      </c>
      <c r="C35" s="25" t="s">
        <v>34</v>
      </c>
      <c r="D35" s="2">
        <v>-4.1909313179999996</v>
      </c>
      <c r="E35" s="2">
        <v>-4.2004971960999997</v>
      </c>
      <c r="F35" s="2">
        <v>-4.2078567623999996</v>
      </c>
      <c r="I35" s="9" t="s">
        <v>119</v>
      </c>
      <c r="J35" s="9" t="s">
        <v>119</v>
      </c>
      <c r="L35" s="9" t="s">
        <v>125</v>
      </c>
      <c r="M35" s="9" t="s">
        <v>127</v>
      </c>
      <c r="O35" s="9" t="s">
        <v>130</v>
      </c>
      <c r="P35" s="9" t="s">
        <v>121</v>
      </c>
      <c r="R35" s="10" t="s">
        <v>332</v>
      </c>
      <c r="S35" s="10" t="s">
        <v>0</v>
      </c>
      <c r="T35" s="10" t="s">
        <v>83</v>
      </c>
      <c r="U35" s="10" t="s">
        <v>2</v>
      </c>
      <c r="V35" s="20" t="s">
        <v>165</v>
      </c>
      <c r="W35" s="10" t="s">
        <v>91</v>
      </c>
      <c r="X35" s="11" t="s">
        <v>100</v>
      </c>
      <c r="Y35" s="11" t="s">
        <v>90</v>
      </c>
      <c r="Z35" s="10" t="s">
        <v>92</v>
      </c>
      <c r="AA35" s="11" t="s">
        <v>103</v>
      </c>
      <c r="AB35" s="11" t="s">
        <v>93</v>
      </c>
      <c r="AC35" s="21" t="s">
        <v>110</v>
      </c>
      <c r="AD35" s="20" t="s">
        <v>117</v>
      </c>
      <c r="AE35" s="20" t="s">
        <v>118</v>
      </c>
      <c r="AG35" s="35" t="s">
        <v>213</v>
      </c>
      <c r="AH35" s="34">
        <v>3.1175002E-2</v>
      </c>
      <c r="AI35" s="39">
        <v>1.9622387599999999E-2</v>
      </c>
      <c r="AJ35" s="39"/>
      <c r="AK35" s="35" t="s">
        <v>218</v>
      </c>
      <c r="AL35" s="34">
        <v>-4.8902295E-3</v>
      </c>
      <c r="AM35" s="39">
        <v>-3.6985960000000002E-3</v>
      </c>
      <c r="AN35" s="39"/>
      <c r="AP35" s="30"/>
      <c r="AS35" s="12"/>
    </row>
    <row r="36" spans="2:48">
      <c r="B36" s="151"/>
      <c r="C36" s="25" t="s">
        <v>87</v>
      </c>
      <c r="D36" s="2">
        <f>D11+D16</f>
        <v>-4.1909313193060997</v>
      </c>
      <c r="E36" s="2">
        <f t="shared" ref="E36:N36" si="19">E11+E16</f>
        <v>-4.2004971977413099</v>
      </c>
      <c r="F36" s="2">
        <f t="shared" si="19"/>
        <v>-4.2078567641741405</v>
      </c>
      <c r="H36" s="2">
        <f t="shared" si="19"/>
        <v>-4.2089051518334504</v>
      </c>
      <c r="I36" s="9">
        <f t="shared" si="13"/>
        <v>-17.973832527350631</v>
      </c>
      <c r="J36" s="9">
        <f t="shared" si="14"/>
        <v>-1.0483876593099239</v>
      </c>
      <c r="K36" s="2">
        <f t="shared" si="19"/>
        <v>-4.2089051518334504</v>
      </c>
      <c r="L36" s="9">
        <f t="shared" si="15"/>
        <v>-17.973832527350631</v>
      </c>
      <c r="M36" s="9">
        <f t="shared" si="16"/>
        <v>-1.0483876593099239</v>
      </c>
      <c r="N36" s="2">
        <f t="shared" si="19"/>
        <v>-4.2089051518334504</v>
      </c>
      <c r="O36" s="9">
        <f t="shared" si="17"/>
        <v>-17.973832527350631</v>
      </c>
      <c r="P36" s="9">
        <f t="shared" si="18"/>
        <v>-1.0483876593099239</v>
      </c>
      <c r="R36" s="25">
        <v>0.6</v>
      </c>
      <c r="S36" s="8">
        <v>-3.6436369466008198</v>
      </c>
      <c r="T36" s="8">
        <v>-3.6633579965262202</v>
      </c>
      <c r="U36" s="8">
        <v>-3.6796108277638502</v>
      </c>
      <c r="V36" s="19">
        <f>(T36-U36)*1000</f>
        <v>16.252831237629994</v>
      </c>
      <c r="W36" s="8">
        <v>-3.6645952890508</v>
      </c>
      <c r="X36" s="9">
        <f t="shared" ref="X36:X42" si="20">(W36-S36)*1000</f>
        <v>-20.958342449980183</v>
      </c>
      <c r="Y36" s="9">
        <f t="shared" ref="Y36:Y42" si="21">(W36-U36)*1000</f>
        <v>15.015538713050169</v>
      </c>
      <c r="Z36" s="2">
        <v>-3.6775045578538599</v>
      </c>
      <c r="AA36" s="9">
        <f t="shared" ref="AA36:AA42" si="22">(Z36-S36)*1000</f>
        <v>-33.867611253040053</v>
      </c>
      <c r="AB36" s="9">
        <f t="shared" ref="AB36:AB42" si="23">(Z36-U36)*1000</f>
        <v>2.1062699099902993</v>
      </c>
      <c r="AC36" s="2">
        <v>-3.6803114008014499</v>
      </c>
      <c r="AD36" s="9">
        <f t="shared" ref="AD36:AD42" si="24">(AC36-S36)*1000</f>
        <v>-36.674454200630095</v>
      </c>
      <c r="AE36" s="9">
        <f t="shared" ref="AE36:AE42" si="25">(AC36-U36)*1000</f>
        <v>-0.70057303759973877</v>
      </c>
      <c r="AG36" s="35" t="s">
        <v>179</v>
      </c>
      <c r="AH36" s="34">
        <v>-3.1175002E-2</v>
      </c>
      <c r="AI36" s="39">
        <v>-1.9622387599999999E-2</v>
      </c>
      <c r="AJ36" s="39"/>
      <c r="AK36" s="35" t="s">
        <v>184</v>
      </c>
      <c r="AL36" s="34">
        <v>-4.8902279000000003E-3</v>
      </c>
      <c r="AM36" s="39">
        <v>-3.6985946000000001E-3</v>
      </c>
      <c r="AN36" s="39"/>
      <c r="AO36" s="9"/>
      <c r="AP36" s="30"/>
      <c r="AS36" s="12"/>
    </row>
    <row r="37" spans="2:48">
      <c r="B37" s="151"/>
      <c r="C37" s="25" t="s">
        <v>42</v>
      </c>
      <c r="D37" s="5">
        <v>-4.1909313169992801</v>
      </c>
      <c r="E37" s="5">
        <v>-4.2004971963713196</v>
      </c>
      <c r="F37" s="5">
        <v>-4.2078567623638401</v>
      </c>
      <c r="G37" s="5"/>
      <c r="H37" s="2">
        <v>-4.2089051509236803</v>
      </c>
      <c r="I37" s="9">
        <f t="shared" si="13"/>
        <v>-17.973833924400218</v>
      </c>
      <c r="J37" s="9">
        <f t="shared" si="14"/>
        <v>-1.0483885598402409</v>
      </c>
      <c r="K37" s="2">
        <v>-4.2089051509236803</v>
      </c>
      <c r="L37" s="9">
        <f t="shared" si="15"/>
        <v>-17.973833924400218</v>
      </c>
      <c r="M37" s="9">
        <f t="shared" si="16"/>
        <v>-1.0483885598402409</v>
      </c>
      <c r="N37" s="2">
        <v>-4.2089051509236901</v>
      </c>
      <c r="O37" s="9">
        <f t="shared" si="17"/>
        <v>-17.973833924409988</v>
      </c>
      <c r="P37" s="9">
        <f t="shared" si="18"/>
        <v>-1.0483885598500109</v>
      </c>
      <c r="R37" s="25">
        <v>0.76</v>
      </c>
      <c r="S37" s="2">
        <v>-4.1824113618512104</v>
      </c>
      <c r="T37" s="2">
        <v>-4.2047467773999996</v>
      </c>
      <c r="U37" s="2">
        <v>-4.2227525748476404</v>
      </c>
      <c r="V37" s="19">
        <f t="shared" ref="V37:V42" si="26">(T37-U37)*1000</f>
        <v>18.005797447640859</v>
      </c>
      <c r="W37" s="2">
        <v>-4.2088586802903496</v>
      </c>
      <c r="X37" s="9">
        <f t="shared" si="20"/>
        <v>-26.447318439139167</v>
      </c>
      <c r="Y37" s="9">
        <f t="shared" si="21"/>
        <v>13.893894557290842</v>
      </c>
      <c r="Z37" s="2">
        <v>-4.2216003839587204</v>
      </c>
      <c r="AA37" s="9">
        <f t="shared" si="22"/>
        <v>-39.189022107509963</v>
      </c>
      <c r="AB37" s="9">
        <f t="shared" si="23"/>
        <v>1.1521908889200461</v>
      </c>
      <c r="AC37" s="2">
        <v>-4.2241313267082301</v>
      </c>
      <c r="AD37" s="9">
        <f t="shared" si="24"/>
        <v>-41.719964857019676</v>
      </c>
      <c r="AE37" s="9">
        <f t="shared" si="25"/>
        <v>-1.3787518605896665</v>
      </c>
      <c r="AG37" s="4" t="s">
        <v>215</v>
      </c>
      <c r="AH37" s="32">
        <v>-2.5000000000000001E-9</v>
      </c>
      <c r="AI37" s="42">
        <v>-1.9000000000000001E-9</v>
      </c>
      <c r="AJ37" s="42"/>
      <c r="AK37" s="35" t="s">
        <v>223</v>
      </c>
      <c r="AL37" s="34">
        <v>-1.32716929E-2</v>
      </c>
      <c r="AM37" s="39">
        <v>-9.7504540000000004E-3</v>
      </c>
      <c r="AN37" s="39"/>
      <c r="AO37" s="9"/>
      <c r="AP37" s="30"/>
      <c r="AS37" s="17"/>
      <c r="AT37" s="17"/>
    </row>
    <row r="38" spans="2:48">
      <c r="B38" s="151" t="s">
        <v>86</v>
      </c>
      <c r="C38" s="25" t="s">
        <v>34</v>
      </c>
      <c r="D38" s="5">
        <v>-3.9929592397999998</v>
      </c>
      <c r="E38" s="5">
        <v>-4.0107715319999997</v>
      </c>
      <c r="F38" s="5">
        <v>-4.0253482522999997</v>
      </c>
      <c r="G38" s="5"/>
      <c r="I38" s="9" t="s">
        <v>119</v>
      </c>
      <c r="J38" s="9" t="s">
        <v>121</v>
      </c>
      <c r="L38" s="9" t="s">
        <v>121</v>
      </c>
      <c r="M38" s="9" t="s">
        <v>128</v>
      </c>
      <c r="O38" s="9" t="s">
        <v>125</v>
      </c>
      <c r="P38" s="9" t="s">
        <v>132</v>
      </c>
      <c r="R38" s="25">
        <v>1.2</v>
      </c>
      <c r="S38" s="2">
        <v>-4.18062295737227</v>
      </c>
      <c r="T38" s="2">
        <v>-4.2078649531530399</v>
      </c>
      <c r="U38" s="2">
        <v>-4.2301599957295197</v>
      </c>
      <c r="V38" s="19">
        <f t="shared" si="26"/>
        <v>22.295042576479851</v>
      </c>
      <c r="W38" s="2">
        <v>-4.2209614885234403</v>
      </c>
      <c r="X38" s="9">
        <f t="shared" si="20"/>
        <v>-40.338531151170365</v>
      </c>
      <c r="Y38" s="9">
        <f t="shared" si="21"/>
        <v>9.1985072060793982</v>
      </c>
      <c r="Z38" s="2">
        <v>-4.2339335673321497</v>
      </c>
      <c r="AA38" s="9">
        <f t="shared" si="22"/>
        <v>-53.310609959879685</v>
      </c>
      <c r="AB38" s="9">
        <f t="shared" si="23"/>
        <v>-3.7735716026299215</v>
      </c>
      <c r="AC38" s="2">
        <v>-4.23683253793926</v>
      </c>
      <c r="AD38" s="9">
        <f t="shared" si="24"/>
        <v>-56.209580566989992</v>
      </c>
      <c r="AE38" s="9">
        <f t="shared" si="25"/>
        <v>-6.6725422097402287</v>
      </c>
      <c r="AG38" s="4" t="s">
        <v>214</v>
      </c>
      <c r="AH38" s="32">
        <v>-2.5000000000000001E-9</v>
      </c>
      <c r="AI38" s="42">
        <v>-1.9000000000000001E-9</v>
      </c>
      <c r="AJ38" s="42"/>
      <c r="AK38" s="35" t="s">
        <v>222</v>
      </c>
      <c r="AL38" s="34">
        <v>-1.3271695999999999E-2</v>
      </c>
      <c r="AM38" s="39">
        <v>-9.7504558999999998E-3</v>
      </c>
      <c r="AN38" s="39"/>
      <c r="AO38" s="9"/>
      <c r="AP38" s="30"/>
    </row>
    <row r="39" spans="2:48">
      <c r="B39" s="151"/>
      <c r="C39" s="25" t="s">
        <v>87</v>
      </c>
      <c r="D39" s="2">
        <f>D16*2</f>
        <v>-3.9929592430397598</v>
      </c>
      <c r="E39" s="2">
        <f>E16*2</f>
        <v>-4.0107715346767998</v>
      </c>
      <c r="F39" s="2">
        <f>F16*2</f>
        <v>-4.0253482546257802</v>
      </c>
      <c r="H39" s="2">
        <f>H16*2</f>
        <v>-4.0274444705494403</v>
      </c>
      <c r="I39" s="9">
        <f t="shared" si="13"/>
        <v>-34.485227509680527</v>
      </c>
      <c r="J39" s="9">
        <f t="shared" si="14"/>
        <v>-2.0962159236601607</v>
      </c>
      <c r="K39" s="2">
        <f>K16*2</f>
        <v>-4.0274444705494403</v>
      </c>
      <c r="L39" s="9">
        <f t="shared" si="15"/>
        <v>-34.485227509680527</v>
      </c>
      <c r="M39" s="9">
        <f t="shared" si="16"/>
        <v>-2.0962159236601607</v>
      </c>
      <c r="N39" s="2">
        <f>N16*2</f>
        <v>-4.0274444705494403</v>
      </c>
      <c r="O39" s="9">
        <f t="shared" si="17"/>
        <v>-34.485227509680527</v>
      </c>
      <c r="P39" s="9">
        <f t="shared" si="18"/>
        <v>-2.0962159236601607</v>
      </c>
      <c r="R39" s="25">
        <v>1.5</v>
      </c>
      <c r="S39" s="5">
        <v>-3.9795383138734</v>
      </c>
      <c r="T39" s="5">
        <v>-4.0044955576090402</v>
      </c>
      <c r="U39" s="5">
        <v>-4.0281516325671198</v>
      </c>
      <c r="V39" s="19">
        <f t="shared" si="26"/>
        <v>23.656074958079643</v>
      </c>
      <c r="W39" s="2">
        <v>-4.0237515238973902</v>
      </c>
      <c r="X39" s="9">
        <f t="shared" si="20"/>
        <v>-44.213210023990257</v>
      </c>
      <c r="Y39" s="9">
        <f t="shared" si="21"/>
        <v>4.4001086697296188</v>
      </c>
      <c r="Z39" s="18">
        <v>-4.0387934974233302</v>
      </c>
      <c r="AA39" s="9">
        <f t="shared" si="22"/>
        <v>-59.255183549930202</v>
      </c>
      <c r="AB39" s="9">
        <f t="shared" si="23"/>
        <v>-10.641864856210326</v>
      </c>
      <c r="AC39" s="2">
        <v>-4.0444418031073299</v>
      </c>
      <c r="AD39" s="9">
        <f t="shared" si="24"/>
        <v>-64.903489233929974</v>
      </c>
      <c r="AE39" s="9">
        <f t="shared" si="25"/>
        <v>-16.290170540210092</v>
      </c>
      <c r="AG39" s="33" t="s">
        <v>208</v>
      </c>
      <c r="AH39" s="34">
        <v>1.061253E-4</v>
      </c>
      <c r="AI39" s="39">
        <v>4.5706900000000001E-5</v>
      </c>
      <c r="AJ39" s="39"/>
      <c r="AK39" s="4" t="s">
        <v>205</v>
      </c>
      <c r="AL39" s="31">
        <v>-4.9079403000000001E-3</v>
      </c>
      <c r="AM39" s="40">
        <v>-3.5313619000000001E-3</v>
      </c>
      <c r="AN39" s="40"/>
    </row>
    <row r="40" spans="2:48" s="49" customFormat="1">
      <c r="B40" s="151"/>
      <c r="D40" s="2"/>
      <c r="E40" s="2"/>
      <c r="F40" s="2"/>
      <c r="G40" s="2"/>
      <c r="H40" s="2"/>
      <c r="I40" s="9"/>
      <c r="J40" s="9"/>
      <c r="K40" s="2"/>
      <c r="L40" s="9"/>
      <c r="M40" s="9"/>
      <c r="N40" s="2"/>
      <c r="O40" s="9"/>
      <c r="P40" s="9"/>
      <c r="R40" s="49">
        <v>1.8</v>
      </c>
      <c r="S40" s="49">
        <v>-3.8511953778322798</v>
      </c>
      <c r="T40" s="49">
        <v>-3.86793948372227</v>
      </c>
      <c r="U40" s="49">
        <v>-3.8863096662932901</v>
      </c>
      <c r="V40" s="19">
        <f t="shared" si="26"/>
        <v>18.370182571020077</v>
      </c>
      <c r="W40" s="55">
        <v>-3.8860647045448902</v>
      </c>
      <c r="X40" s="9">
        <f t="shared" si="20"/>
        <v>-34.869326712610338</v>
      </c>
      <c r="Y40" s="9">
        <f t="shared" si="21"/>
        <v>0.24496174839994111</v>
      </c>
      <c r="Z40" s="18">
        <v>-3.9033192634599101</v>
      </c>
      <c r="AA40" s="9">
        <f t="shared" si="22"/>
        <v>-52.123885627630258</v>
      </c>
      <c r="AB40" s="9">
        <f t="shared" si="23"/>
        <v>-17.009597166619983</v>
      </c>
      <c r="AC40" s="2">
        <v>-3.9233025722221502</v>
      </c>
      <c r="AD40" s="9">
        <f t="shared" si="24"/>
        <v>-72.107194389870344</v>
      </c>
      <c r="AE40" s="13">
        <f t="shared" si="25"/>
        <v>-36.992905928860068</v>
      </c>
      <c r="AF40" s="9"/>
      <c r="AG40" s="33"/>
      <c r="AH40" s="34"/>
      <c r="AI40" s="39"/>
      <c r="AJ40" s="39"/>
      <c r="AK40" s="4"/>
      <c r="AL40" s="31"/>
      <c r="AM40" s="40"/>
      <c r="AN40" s="40"/>
      <c r="AP40" s="9"/>
      <c r="AR40" s="9"/>
      <c r="AS40" s="4"/>
      <c r="AT40" s="12"/>
      <c r="AU40" s="4"/>
      <c r="AV40" s="4"/>
    </row>
    <row r="41" spans="2:48">
      <c r="B41" s="151"/>
      <c r="C41" s="25" t="s">
        <v>42</v>
      </c>
      <c r="D41" s="5">
        <v>-3.9929592392202999</v>
      </c>
      <c r="E41" s="5">
        <v>-4.0107715319031003</v>
      </c>
      <c r="F41" s="5">
        <v>-4.0253482522793398</v>
      </c>
      <c r="G41" s="5"/>
      <c r="H41" s="18">
        <v>-4.0274444688777704</v>
      </c>
      <c r="I41" s="9">
        <f t="shared" si="13"/>
        <v>-34.48522965747047</v>
      </c>
      <c r="J41" s="9">
        <f t="shared" si="14"/>
        <v>-2.0962165984306225</v>
      </c>
      <c r="K41" s="18">
        <v>-4.0274444688784499</v>
      </c>
      <c r="L41" s="9">
        <f t="shared" si="15"/>
        <v>-34.485229658149933</v>
      </c>
      <c r="M41" s="9">
        <f t="shared" si="16"/>
        <v>-2.096216599110079</v>
      </c>
      <c r="N41" s="2">
        <v>-4.0274444688784499</v>
      </c>
      <c r="O41" s="9">
        <f t="shared" si="17"/>
        <v>-34.485229658149933</v>
      </c>
      <c r="P41" s="9">
        <f t="shared" si="18"/>
        <v>-2.096216599110079</v>
      </c>
      <c r="R41" s="25">
        <v>2.2999999999999998</v>
      </c>
      <c r="S41" s="2">
        <v>-3.7819239918787799</v>
      </c>
      <c r="T41" s="2">
        <v>-3.78696184734001</v>
      </c>
      <c r="U41" s="2">
        <v>-3.7921495144746902</v>
      </c>
      <c r="V41" s="19">
        <f t="shared" si="26"/>
        <v>5.1876671346802183</v>
      </c>
      <c r="W41" s="2">
        <v>-3.79273021150127</v>
      </c>
      <c r="X41" s="9">
        <f t="shared" si="20"/>
        <v>-10.806219622490065</v>
      </c>
      <c r="Y41" s="9">
        <f t="shared" si="21"/>
        <v>-0.58069702657981281</v>
      </c>
      <c r="Z41" s="2">
        <v>-3.8198401271175002</v>
      </c>
      <c r="AA41" s="9">
        <f t="shared" si="22"/>
        <v>-37.916135238720287</v>
      </c>
      <c r="AB41" s="9">
        <f t="shared" si="23"/>
        <v>-27.690612642810031</v>
      </c>
      <c r="AC41" s="16">
        <v>-3.7843400673800298</v>
      </c>
      <c r="AD41" s="9">
        <f t="shared" si="24"/>
        <v>-2.4160755012498925</v>
      </c>
      <c r="AE41" s="9">
        <f t="shared" si="25"/>
        <v>7.80944709466036</v>
      </c>
      <c r="AG41" s="35" t="s">
        <v>210</v>
      </c>
      <c r="AH41" s="34">
        <v>-1.061238E-4</v>
      </c>
      <c r="AI41" s="39">
        <v>-4.5705699999999998E-5</v>
      </c>
      <c r="AJ41" s="39"/>
      <c r="AK41" s="12" t="s">
        <v>204</v>
      </c>
      <c r="AL41" s="31">
        <v>4.9079398000000003E-3</v>
      </c>
      <c r="AM41" s="40">
        <v>3.5313610999999998E-3</v>
      </c>
      <c r="AN41" s="40"/>
    </row>
    <row r="42" spans="2:48">
      <c r="B42" s="151" t="s">
        <v>3</v>
      </c>
      <c r="C42" s="25" t="s">
        <v>34</v>
      </c>
      <c r="D42" s="5">
        <v>-3.9795383122999999</v>
      </c>
      <c r="E42" s="5">
        <v>-4.0044955589000004</v>
      </c>
      <c r="F42" s="5">
        <v>-4.0281516326000002</v>
      </c>
      <c r="G42" s="5"/>
      <c r="I42" s="9" t="s">
        <v>119</v>
      </c>
      <c r="J42" s="9" t="s">
        <v>120</v>
      </c>
      <c r="L42" s="9" t="s">
        <v>121</v>
      </c>
      <c r="M42" s="9" t="s">
        <v>129</v>
      </c>
      <c r="O42" s="9" t="s">
        <v>120</v>
      </c>
      <c r="P42" s="9" t="s">
        <v>133</v>
      </c>
      <c r="R42" s="25">
        <v>3.8</v>
      </c>
      <c r="S42" s="2">
        <v>-3.7683597069682899</v>
      </c>
      <c r="T42" s="2">
        <v>-3.7683899651411701</v>
      </c>
      <c r="U42" s="2">
        <v>-3.7684097904524498</v>
      </c>
      <c r="V42" s="19">
        <f t="shared" si="26"/>
        <v>1.9825311279753066E-2</v>
      </c>
      <c r="W42" s="2">
        <v>-3.7684136829729602</v>
      </c>
      <c r="X42" s="9">
        <f t="shared" si="20"/>
        <v>-5.3976004670275302E-2</v>
      </c>
      <c r="Y42" s="9">
        <f t="shared" si="21"/>
        <v>-3.8925205103623739E-3</v>
      </c>
      <c r="Z42" s="16">
        <v>-3.76834577103766</v>
      </c>
      <c r="AA42" s="9">
        <f t="shared" si="22"/>
        <v>1.3935930629926929E-2</v>
      </c>
      <c r="AB42" s="9">
        <f t="shared" si="23"/>
        <v>6.4019414789839857E-2</v>
      </c>
      <c r="AC42" s="18">
        <v>-3.7683971368924598</v>
      </c>
      <c r="AD42" s="9">
        <f t="shared" si="24"/>
        <v>-3.7429924169884998E-2</v>
      </c>
      <c r="AE42" s="9">
        <f t="shared" si="25"/>
        <v>1.2653559990027929E-2</v>
      </c>
      <c r="AG42" s="35" t="s">
        <v>216</v>
      </c>
      <c r="AH42" s="34">
        <v>-2.1908515999999999E-3</v>
      </c>
      <c r="AI42" s="39">
        <v>-1.5612089E-3</v>
      </c>
      <c r="AJ42" s="39"/>
      <c r="AK42" s="25" t="s">
        <v>207</v>
      </c>
      <c r="AL42" s="30">
        <v>5.1743233000000003E-3</v>
      </c>
      <c r="AM42" s="37">
        <v>3.9842074999999998E-3</v>
      </c>
      <c r="AN42" s="37"/>
    </row>
    <row r="43" spans="2:48">
      <c r="B43" s="151"/>
      <c r="C43" s="25" t="s">
        <v>42</v>
      </c>
      <c r="D43" s="5">
        <v>-3.9795383138734</v>
      </c>
      <c r="E43" s="5">
        <v>-4.0044955576090402</v>
      </c>
      <c r="F43" s="5">
        <v>-4.0281516325671198</v>
      </c>
      <c r="G43" s="5"/>
      <c r="H43" s="2">
        <v>-4.0237515238973902</v>
      </c>
      <c r="I43" s="9">
        <f t="shared" si="13"/>
        <v>-44.213210023990257</v>
      </c>
      <c r="J43" s="9">
        <f t="shared" si="14"/>
        <v>4.4001086697296188</v>
      </c>
      <c r="K43" s="18">
        <v>-4.0387934974233302</v>
      </c>
      <c r="L43" s="9">
        <f t="shared" si="15"/>
        <v>-59.255183549930202</v>
      </c>
      <c r="M43" s="9">
        <f t="shared" si="16"/>
        <v>-10.641864856210326</v>
      </c>
      <c r="N43" s="2">
        <v>-4.0444418031073299</v>
      </c>
      <c r="O43" s="9">
        <f t="shared" si="17"/>
        <v>-64.903489233929974</v>
      </c>
      <c r="P43" s="9">
        <f t="shared" si="18"/>
        <v>-16.290170540210092</v>
      </c>
      <c r="S43" s="49"/>
      <c r="T43" s="49"/>
      <c r="U43" s="49"/>
      <c r="AE43" s="25"/>
      <c r="AG43" s="35" t="s">
        <v>217</v>
      </c>
      <c r="AH43" s="34">
        <v>-2.1908515999999999E-3</v>
      </c>
      <c r="AI43" s="39">
        <v>-1.5612089E-3</v>
      </c>
      <c r="AJ43" s="39"/>
      <c r="AK43" s="25" t="s">
        <v>206</v>
      </c>
      <c r="AL43" s="30">
        <v>-5.1743236E-3</v>
      </c>
      <c r="AM43" s="37">
        <v>-3.9842078000000003E-3</v>
      </c>
      <c r="AN43" s="37"/>
    </row>
    <row r="44" spans="2:48">
      <c r="C44" s="25" t="s">
        <v>326</v>
      </c>
      <c r="D44" s="2">
        <f>D43+D6</f>
        <v>-4.98610118758452</v>
      </c>
      <c r="E44" s="2">
        <f t="shared" ref="E44:P44" si="27">E43+E6</f>
        <v>-5.0110584313090403</v>
      </c>
      <c r="F44" s="2">
        <f t="shared" si="27"/>
        <v>-5.0347145062782399</v>
      </c>
      <c r="G44" s="9">
        <f t="shared" si="27"/>
        <v>0</v>
      </c>
      <c r="H44" s="2">
        <f t="shared" si="27"/>
        <v>-5.0303143975973903</v>
      </c>
      <c r="I44" s="9">
        <f t="shared" si="27"/>
        <v>-44.213210012870263</v>
      </c>
      <c r="J44" s="9">
        <f t="shared" si="27"/>
        <v>4.4001086808496126</v>
      </c>
      <c r="K44" s="2">
        <f t="shared" si="27"/>
        <v>-5.0453563711233302</v>
      </c>
      <c r="L44" s="9">
        <f t="shared" si="27"/>
        <v>-59.255183538810208</v>
      </c>
      <c r="M44" s="9">
        <f t="shared" si="27"/>
        <v>-10.641864845090332</v>
      </c>
      <c r="N44" s="2">
        <f t="shared" si="27"/>
        <v>-5.05100467680733</v>
      </c>
      <c r="O44" s="9">
        <f t="shared" si="27"/>
        <v>-64.903489222809981</v>
      </c>
      <c r="P44" s="9">
        <f t="shared" si="27"/>
        <v>-16.290170529090098</v>
      </c>
      <c r="R44" s="10" t="s">
        <v>107</v>
      </c>
      <c r="S44" s="10" t="s">
        <v>0</v>
      </c>
      <c r="T44" s="10" t="s">
        <v>83</v>
      </c>
      <c r="U44" s="10" t="s">
        <v>2</v>
      </c>
      <c r="V44" s="10"/>
      <c r="W44" s="10" t="s">
        <v>95</v>
      </c>
      <c r="X44" s="11" t="s">
        <v>105</v>
      </c>
      <c r="Y44" s="11" t="s">
        <v>90</v>
      </c>
      <c r="Z44" s="10" t="s">
        <v>94</v>
      </c>
      <c r="AA44" s="11" t="s">
        <v>106</v>
      </c>
      <c r="AB44" s="11" t="s">
        <v>96</v>
      </c>
      <c r="AC44" s="21" t="s">
        <v>110</v>
      </c>
      <c r="AD44" s="20" t="s">
        <v>117</v>
      </c>
      <c r="AE44" s="20" t="s">
        <v>118</v>
      </c>
      <c r="AG44" s="4" t="s">
        <v>209</v>
      </c>
      <c r="AH44" s="31">
        <v>1.7689170000000001E-4</v>
      </c>
      <c r="AI44" s="40">
        <v>9.1448399999999997E-5</v>
      </c>
      <c r="AJ44" s="40"/>
      <c r="AK44" s="4" t="s">
        <v>238</v>
      </c>
      <c r="AL44" s="31">
        <v>2.0259990000000001E-4</v>
      </c>
      <c r="AM44" s="46">
        <v>-3.09222E-5</v>
      </c>
      <c r="AN44" s="46"/>
    </row>
    <row r="45" spans="2:48">
      <c r="C45" s="25" t="s">
        <v>42</v>
      </c>
      <c r="D45" s="2">
        <v>-4.98610118758452</v>
      </c>
      <c r="E45" s="2">
        <v>-5.0110584313090403</v>
      </c>
      <c r="F45" s="2">
        <v>-5.0347145062782399</v>
      </c>
      <c r="G45" s="9">
        <v>0</v>
      </c>
      <c r="H45" s="2">
        <v>-5.0303143975973903</v>
      </c>
      <c r="I45" s="9">
        <v>-44.213210012870263</v>
      </c>
      <c r="J45" s="9">
        <v>4.4001086808496126</v>
      </c>
      <c r="K45" s="2">
        <v>-5.0453563711233302</v>
      </c>
      <c r="L45" s="9">
        <v>-59.255183538810208</v>
      </c>
      <c r="M45" s="9">
        <v>-10.641864845090332</v>
      </c>
      <c r="N45" s="2">
        <v>-5.05100467680733</v>
      </c>
      <c r="O45" s="9">
        <v>-64.903489222809981</v>
      </c>
      <c r="P45" s="9">
        <v>-16.290170529090098</v>
      </c>
      <c r="R45" s="25">
        <v>0.9</v>
      </c>
      <c r="S45" s="2">
        <v>-3.84933809577175</v>
      </c>
      <c r="T45" s="2">
        <v>-3.8966659506803301</v>
      </c>
      <c r="U45" s="2">
        <v>-3.9149116086874098</v>
      </c>
      <c r="V45" s="15">
        <f>(T45-U45)*1000</f>
        <v>18.245658007079779</v>
      </c>
      <c r="W45" s="2">
        <v>-3.8921947263661099</v>
      </c>
      <c r="X45" s="15">
        <f>(W45-S45)*1000</f>
        <v>-42.856630594359842</v>
      </c>
      <c r="Y45" s="15">
        <f>(W45-U45)*1000</f>
        <v>22.71688232129998</v>
      </c>
      <c r="Z45" s="2">
        <v>-3.9009048644264901</v>
      </c>
      <c r="AA45" s="15">
        <f>(Z45-S45)*1000</f>
        <v>-51.566768654740081</v>
      </c>
      <c r="AB45" s="15">
        <f>(Z45-U45)*1000</f>
        <v>14.006744260919746</v>
      </c>
      <c r="AC45" s="2">
        <v>-3.9172290638879899</v>
      </c>
      <c r="AD45" s="9">
        <f>(AC45-S45)*1000</f>
        <v>-67.890968116239847</v>
      </c>
      <c r="AE45" s="9">
        <f>(AC45-U45)*1000</f>
        <v>-2.3174552005800209</v>
      </c>
      <c r="AG45" s="4" t="s">
        <v>229</v>
      </c>
      <c r="AH45" s="31">
        <v>1.768908E-4</v>
      </c>
      <c r="AI45" s="40">
        <v>9.1447700000000002E-5</v>
      </c>
      <c r="AJ45" s="40"/>
      <c r="AK45" s="4" t="s">
        <v>242</v>
      </c>
      <c r="AL45" s="31">
        <v>-2.0259809999999999E-4</v>
      </c>
      <c r="AM45" s="46">
        <v>3.0923699999999997E-5</v>
      </c>
      <c r="AN45" s="46"/>
      <c r="AO45" s="4"/>
      <c r="AP45" s="12"/>
      <c r="AQ45" s="4"/>
      <c r="AR45" s="22"/>
      <c r="AT45" s="22"/>
      <c r="AU45" s="24"/>
      <c r="AV45" s="24"/>
    </row>
    <row r="46" spans="2:48">
      <c r="C46" s="25" t="s">
        <v>327</v>
      </c>
      <c r="D46" s="2">
        <f t="shared" ref="D46:P46" si="28">D43+D16</f>
        <v>-5.9760179353932799</v>
      </c>
      <c r="E46" s="2">
        <f t="shared" si="28"/>
        <v>-6.0098813249474397</v>
      </c>
      <c r="F46" s="2">
        <f t="shared" si="28"/>
        <v>-6.0408257598800095</v>
      </c>
      <c r="G46" s="9">
        <f t="shared" si="28"/>
        <v>0</v>
      </c>
      <c r="H46" s="2">
        <f t="shared" si="28"/>
        <v>-6.0374737591721104</v>
      </c>
      <c r="I46" s="9">
        <f t="shared" si="28"/>
        <v>-61.455823778830521</v>
      </c>
      <c r="J46" s="9">
        <f t="shared" si="28"/>
        <v>3.3520007078995384</v>
      </c>
      <c r="K46" s="2">
        <f t="shared" si="28"/>
        <v>-6.0525157326980503</v>
      </c>
      <c r="L46" s="9">
        <f t="shared" si="28"/>
        <v>-76.497797304770472</v>
      </c>
      <c r="M46" s="9">
        <f t="shared" si="28"/>
        <v>-11.689972818040406</v>
      </c>
      <c r="N46" s="2">
        <f t="shared" si="28"/>
        <v>-6.0581640383820501</v>
      </c>
      <c r="O46" s="9">
        <f t="shared" si="28"/>
        <v>-82.146102988770238</v>
      </c>
      <c r="P46" s="9">
        <f t="shared" si="28"/>
        <v>-17.338278502040172</v>
      </c>
      <c r="R46" s="25">
        <v>1.1000000000000001</v>
      </c>
      <c r="S46" s="18">
        <v>-4.0156356106879203</v>
      </c>
      <c r="T46" s="14">
        <v>-4.0926212536829603</v>
      </c>
      <c r="U46" s="18">
        <v>-4.0972496486482699</v>
      </c>
      <c r="V46" s="15">
        <f>(T46-U46)*1000</f>
        <v>4.6283949653096457</v>
      </c>
      <c r="W46" s="18">
        <v>-4.0816755565602403</v>
      </c>
      <c r="X46" s="15">
        <f>(W46-S46)*1000</f>
        <v>-66.039945872319976</v>
      </c>
      <c r="Y46" s="15">
        <f>(W46-U46)*1000</f>
        <v>15.574092088029623</v>
      </c>
      <c r="Z46" s="18">
        <v>-4.1004769710157198</v>
      </c>
      <c r="AA46" s="15">
        <f>(Z46-S46)*1000</f>
        <v>-84.841360327799549</v>
      </c>
      <c r="AB46" s="15">
        <f>(Z46-U46)*1000</f>
        <v>-3.2273223674499363</v>
      </c>
      <c r="AC46" s="2">
        <v>-4.10340630417602</v>
      </c>
      <c r="AD46" s="9">
        <f>(AC46-S46)*1000</f>
        <v>-87.770693488099738</v>
      </c>
      <c r="AE46" s="9">
        <f>(AC46-U46)*1000</f>
        <v>-6.1566555277501323</v>
      </c>
      <c r="AG46" s="28" t="s">
        <v>175</v>
      </c>
      <c r="AH46" s="29">
        <v>-3.1175002E-2</v>
      </c>
      <c r="AI46" s="29">
        <v>-1.9622387599999999E-2</v>
      </c>
      <c r="AJ46" s="29"/>
      <c r="AK46" s="4" t="s">
        <v>239</v>
      </c>
      <c r="AL46" s="31">
        <v>-1.1367499999999999E-5</v>
      </c>
      <c r="AM46" s="46">
        <v>8.4485499999999996E-5</v>
      </c>
      <c r="AN46" s="46"/>
      <c r="AO46" s="2"/>
      <c r="AQ46" s="2"/>
      <c r="AS46" s="12"/>
      <c r="AU46" s="12"/>
      <c r="AV46" s="12"/>
    </row>
    <row r="47" spans="2:48">
      <c r="C47" s="25" t="s">
        <v>328</v>
      </c>
      <c r="D47" s="2">
        <v>-5.9760179353932799</v>
      </c>
      <c r="E47" s="2">
        <v>-6.0098813249474397</v>
      </c>
      <c r="F47" s="2">
        <v>-6.0408257598800095</v>
      </c>
      <c r="G47" s="9">
        <v>0</v>
      </c>
      <c r="H47" s="2">
        <v>-6.0374737591721104</v>
      </c>
      <c r="I47" s="9">
        <v>-61.455823778830521</v>
      </c>
      <c r="J47" s="9">
        <v>3.3520007078995384</v>
      </c>
      <c r="K47" s="2">
        <v>-6.0525157326980503</v>
      </c>
      <c r="L47" s="9">
        <v>-76.497797304770472</v>
      </c>
      <c r="M47" s="9">
        <v>-11.689972818040406</v>
      </c>
      <c r="N47" s="2">
        <v>-6.0581640383820501</v>
      </c>
      <c r="O47" s="9">
        <v>-82.146102988770238</v>
      </c>
      <c r="P47" s="9">
        <v>-17.338278502040172</v>
      </c>
      <c r="R47" s="25">
        <v>1.65</v>
      </c>
      <c r="S47" s="14">
        <v>-3.7851625105510598</v>
      </c>
      <c r="T47" s="18">
        <v>-3.8491053493041698</v>
      </c>
      <c r="U47" s="14">
        <v>-3.9220416048</v>
      </c>
      <c r="V47" s="15">
        <f>(T47-U47)*1000</f>
        <v>72.936255495830153</v>
      </c>
      <c r="W47" s="14">
        <v>-3.9311975711715901</v>
      </c>
      <c r="X47" s="15">
        <f>(W47-S47)*1000</f>
        <v>-146.03506062053029</v>
      </c>
      <c r="Y47" s="15">
        <f>(W47-U47)*1000</f>
        <v>-9.1559663715901074</v>
      </c>
      <c r="Z47" s="16">
        <v>-3.7336690590105102</v>
      </c>
      <c r="AA47" s="15">
        <f>(Z47-S47)*1000</f>
        <v>51.493451540549628</v>
      </c>
      <c r="AB47" s="13">
        <f>(Z47-U47)*1000</f>
        <v>188.37254578948981</v>
      </c>
      <c r="AC47" s="18">
        <v>-3.76280108474135</v>
      </c>
      <c r="AD47" s="9">
        <f>(AC47-S47)*1000</f>
        <v>22.36142580970979</v>
      </c>
      <c r="AE47" s="13">
        <f>(AC47-U47)*1000</f>
        <v>159.24052005864996</v>
      </c>
      <c r="AG47" s="28" t="s">
        <v>178</v>
      </c>
      <c r="AH47" s="29">
        <v>3.1175002E-2</v>
      </c>
      <c r="AI47" s="29">
        <v>1.9622387599999999E-2</v>
      </c>
      <c r="AJ47" s="29"/>
      <c r="AK47" s="4" t="s">
        <v>243</v>
      </c>
      <c r="AL47" s="31">
        <v>-1.13677E-5</v>
      </c>
      <c r="AM47" s="46">
        <v>8.4485299999999996E-5</v>
      </c>
      <c r="AN47" s="46"/>
      <c r="AO47" s="2"/>
      <c r="AQ47" s="2"/>
      <c r="AS47" s="12"/>
      <c r="AU47" s="12"/>
      <c r="AV47" s="12"/>
    </row>
    <row r="48" spans="2:48">
      <c r="C48" s="25" t="s">
        <v>329</v>
      </c>
      <c r="D48" s="2">
        <f t="shared" ref="D48:P48" si="29">D43+D27</f>
        <v>-6.8306264947157302</v>
      </c>
      <c r="E48" s="2">
        <f t="shared" si="29"/>
        <v>-6.8664499496314004</v>
      </c>
      <c r="F48" s="2">
        <f t="shared" si="29"/>
        <v>-6.9065832273091399</v>
      </c>
      <c r="G48" s="9">
        <f t="shared" si="29"/>
        <v>0</v>
      </c>
      <c r="H48" s="2">
        <f t="shared" si="29"/>
        <v>-6.8992131672181802</v>
      </c>
      <c r="I48" s="9">
        <f t="shared" si="29"/>
        <v>-44.213210023990257</v>
      </c>
      <c r="J48" s="9">
        <f t="shared" si="29"/>
        <v>4.4001086697296188</v>
      </c>
      <c r="K48" s="2">
        <f t="shared" si="29"/>
        <v>-6.8760469245528801</v>
      </c>
      <c r="L48" s="9">
        <f t="shared" si="29"/>
        <v>-59.255183549930202</v>
      </c>
      <c r="M48" s="9">
        <f t="shared" si="29"/>
        <v>-10.641864856210326</v>
      </c>
      <c r="N48" s="2">
        <f t="shared" si="29"/>
        <v>-6.8816952302368799</v>
      </c>
      <c r="O48" s="9">
        <f t="shared" si="29"/>
        <v>-64.903489233929974</v>
      </c>
      <c r="P48" s="9">
        <f t="shared" si="29"/>
        <v>-16.290170540210092</v>
      </c>
      <c r="R48" s="25">
        <v>2.2000000000000002</v>
      </c>
      <c r="S48" s="18">
        <v>-3.7510246984543199</v>
      </c>
      <c r="T48" s="18">
        <v>-3.7709103534244899</v>
      </c>
      <c r="U48" s="18">
        <v>-3.8050974656999998</v>
      </c>
      <c r="V48" s="15">
        <f>(T48-U48)*1000</f>
        <v>34.187112275509968</v>
      </c>
      <c r="W48" s="18">
        <v>-3.7086887472097798</v>
      </c>
      <c r="X48" s="15">
        <f>(W48-S48)*1000</f>
        <v>42.335951244540041</v>
      </c>
      <c r="Y48" s="13">
        <f>(W48-U48)*1000</f>
        <v>96.408718490220039</v>
      </c>
      <c r="Z48" s="16">
        <v>-3.7597562512785099</v>
      </c>
      <c r="AA48" s="15">
        <f>(Z48-S48)*1000</f>
        <v>-8.7315528241900253</v>
      </c>
      <c r="AB48" s="13">
        <f>(Z48-U48)*1000</f>
        <v>45.341214421489973</v>
      </c>
      <c r="AC48" s="16">
        <v>-3.76585887097084</v>
      </c>
      <c r="AD48" s="9">
        <f>(AC48-S48)*1000</f>
        <v>-14.834172516520194</v>
      </c>
      <c r="AE48" s="13">
        <f>(AC48-U48)*1000</f>
        <v>39.2385947291598</v>
      </c>
      <c r="AG48" s="28" t="s">
        <v>176</v>
      </c>
      <c r="AH48" s="29">
        <v>3.1175002E-2</v>
      </c>
      <c r="AI48" s="29">
        <v>1.9622387599999999E-2</v>
      </c>
      <c r="AJ48" s="29"/>
      <c r="AK48" s="4" t="s">
        <v>240</v>
      </c>
      <c r="AL48" s="31">
        <v>-2.0259990000000001E-4</v>
      </c>
      <c r="AM48" s="46">
        <v>3.09222E-5</v>
      </c>
      <c r="AN48" s="46"/>
      <c r="AO48" s="2"/>
      <c r="AQ48" s="2"/>
      <c r="AS48" s="12"/>
      <c r="AU48" s="12"/>
      <c r="AV48" s="12"/>
    </row>
    <row r="49" spans="1:40">
      <c r="C49" s="25" t="s">
        <v>330</v>
      </c>
      <c r="D49" s="2">
        <v>-6.8306264947157302</v>
      </c>
      <c r="E49" s="2">
        <v>-6.8664499496314004</v>
      </c>
      <c r="F49" s="2">
        <v>-6.9065832273091399</v>
      </c>
      <c r="G49" s="9">
        <v>0</v>
      </c>
      <c r="H49" s="2">
        <v>-6.8992131672181802</v>
      </c>
      <c r="I49" s="9">
        <v>-44.213210023990257</v>
      </c>
      <c r="J49" s="9">
        <v>4.4001086697296188</v>
      </c>
      <c r="K49" s="2">
        <v>-6.8760469245528801</v>
      </c>
      <c r="L49" s="9">
        <v>-59.255183549930202</v>
      </c>
      <c r="M49" s="9">
        <v>-10.641864856210326</v>
      </c>
      <c r="N49" s="2">
        <v>-6.8816952302368799</v>
      </c>
      <c r="O49" s="9">
        <v>-64.903489233929974</v>
      </c>
      <c r="P49" s="9">
        <v>-16.290170540210092</v>
      </c>
      <c r="R49" s="25">
        <v>3.3</v>
      </c>
      <c r="S49" s="18">
        <v>-3.7678315379024498</v>
      </c>
      <c r="T49" s="18">
        <v>-3.7683966388025398</v>
      </c>
      <c r="U49" s="18">
        <v>-3.7691647284807601</v>
      </c>
      <c r="V49" s="15">
        <f>(T49-U49)*1000</f>
        <v>0.76808967822028507</v>
      </c>
      <c r="W49" s="16">
        <v>-3.7689620071886099</v>
      </c>
      <c r="X49" s="15">
        <f>(W49-S49)*1000</f>
        <v>-1.1304692861600074</v>
      </c>
      <c r="Y49" s="15">
        <f>(W49-U49)*1000</f>
        <v>0.20272129215026524</v>
      </c>
      <c r="Z49" s="16">
        <v>-3.7684347610689199</v>
      </c>
      <c r="AA49" s="15">
        <f>(Z49-S49)*1000</f>
        <v>-0.60322316647010155</v>
      </c>
      <c r="AB49" s="15">
        <f>(Z49-U49)*1000</f>
        <v>0.72996741184017111</v>
      </c>
      <c r="AC49" s="16">
        <v>-3.7686202516256602</v>
      </c>
      <c r="AD49" s="9">
        <f>(AC49-S49)*1000</f>
        <v>-0.7887137232103214</v>
      </c>
      <c r="AE49" s="9">
        <f>(AC49-U49)*1000</f>
        <v>0.54447685509995125</v>
      </c>
      <c r="AG49" s="28" t="s">
        <v>177</v>
      </c>
      <c r="AH49" s="29">
        <v>-3.1175002E-2</v>
      </c>
      <c r="AI49" s="29">
        <v>-1.9622387599999999E-2</v>
      </c>
      <c r="AJ49" s="29"/>
      <c r="AK49" s="4" t="s">
        <v>244</v>
      </c>
      <c r="AL49" s="31">
        <v>2.0259809999999999E-4</v>
      </c>
      <c r="AM49" s="46">
        <v>-3.0923699999999997E-5</v>
      </c>
      <c r="AN49" s="46"/>
    </row>
    <row r="50" spans="1:40">
      <c r="C50" s="25" t="s">
        <v>331</v>
      </c>
      <c r="D50" s="2">
        <f>D43+D43</f>
        <v>-7.9590766277467999</v>
      </c>
      <c r="E50" s="2">
        <f t="shared" ref="E50:P50" si="30">E43+E43</f>
        <v>-8.0089911152180804</v>
      </c>
      <c r="F50" s="2">
        <f t="shared" si="30"/>
        <v>-8.0563032651342397</v>
      </c>
      <c r="G50" s="9">
        <f t="shared" si="30"/>
        <v>0</v>
      </c>
      <c r="H50" s="2">
        <f t="shared" si="30"/>
        <v>-8.0475030477947804</v>
      </c>
      <c r="I50" s="9">
        <f t="shared" si="30"/>
        <v>-88.426420047980514</v>
      </c>
      <c r="J50" s="9">
        <f t="shared" si="30"/>
        <v>8.8002173394592376</v>
      </c>
      <c r="K50" s="2">
        <f t="shared" si="30"/>
        <v>-8.0775869948466603</v>
      </c>
      <c r="L50" s="9">
        <f t="shared" si="30"/>
        <v>-118.5103670998604</v>
      </c>
      <c r="M50" s="9">
        <f t="shared" si="30"/>
        <v>-21.283729712420651</v>
      </c>
      <c r="N50" s="2">
        <f t="shared" si="30"/>
        <v>-8.0888836062146598</v>
      </c>
      <c r="O50" s="9">
        <f t="shared" si="30"/>
        <v>-129.80697846785995</v>
      </c>
      <c r="P50" s="9">
        <f t="shared" si="30"/>
        <v>-32.580341080420183</v>
      </c>
      <c r="R50" s="25">
        <v>5.5</v>
      </c>
      <c r="AK50" s="4" t="s">
        <v>241</v>
      </c>
      <c r="AL50" s="31">
        <v>1.1367499999999999E-5</v>
      </c>
      <c r="AM50" s="46">
        <v>-8.4485499999999996E-5</v>
      </c>
      <c r="AN50" s="46"/>
    </row>
    <row r="51" spans="1:40">
      <c r="C51" s="25" t="s">
        <v>42</v>
      </c>
      <c r="D51" s="2">
        <v>-7.9590766277467999</v>
      </c>
      <c r="E51" s="2">
        <v>-8.0089911152180804</v>
      </c>
      <c r="F51" s="2">
        <v>-8.0563032651342397</v>
      </c>
      <c r="G51" s="9">
        <v>0</v>
      </c>
      <c r="H51" s="2">
        <v>-8.0475030477947804</v>
      </c>
      <c r="I51" s="9">
        <v>-88.426420047980514</v>
      </c>
      <c r="J51" s="9">
        <v>8.8002173394592376</v>
      </c>
      <c r="K51" s="2">
        <v>-8.0775869948466603</v>
      </c>
      <c r="L51" s="9">
        <v>-118.5103670998604</v>
      </c>
      <c r="M51" s="9">
        <v>-21.283729712420651</v>
      </c>
      <c r="N51" s="2">
        <v>-8.0888836062146598</v>
      </c>
      <c r="O51" s="9">
        <v>-129.80697846785995</v>
      </c>
      <c r="P51" s="9">
        <v>-32.580341080420183</v>
      </c>
      <c r="AK51" s="4" t="s">
        <v>245</v>
      </c>
      <c r="AL51" s="12">
        <v>1.13677E-5</v>
      </c>
      <c r="AM51" s="47">
        <v>-8.4485299999999996E-5</v>
      </c>
      <c r="AN51" s="47"/>
    </row>
    <row r="52" spans="1:40">
      <c r="AK52" s="25" t="s">
        <v>246</v>
      </c>
      <c r="AL52" s="9">
        <v>4.0831972500000001E-2</v>
      </c>
      <c r="AM52" s="9">
        <v>2.8203636000000001E-2</v>
      </c>
    </row>
    <row r="53" spans="1:40">
      <c r="AK53" s="25" t="s">
        <v>252</v>
      </c>
      <c r="AL53" s="9">
        <v>-4.0831983400000001E-2</v>
      </c>
      <c r="AM53" s="9">
        <v>-2.8203643800000001E-2</v>
      </c>
    </row>
    <row r="54" spans="1:40">
      <c r="AK54" s="28" t="s">
        <v>247</v>
      </c>
      <c r="AL54" s="29">
        <v>3.6920774099999998E-2</v>
      </c>
      <c r="AM54" s="29">
        <v>2.4923132099999998E-2</v>
      </c>
      <c r="AN54" s="29"/>
    </row>
    <row r="55" spans="1:40">
      <c r="AF55" s="22"/>
      <c r="AK55" s="28" t="s">
        <v>251</v>
      </c>
      <c r="AL55" s="29">
        <v>3.69207639E-2</v>
      </c>
      <c r="AM55" s="29">
        <v>2.4923125099999999E-2</v>
      </c>
      <c r="AN55" s="29"/>
    </row>
    <row r="56" spans="1:40">
      <c r="AF56" s="12"/>
      <c r="AK56" s="25" t="s">
        <v>248</v>
      </c>
      <c r="AL56" s="9">
        <v>4.0831972500000001E-2</v>
      </c>
      <c r="AM56" s="9">
        <v>2.8203636000000001E-2</v>
      </c>
    </row>
    <row r="57" spans="1:40">
      <c r="AF57" s="12"/>
      <c r="AK57" s="25" t="s">
        <v>253</v>
      </c>
      <c r="AL57" s="9">
        <v>-4.0831983400000001E-2</v>
      </c>
      <c r="AM57" s="9">
        <v>-2.8203643800000001E-2</v>
      </c>
    </row>
    <row r="58" spans="1:40">
      <c r="AF58" s="12"/>
      <c r="AK58" s="28" t="s">
        <v>249</v>
      </c>
      <c r="AL58" s="29">
        <v>3.6920774099999998E-2</v>
      </c>
      <c r="AM58" s="29">
        <v>2.4923132099999998E-2</v>
      </c>
      <c r="AN58" s="29"/>
    </row>
    <row r="59" spans="1:40">
      <c r="AF59" s="12"/>
      <c r="AK59" s="28" t="s">
        <v>250</v>
      </c>
      <c r="AL59" s="29">
        <v>3.69207639E-2</v>
      </c>
      <c r="AM59" s="29">
        <v>2.4923125099999999E-2</v>
      </c>
      <c r="AN59" s="29"/>
    </row>
    <row r="60" spans="1:40">
      <c r="AF60" s="12"/>
    </row>
    <row r="61" spans="1:40">
      <c r="A61" s="10" t="s">
        <v>139</v>
      </c>
      <c r="B61" s="10"/>
      <c r="C61" s="10"/>
      <c r="D61" s="21" t="s">
        <v>0</v>
      </c>
      <c r="E61" s="21" t="s">
        <v>83</v>
      </c>
      <c r="F61" s="21" t="s">
        <v>2</v>
      </c>
      <c r="G61" s="11" t="s">
        <v>475</v>
      </c>
      <c r="H61" s="21" t="s">
        <v>91</v>
      </c>
      <c r="I61" s="20" t="s">
        <v>100</v>
      </c>
      <c r="J61" s="20" t="s">
        <v>84</v>
      </c>
      <c r="K61" s="21" t="s">
        <v>92</v>
      </c>
      <c r="L61" s="20" t="s">
        <v>103</v>
      </c>
      <c r="M61" s="20" t="s">
        <v>93</v>
      </c>
      <c r="N61" s="21" t="s">
        <v>110</v>
      </c>
      <c r="O61" s="20" t="s">
        <v>117</v>
      </c>
      <c r="P61" s="20" t="s">
        <v>118</v>
      </c>
      <c r="AF61" s="12"/>
    </row>
    <row r="62" spans="1:40">
      <c r="B62" s="151" t="s">
        <v>60</v>
      </c>
      <c r="C62" s="25" t="s">
        <v>140</v>
      </c>
      <c r="D62" s="2">
        <f>D31+D6</f>
        <v>-5.16328064047749</v>
      </c>
      <c r="E62" s="2">
        <f>E6+E31</f>
        <v>-5.1741217645660704</v>
      </c>
      <c r="F62" s="2">
        <f>F6+F31</f>
        <v>-5.1774018817233998</v>
      </c>
      <c r="H62" s="2">
        <f t="shared" ref="H62:P62" si="31">H6+H31</f>
        <v>-5.1756072778891902</v>
      </c>
      <c r="I62" s="9">
        <f t="shared" si="31"/>
        <v>-12.326637411700148</v>
      </c>
      <c r="J62" s="9">
        <f t="shared" si="31"/>
        <v>1.794603834209596</v>
      </c>
      <c r="K62" s="2">
        <f t="shared" si="31"/>
        <v>-5.1774824891792202</v>
      </c>
      <c r="L62" s="9">
        <f t="shared" si="31"/>
        <v>-14.201848701730135</v>
      </c>
      <c r="M62" s="9">
        <f t="shared" si="31"/>
        <v>-8.0607455820391749E-2</v>
      </c>
      <c r="N62" s="2">
        <f t="shared" si="31"/>
        <v>-5.1775121965653197</v>
      </c>
      <c r="O62" s="9">
        <f t="shared" si="31"/>
        <v>-14.231556087829667</v>
      </c>
      <c r="P62" s="9">
        <f t="shared" si="31"/>
        <v>-0.11031484191992291</v>
      </c>
      <c r="AF62" s="12"/>
    </row>
    <row r="63" spans="1:40">
      <c r="B63" s="151"/>
      <c r="C63" s="25" t="s">
        <v>141</v>
      </c>
      <c r="D63" s="2">
        <v>-5.1632806386060999</v>
      </c>
      <c r="E63" s="2">
        <v>-5.1741216815603099</v>
      </c>
      <c r="H63" s="2">
        <v>-5.1756072768542101</v>
      </c>
      <c r="I63" s="9">
        <v>-12.326637411700148</v>
      </c>
      <c r="J63" s="9">
        <v>1.794603834209596</v>
      </c>
      <c r="K63" s="2">
        <v>-5.1774824965990103</v>
      </c>
      <c r="L63" s="9">
        <v>-14.201848701730135</v>
      </c>
      <c r="M63" s="9">
        <v>-8.0607455820391749E-2</v>
      </c>
      <c r="N63" s="2">
        <v>-5.1775121978362204</v>
      </c>
      <c r="O63" s="9">
        <v>-14.231556087829667</v>
      </c>
      <c r="P63" s="9">
        <v>-0.11031484191992291</v>
      </c>
      <c r="AF63" s="22"/>
    </row>
    <row r="64" spans="1:40">
      <c r="B64" s="151" t="s">
        <v>263</v>
      </c>
      <c r="C64" s="26" t="s">
        <v>262</v>
      </c>
      <c r="D64" s="2">
        <f>D11+D20</f>
        <v>-5.5227684735437599</v>
      </c>
      <c r="E64" s="2">
        <f>E11+E20</f>
        <v>-5.5247610331188994</v>
      </c>
      <c r="F64" s="2">
        <f>F11+F20</f>
        <v>-5.5249915275399104</v>
      </c>
      <c r="H64" s="2">
        <f t="shared" ref="H64:P64" si="32">H11+H20</f>
        <v>-5.5248183240532001</v>
      </c>
      <c r="I64" s="9">
        <f t="shared" si="32"/>
        <v>-0.86308194620334788</v>
      </c>
      <c r="J64" s="9">
        <f t="shared" si="32"/>
        <v>0.17320348670990526</v>
      </c>
      <c r="K64" s="2">
        <f t="shared" si="32"/>
        <v>-5.5249929314712407</v>
      </c>
      <c r="L64" s="9">
        <f t="shared" si="32"/>
        <v>-2.2244579274803833</v>
      </c>
      <c r="M64" s="9">
        <f t="shared" si="32"/>
        <v>-1.4039313303015888E-3</v>
      </c>
      <c r="N64" s="2">
        <f t="shared" si="32"/>
        <v>-5.5249929314712407</v>
      </c>
      <c r="O64" s="9">
        <f t="shared" si="32"/>
        <v>-2.2244579274803833</v>
      </c>
      <c r="P64" s="9">
        <f t="shared" si="32"/>
        <v>-1.4039313303015888E-3</v>
      </c>
      <c r="Y64" s="9"/>
      <c r="Z64" s="9"/>
      <c r="AA64" s="9"/>
      <c r="AB64" s="9" t="s">
        <v>170</v>
      </c>
      <c r="AC64" s="9"/>
      <c r="AF64" s="25"/>
      <c r="AG64" s="9"/>
    </row>
    <row r="65" spans="1:35">
      <c r="B65" s="151"/>
      <c r="C65" s="26" t="s">
        <v>43</v>
      </c>
      <c r="D65" s="2">
        <v>-5.5227684708480096</v>
      </c>
      <c r="E65" s="2">
        <v>-5.5247609997584401</v>
      </c>
      <c r="F65" s="2">
        <v>-5.5249919991000001</v>
      </c>
      <c r="H65" s="2">
        <v>-5.5248183251941496</v>
      </c>
      <c r="K65" s="2">
        <v>-5.5249929314115001</v>
      </c>
      <c r="N65" s="2">
        <v>-5.5249929314107904</v>
      </c>
      <c r="R65" s="10" t="s">
        <v>286</v>
      </c>
      <c r="S65" s="50" t="s">
        <v>256</v>
      </c>
      <c r="T65" s="11" t="s">
        <v>283</v>
      </c>
      <c r="U65" s="9"/>
      <c r="W65" s="10" t="s">
        <v>287</v>
      </c>
      <c r="X65" s="50" t="s">
        <v>256</v>
      </c>
      <c r="Y65" s="11" t="s">
        <v>283</v>
      </c>
      <c r="Z65" s="9"/>
      <c r="AA65" s="9"/>
      <c r="AB65" s="49" t="s">
        <v>230</v>
      </c>
      <c r="AC65" s="9" t="s">
        <v>231</v>
      </c>
      <c r="AD65" s="30" t="s">
        <v>264</v>
      </c>
      <c r="AE65" s="30" t="s">
        <v>265</v>
      </c>
      <c r="AF65" s="49" t="s">
        <v>230</v>
      </c>
      <c r="AG65" s="9" t="s">
        <v>231</v>
      </c>
      <c r="AH65" s="30" t="s">
        <v>264</v>
      </c>
      <c r="AI65" s="30" t="s">
        <v>265</v>
      </c>
    </row>
    <row r="66" spans="1:35">
      <c r="R66" s="10" t="s">
        <v>276</v>
      </c>
      <c r="S66" s="3">
        <v>-2.7733889129999998</v>
      </c>
      <c r="T66" s="9">
        <f t="shared" ref="T66:T77" si="33">(S66-$S$78)*1000</f>
        <v>246.80922245228044</v>
      </c>
      <c r="U66" s="3"/>
      <c r="W66" s="10" t="s">
        <v>288</v>
      </c>
      <c r="X66" s="3">
        <v>-3.7027884000000002</v>
      </c>
      <c r="Y66" s="9">
        <f t="shared" ref="Y66:Y78" si="34">(X66-$X$79)*1000</f>
        <v>325.36323256711961</v>
      </c>
      <c r="Z66" s="3"/>
      <c r="AA66" s="9"/>
      <c r="AB66" s="49" t="s">
        <v>149</v>
      </c>
      <c r="AC66" s="9"/>
      <c r="AD66" s="9">
        <v>0.22588403000000001</v>
      </c>
      <c r="AE66" s="9">
        <v>0.22588402759531001</v>
      </c>
      <c r="AF66" s="49" t="s">
        <v>190</v>
      </c>
      <c r="AG66" s="9"/>
      <c r="AH66" s="9">
        <v>5.4992299999999999E-3</v>
      </c>
      <c r="AI66" s="9">
        <v>5.4992327042271598E-3</v>
      </c>
    </row>
    <row r="67" spans="1:35">
      <c r="R67" s="10" t="s">
        <v>277</v>
      </c>
      <c r="S67" s="3">
        <v>-2.9008512195999998</v>
      </c>
      <c r="T67" s="9">
        <f t="shared" si="33"/>
        <v>119.3469158522804</v>
      </c>
      <c r="U67" s="3"/>
      <c r="W67" s="10" t="s">
        <v>289</v>
      </c>
      <c r="X67" s="3">
        <v>-3.8707598000000001</v>
      </c>
      <c r="Y67" s="9">
        <f t="shared" si="34"/>
        <v>157.39183256711976</v>
      </c>
      <c r="Z67" s="3"/>
      <c r="AA67" s="9"/>
      <c r="AB67" s="49" t="s">
        <v>266</v>
      </c>
      <c r="AC67" s="9"/>
      <c r="AD67" s="9">
        <v>0.22588403000000001</v>
      </c>
      <c r="AE67" s="9">
        <v>0.22588402655789999</v>
      </c>
      <c r="AF67" s="49" t="s">
        <v>267</v>
      </c>
      <c r="AG67" s="9"/>
      <c r="AH67" s="9">
        <v>-5.4992699999999997E-3</v>
      </c>
      <c r="AI67" s="9">
        <v>-5.4992681919168599E-3</v>
      </c>
    </row>
    <row r="68" spans="1:35">
      <c r="A68" s="10" t="s">
        <v>142</v>
      </c>
      <c r="B68" s="10"/>
      <c r="C68" s="10"/>
      <c r="D68" s="21" t="s">
        <v>0</v>
      </c>
      <c r="E68" s="21" t="s">
        <v>83</v>
      </c>
      <c r="F68" s="21" t="s">
        <v>2</v>
      </c>
      <c r="G68" s="11" t="s">
        <v>100</v>
      </c>
      <c r="H68" s="21" t="s">
        <v>91</v>
      </c>
      <c r="I68" s="20" t="s">
        <v>100</v>
      </c>
      <c r="J68" s="20" t="s">
        <v>90</v>
      </c>
      <c r="K68" s="21" t="s">
        <v>92</v>
      </c>
      <c r="L68" s="20" t="s">
        <v>103</v>
      </c>
      <c r="M68" s="20" t="s">
        <v>93</v>
      </c>
      <c r="N68" s="21" t="s">
        <v>110</v>
      </c>
      <c r="O68" s="20" t="s">
        <v>117</v>
      </c>
      <c r="P68" s="20" t="s">
        <v>118</v>
      </c>
      <c r="R68" s="10" t="s">
        <v>278</v>
      </c>
      <c r="S68" s="3">
        <v>-3.1662183498999998</v>
      </c>
      <c r="T68" s="9">
        <f t="shared" si="33"/>
        <v>-146.02021444771961</v>
      </c>
      <c r="U68" s="3"/>
      <c r="W68" s="10" t="s">
        <v>291</v>
      </c>
      <c r="X68" s="3">
        <v>-5.8593506316999999</v>
      </c>
      <c r="Y68" s="9">
        <f t="shared" si="34"/>
        <v>-1831.1989991328801</v>
      </c>
      <c r="Z68" s="3"/>
      <c r="AA68" s="9"/>
      <c r="AB68" s="49" t="s">
        <v>150</v>
      </c>
      <c r="AC68" s="9"/>
      <c r="AD68" s="9">
        <v>0.22189250999999999</v>
      </c>
      <c r="AE68" s="9">
        <v>0.22189250566191601</v>
      </c>
      <c r="AF68" s="49" t="s">
        <v>268</v>
      </c>
      <c r="AG68" s="9"/>
      <c r="AH68" s="9">
        <v>-5.4992299999999999E-3</v>
      </c>
      <c r="AI68" s="9">
        <v>-5.4992327042271598E-3</v>
      </c>
    </row>
    <row r="69" spans="1:35">
      <c r="B69" s="151" t="s">
        <v>63</v>
      </c>
      <c r="C69" s="25" t="s">
        <v>34</v>
      </c>
      <c r="D69" s="2">
        <v>-6.3511694643999999</v>
      </c>
      <c r="E69" s="2">
        <v>-6.3626703201100003</v>
      </c>
      <c r="F69" s="2">
        <v>-6.3660216447735296</v>
      </c>
      <c r="R69" s="10" t="s">
        <v>294</v>
      </c>
      <c r="S69" s="3">
        <v>-3.0245976150999998</v>
      </c>
      <c r="T69" s="9">
        <f t="shared" si="33"/>
        <v>-4.3994796477195841</v>
      </c>
      <c r="U69" s="3"/>
      <c r="W69" s="10" t="s">
        <v>293</v>
      </c>
      <c r="X69" s="3">
        <v>-4.0380999397000004</v>
      </c>
      <c r="Y69" s="9">
        <f t="shared" si="34"/>
        <v>-9.9483071328805295</v>
      </c>
      <c r="Z69" s="3"/>
      <c r="AA69" s="9"/>
      <c r="AB69" s="49" t="s">
        <v>151</v>
      </c>
      <c r="AC69" s="9"/>
      <c r="AD69" s="9">
        <v>2.7168E-4</v>
      </c>
      <c r="AE69" s="9">
        <v>2.7167825158910802E-4</v>
      </c>
      <c r="AF69" s="49" t="s">
        <v>269</v>
      </c>
      <c r="AG69" s="9"/>
      <c r="AH69" s="9">
        <v>5.4992699999999997E-3</v>
      </c>
      <c r="AI69" s="9">
        <v>5.4992681919168599E-3</v>
      </c>
    </row>
    <row r="70" spans="1:35">
      <c r="B70" s="151"/>
      <c r="C70" s="25" t="s">
        <v>62</v>
      </c>
      <c r="D70" s="2">
        <f>D11+D31</f>
        <v>-6.3511694645525898</v>
      </c>
      <c r="E70" s="2">
        <f>E11+E31</f>
        <v>-6.3626703212689808</v>
      </c>
      <c r="F70" s="2">
        <f>F11+F31</f>
        <v>-6.3660216448735296</v>
      </c>
      <c r="H70" s="2">
        <f t="shared" ref="H70:P70" si="35">H11+H31</f>
        <v>-6.3642273207479203</v>
      </c>
      <c r="I70" s="9">
        <f t="shared" si="35"/>
        <v>-13.057856195330508</v>
      </c>
      <c r="J70" s="9">
        <f t="shared" si="35"/>
        <v>1.7943241256093145</v>
      </c>
      <c r="K70" s="2">
        <f t="shared" si="35"/>
        <v>-6.3661025320379503</v>
      </c>
      <c r="L70" s="9">
        <f t="shared" si="35"/>
        <v>-14.933067485360496</v>
      </c>
      <c r="M70" s="9">
        <f t="shared" si="35"/>
        <v>-8.088716442067323E-2</v>
      </c>
      <c r="N70" s="2">
        <f t="shared" si="35"/>
        <v>-6.3661322394240498</v>
      </c>
      <c r="O70" s="9">
        <f t="shared" si="35"/>
        <v>-14.962774871460027</v>
      </c>
      <c r="P70" s="9">
        <f t="shared" si="35"/>
        <v>-0.11059455052020439</v>
      </c>
      <c r="R70" s="10" t="s">
        <v>282</v>
      </c>
      <c r="S70" s="3">
        <v>-3.0246312040999999</v>
      </c>
      <c r="T70" s="9">
        <f t="shared" si="33"/>
        <v>-4.4330686477196402</v>
      </c>
      <c r="U70" s="3"/>
      <c r="W70" s="10" t="s">
        <v>290</v>
      </c>
      <c r="X70" s="3">
        <v>-4.0383239683000003</v>
      </c>
      <c r="Y70" s="9">
        <f t="shared" si="34"/>
        <v>-10.172335732880455</v>
      </c>
      <c r="Z70" s="3"/>
      <c r="AA70" s="9"/>
      <c r="AB70" s="49" t="s">
        <v>171</v>
      </c>
      <c r="AC70" s="9"/>
      <c r="AD70" s="9">
        <v>2.7165000000000002E-4</v>
      </c>
      <c r="AE70" s="9">
        <v>2.7164731284123802E-4</v>
      </c>
      <c r="AF70" s="49" t="s">
        <v>270</v>
      </c>
      <c r="AG70" s="9"/>
      <c r="AH70" s="9">
        <v>-6.4720000000000001E-4</v>
      </c>
      <c r="AI70" s="9">
        <v>-6.4720210844654096E-4</v>
      </c>
    </row>
    <row r="71" spans="1:35">
      <c r="B71" s="151"/>
      <c r="C71" s="25" t="s">
        <v>42</v>
      </c>
      <c r="D71" s="2">
        <v>-6.3511694643999999</v>
      </c>
      <c r="E71" s="2">
        <v>-6.3626703201100003</v>
      </c>
      <c r="F71" s="2">
        <v>-6.3660216447735296</v>
      </c>
      <c r="H71" s="18">
        <v>-6.3642273207479203</v>
      </c>
      <c r="I71" s="9">
        <v>-13.057856195330508</v>
      </c>
      <c r="J71" s="15">
        <v>1.7943241256093145</v>
      </c>
      <c r="K71" s="18">
        <v>-6.3661025320379503</v>
      </c>
      <c r="L71" s="9">
        <v>-14.933067485360496</v>
      </c>
      <c r="M71" s="15">
        <v>-8.088716442067323E-2</v>
      </c>
      <c r="N71" s="18">
        <v>-6.3661322394240498</v>
      </c>
      <c r="O71" s="15">
        <v>-14.962774871460027</v>
      </c>
      <c r="P71" s="15">
        <v>-0.11059455052020439</v>
      </c>
      <c r="R71" s="10" t="s">
        <v>255</v>
      </c>
      <c r="S71" s="3">
        <v>-2.9334346100425499</v>
      </c>
      <c r="T71" s="9">
        <f t="shared" si="33"/>
        <v>86.763525409730306</v>
      </c>
      <c r="U71" s="3"/>
      <c r="W71" s="10" t="s">
        <v>255</v>
      </c>
      <c r="X71" s="3">
        <v>-3.9172412182748801</v>
      </c>
      <c r="Y71" s="9">
        <f t="shared" si="34"/>
        <v>110.91041429223969</v>
      </c>
      <c r="Z71" s="3"/>
      <c r="AA71" s="9"/>
      <c r="AB71" s="49" t="s">
        <v>156</v>
      </c>
      <c r="AC71" s="9"/>
      <c r="AD71" s="9">
        <v>-2.924156E-2</v>
      </c>
      <c r="AE71" s="9">
        <v>-2.9241557730684001E-2</v>
      </c>
      <c r="AF71" s="49" t="s">
        <v>271</v>
      </c>
      <c r="AG71" s="9"/>
      <c r="AH71" s="9">
        <v>-6.4720999999999995E-4</v>
      </c>
      <c r="AI71" s="9">
        <v>-6.4721024267369196E-4</v>
      </c>
    </row>
    <row r="72" spans="1:35">
      <c r="B72" s="151" t="s">
        <v>259</v>
      </c>
      <c r="C72" s="25" t="s">
        <v>260</v>
      </c>
      <c r="D72" s="2">
        <f>D25*2</f>
        <v>-5.97597327576268</v>
      </c>
      <c r="E72" s="2">
        <f>E25*2</f>
        <v>-6.0097000107568599</v>
      </c>
      <c r="F72" s="2">
        <f>F25*2</f>
        <v>-6.0403962709045604</v>
      </c>
      <c r="H72" s="2">
        <f t="shared" ref="H72:P72" si="36">H25*2</f>
        <v>-6.0369307578556999</v>
      </c>
      <c r="I72" s="9">
        <f t="shared" si="36"/>
        <v>-6.0957482093019877</v>
      </c>
      <c r="J72" s="9">
        <f t="shared" si="36"/>
        <v>3.4655130488605579</v>
      </c>
      <c r="K72" s="2">
        <f t="shared" si="36"/>
        <v>-6.0521223798649997</v>
      </c>
      <c r="L72" s="9">
        <f t="shared" si="36"/>
        <v>-76.149104102319683</v>
      </c>
      <c r="M72" s="9">
        <f t="shared" si="36"/>
        <v>-11.726108960439241</v>
      </c>
      <c r="N72" s="2">
        <f t="shared" si="36"/>
        <v>-6.0521223798649997</v>
      </c>
      <c r="O72" s="9">
        <f t="shared" si="36"/>
        <v>-76.149104102319683</v>
      </c>
      <c r="P72" s="9">
        <f t="shared" si="36"/>
        <v>-11.726108960439241</v>
      </c>
      <c r="R72" s="10" t="s">
        <v>0</v>
      </c>
      <c r="S72" s="51">
        <v>-2.98798663788134</v>
      </c>
      <c r="T72" s="9">
        <f t="shared" si="33"/>
        <v>32.211497570940217</v>
      </c>
      <c r="U72" s="3">
        <v>-2.7733889129902201</v>
      </c>
      <c r="V72" s="25">
        <f>(U72-$S$78)*1000</f>
        <v>246.80922246206018</v>
      </c>
      <c r="W72" s="10" t="s">
        <v>0</v>
      </c>
      <c r="X72" s="3">
        <v>-3.9795383119999999</v>
      </c>
      <c r="Y72" s="9">
        <f t="shared" si="34"/>
        <v>48.613320567119978</v>
      </c>
      <c r="Z72" s="3">
        <v>-3.7027883959999999</v>
      </c>
      <c r="AA72" s="9"/>
      <c r="AB72" s="9" t="s">
        <v>197</v>
      </c>
      <c r="AC72" s="9"/>
      <c r="AD72" s="9">
        <v>2.924156E-2</v>
      </c>
      <c r="AE72" s="9">
        <v>2.9241559353458801E-2</v>
      </c>
      <c r="AF72" s="49" t="s">
        <v>275</v>
      </c>
      <c r="AG72" s="9"/>
      <c r="AH72" s="9">
        <v>1.6790500000000001E-3</v>
      </c>
      <c r="AI72" s="9">
        <v>1.6790481958606301E-3</v>
      </c>
    </row>
    <row r="73" spans="1:35">
      <c r="B73" s="151"/>
      <c r="C73" s="25" t="s">
        <v>261</v>
      </c>
      <c r="D73" s="2">
        <v>-5.97597319737935</v>
      </c>
      <c r="E73" s="2">
        <v>-6.0096999243002402</v>
      </c>
      <c r="K73" s="2">
        <v>-6.0521224117861498</v>
      </c>
      <c r="R73" s="10" t="s">
        <v>277</v>
      </c>
      <c r="S73" s="51">
        <v>-2.9188913453000001</v>
      </c>
      <c r="T73" s="9">
        <f t="shared" si="33"/>
        <v>101.30679015228017</v>
      </c>
      <c r="U73" s="3"/>
      <c r="V73" s="49"/>
      <c r="W73" s="10" t="s">
        <v>277</v>
      </c>
      <c r="X73" s="3">
        <v>-3.9000108763000001</v>
      </c>
      <c r="Y73" s="9">
        <f t="shared" si="34"/>
        <v>128.14075626711974</v>
      </c>
      <c r="Z73" s="3"/>
      <c r="AA73" s="9"/>
      <c r="AB73" s="49" t="s">
        <v>158</v>
      </c>
      <c r="AC73" s="9"/>
      <c r="AD73" s="9">
        <v>1.9939180000000001E-2</v>
      </c>
      <c r="AE73" s="9">
        <v>1.9939175528008501E-2</v>
      </c>
      <c r="AF73" s="49" t="s">
        <v>272</v>
      </c>
      <c r="AG73" s="9"/>
      <c r="AH73" s="9">
        <v>-1.1807E-3</v>
      </c>
      <c r="AI73" s="9">
        <v>-1.1807032165851699E-3</v>
      </c>
    </row>
    <row r="74" spans="1:35">
      <c r="B74" s="151"/>
      <c r="C74" s="49" t="s">
        <v>260</v>
      </c>
      <c r="D74" s="2">
        <f>D27*2</f>
        <v>-5.7021763616846597</v>
      </c>
      <c r="E74" s="2">
        <f>E27*2</f>
        <v>-5.7239087840447196</v>
      </c>
      <c r="F74" s="2">
        <f>F27*2</f>
        <v>-5.7568631894840401</v>
      </c>
      <c r="H74" s="2">
        <f>H27*2</f>
        <v>-5.75092328664158</v>
      </c>
      <c r="I74" s="2"/>
      <c r="J74" s="2"/>
      <c r="K74" s="2">
        <f>K27*2</f>
        <v>-5.6745068542591</v>
      </c>
      <c r="R74" s="10" t="s">
        <v>284</v>
      </c>
      <c r="S74" s="51">
        <v>-3.0341152442984298</v>
      </c>
      <c r="T74" s="9">
        <f t="shared" si="33"/>
        <v>-13.917108846149606</v>
      </c>
      <c r="U74" s="3"/>
      <c r="V74" s="49"/>
      <c r="W74" s="10" t="s">
        <v>284</v>
      </c>
      <c r="X74" s="54">
        <v>-4.0509415554734201</v>
      </c>
      <c r="Y74" s="9">
        <f t="shared" si="34"/>
        <v>-22.78992290630022</v>
      </c>
      <c r="Z74" s="3"/>
      <c r="AA74" s="9"/>
      <c r="AB74" s="49" t="s">
        <v>199</v>
      </c>
      <c r="AC74" s="9"/>
      <c r="AD74" s="9">
        <v>-1.9939169999999999E-2</v>
      </c>
      <c r="AE74" s="9">
        <v>-1.9939173150460499E-2</v>
      </c>
      <c r="AF74" s="49" t="s">
        <v>274</v>
      </c>
      <c r="AG74" s="9"/>
      <c r="AH74" s="9">
        <v>1.1451600000000001E-3</v>
      </c>
      <c r="AI74" s="9">
        <v>1.1451632972229299E-3</v>
      </c>
    </row>
    <row r="75" spans="1:35">
      <c r="B75" s="151"/>
      <c r="C75" s="49" t="s">
        <v>261</v>
      </c>
      <c r="D75" s="2">
        <v>-5.7021764022675701</v>
      </c>
      <c r="E75" s="2">
        <v>-5.72390876630294</v>
      </c>
      <c r="H75" s="2">
        <v>-5.7509232673377504</v>
      </c>
      <c r="K75" s="2">
        <v>-5.6745067409533396</v>
      </c>
      <c r="R75" s="10" t="s">
        <v>83</v>
      </c>
      <c r="S75" s="3">
        <v>-3.0048500053784299</v>
      </c>
      <c r="T75" s="9">
        <f t="shared" si="33"/>
        <v>15.348130073850275</v>
      </c>
      <c r="U75" s="3"/>
      <c r="V75" s="49"/>
      <c r="W75" s="10" t="s">
        <v>83</v>
      </c>
      <c r="X75" s="3">
        <v>-4.00449555530904</v>
      </c>
      <c r="Y75" s="9">
        <f t="shared" si="34"/>
        <v>23.656077258079833</v>
      </c>
      <c r="Z75" s="3"/>
      <c r="AA75" s="9"/>
      <c r="AB75" s="49" t="s">
        <v>186</v>
      </c>
      <c r="AC75" s="9"/>
      <c r="AD75" s="9">
        <v>-5.8116999999999999E-4</v>
      </c>
      <c r="AE75" s="9">
        <v>-5.8116658311483998E-4</v>
      </c>
      <c r="AF75" s="49" t="s">
        <v>273</v>
      </c>
      <c r="AG75" s="9"/>
      <c r="AH75" s="9">
        <v>-1.14517E-3</v>
      </c>
      <c r="AI75" s="9">
        <v>-1.1451659401660399E-3</v>
      </c>
    </row>
    <row r="76" spans="1:35">
      <c r="R76" s="10" t="s">
        <v>91</v>
      </c>
      <c r="S76" s="3">
        <v>-3.0184653789278499</v>
      </c>
      <c r="T76" s="9">
        <f t="shared" si="33"/>
        <v>1.7327565244302789</v>
      </c>
      <c r="U76" s="3">
        <v>-3.5563465390380702</v>
      </c>
      <c r="V76" s="49">
        <f>(U76-$S$78)*1000</f>
        <v>-536.14840358578999</v>
      </c>
      <c r="W76" s="10" t="s">
        <v>91</v>
      </c>
      <c r="X76" s="3">
        <v>-4.02375152159739</v>
      </c>
      <c r="Y76" s="9">
        <f t="shared" si="34"/>
        <v>4.4001109697298091</v>
      </c>
      <c r="Z76" s="3">
        <v>-8.0404041477980801</v>
      </c>
      <c r="AA76" s="9"/>
      <c r="AB76" s="49" t="s">
        <v>187</v>
      </c>
      <c r="AC76" s="9"/>
      <c r="AD76" s="9">
        <v>-5.8116999999999999E-4</v>
      </c>
      <c r="AE76" s="9">
        <v>-5.8116658311483998E-4</v>
      </c>
      <c r="AF76" s="25"/>
      <c r="AG76" s="9"/>
    </row>
    <row r="77" spans="1:35">
      <c r="A77" s="26"/>
      <c r="B77" s="26"/>
      <c r="C77" s="26"/>
      <c r="R77" s="10" t="s">
        <v>92</v>
      </c>
      <c r="S77" s="3">
        <v>-3.0260611899324998</v>
      </c>
      <c r="T77" s="9">
        <f t="shared" si="33"/>
        <v>-5.8630544802196205</v>
      </c>
      <c r="U77" s="3">
        <v>-3.4611055696120498</v>
      </c>
      <c r="V77" s="49">
        <f>(U77-$S$78)*1000</f>
        <v>-440.90743415976965</v>
      </c>
      <c r="W77" s="10" t="s">
        <v>92</v>
      </c>
      <c r="X77" s="3">
        <v>-4.03879349512333</v>
      </c>
      <c r="Y77" s="9">
        <f t="shared" si="34"/>
        <v>-10.641862556210135</v>
      </c>
      <c r="Z77" s="3">
        <v>-4.1393932081908202</v>
      </c>
      <c r="AA77" s="9"/>
      <c r="AB77" s="49" t="s">
        <v>226</v>
      </c>
      <c r="AC77" s="9"/>
      <c r="AD77" s="9">
        <v>-9.3023900000000007E-3</v>
      </c>
      <c r="AE77" s="9">
        <v>-9.3023862029983206E-3</v>
      </c>
      <c r="AF77" s="25"/>
      <c r="AG77" s="9"/>
    </row>
    <row r="78" spans="1:35">
      <c r="A78" s="4"/>
      <c r="B78" s="4"/>
      <c r="C78" s="4"/>
      <c r="D78" s="5"/>
      <c r="E78" s="5"/>
      <c r="F78" s="5"/>
      <c r="G78" s="5"/>
      <c r="H78" s="5"/>
      <c r="I78" s="12"/>
      <c r="J78" s="12"/>
      <c r="K78" s="5"/>
      <c r="L78" s="12"/>
      <c r="M78" s="12"/>
      <c r="N78" s="5"/>
      <c r="O78" s="12"/>
      <c r="P78" s="12"/>
      <c r="Q78" s="4"/>
      <c r="R78" s="10" t="s">
        <v>2</v>
      </c>
      <c r="S78" s="3">
        <v>-3.0201981354522802</v>
      </c>
      <c r="T78" s="9" t="s">
        <v>280</v>
      </c>
      <c r="U78" s="3"/>
      <c r="V78" s="49"/>
      <c r="W78" s="10" t="s">
        <v>292</v>
      </c>
      <c r="X78" s="3">
        <v>-4.0444418031073299</v>
      </c>
      <c r="Y78" s="9">
        <f t="shared" si="34"/>
        <v>-16.290170540210092</v>
      </c>
      <c r="Z78" s="3">
        <v>-4.4179498445987004</v>
      </c>
      <c r="AA78" s="9"/>
      <c r="AB78" s="49" t="s">
        <v>160</v>
      </c>
      <c r="AC78" s="9"/>
      <c r="AD78" s="9">
        <v>9.3023800000000007E-3</v>
      </c>
      <c r="AE78" s="9">
        <v>9.3023822026754698E-3</v>
      </c>
      <c r="AF78" s="25"/>
      <c r="AG78" s="9"/>
    </row>
    <row r="79" spans="1:35">
      <c r="A79" s="4"/>
      <c r="B79" s="4"/>
      <c r="C79" s="4"/>
      <c r="D79" s="5"/>
      <c r="E79" s="5"/>
      <c r="F79" s="5"/>
      <c r="G79" s="5"/>
      <c r="H79" s="5"/>
      <c r="I79" s="12"/>
      <c r="J79" s="12"/>
      <c r="K79" s="5"/>
      <c r="L79" s="12"/>
      <c r="M79" s="12"/>
      <c r="N79" s="5"/>
      <c r="O79" s="12"/>
      <c r="P79" s="12"/>
      <c r="Q79" s="4"/>
      <c r="W79" s="10" t="s">
        <v>2</v>
      </c>
      <c r="X79" s="3">
        <v>-4.0281516325671198</v>
      </c>
      <c r="Y79" s="9" t="s">
        <v>279</v>
      </c>
      <c r="Z79" s="3"/>
      <c r="AA79" s="9"/>
      <c r="AC79" s="9"/>
      <c r="AF79" s="25"/>
      <c r="AG79" s="9"/>
    </row>
    <row r="80" spans="1:35">
      <c r="A80" s="4"/>
      <c r="B80" s="4"/>
      <c r="C80" s="4"/>
      <c r="D80" s="5"/>
      <c r="E80" s="5"/>
      <c r="F80" s="5"/>
      <c r="G80" s="5"/>
      <c r="H80" s="5"/>
      <c r="I80" s="12"/>
      <c r="J80" s="12"/>
      <c r="K80" s="5"/>
      <c r="L80" s="12"/>
      <c r="M80" s="12"/>
      <c r="N80" s="5"/>
      <c r="O80" s="12"/>
      <c r="P80" s="12"/>
      <c r="Q80" s="4"/>
    </row>
    <row r="81" spans="1:17">
      <c r="A81" s="4"/>
      <c r="B81" s="4"/>
      <c r="C81" s="4"/>
      <c r="D81" s="5"/>
      <c r="E81" s="5"/>
      <c r="F81" s="5"/>
      <c r="G81" s="5"/>
      <c r="H81" s="5"/>
      <c r="I81" s="22"/>
      <c r="J81" s="22"/>
      <c r="K81" s="5"/>
      <c r="L81" s="22"/>
      <c r="M81" s="22"/>
      <c r="N81" s="23"/>
      <c r="O81" s="22"/>
      <c r="P81" s="22"/>
      <c r="Q81" s="4"/>
    </row>
    <row r="82" spans="1:17">
      <c r="A82" s="4"/>
      <c r="B82" s="4"/>
      <c r="C82" s="4"/>
      <c r="D82" s="5"/>
      <c r="E82" s="5"/>
      <c r="F82" s="5"/>
      <c r="G82" s="5"/>
      <c r="H82" s="5"/>
      <c r="I82" s="12"/>
      <c r="J82" s="12"/>
      <c r="K82" s="5"/>
      <c r="L82" s="12"/>
      <c r="M82" s="12"/>
      <c r="N82" s="5"/>
      <c r="O82" s="12"/>
      <c r="P82" s="12"/>
      <c r="Q82" s="4"/>
    </row>
    <row r="83" spans="1:17">
      <c r="A83" s="4"/>
      <c r="B83" s="4"/>
      <c r="C83" s="4"/>
      <c r="D83" s="5"/>
      <c r="E83" s="5"/>
      <c r="F83" s="5"/>
      <c r="G83" s="5"/>
      <c r="H83" s="5"/>
      <c r="I83" s="12"/>
      <c r="J83" s="12"/>
      <c r="K83" s="5"/>
      <c r="L83" s="12"/>
      <c r="M83" s="12"/>
      <c r="N83" s="5"/>
      <c r="O83" s="12"/>
      <c r="P83" s="12"/>
      <c r="Q83" s="4"/>
    </row>
    <row r="84" spans="1:17">
      <c r="A84" s="4"/>
      <c r="B84" s="4"/>
      <c r="C84" s="4"/>
      <c r="D84" s="5"/>
      <c r="E84" s="5"/>
      <c r="F84" s="5"/>
      <c r="G84" s="5"/>
      <c r="H84" s="14"/>
      <c r="I84" s="12"/>
      <c r="J84" s="17"/>
      <c r="K84" s="14"/>
      <c r="L84" s="12"/>
      <c r="M84" s="17"/>
      <c r="N84" s="14"/>
      <c r="O84" s="17"/>
      <c r="P84" s="17"/>
      <c r="Q84" s="4"/>
    </row>
    <row r="85" spans="1:17">
      <c r="A85" s="4"/>
      <c r="B85" s="4"/>
      <c r="C85" s="4"/>
      <c r="D85" s="5"/>
      <c r="E85" s="5"/>
      <c r="F85" s="5"/>
      <c r="G85" s="5"/>
      <c r="H85" s="5"/>
      <c r="I85" s="12"/>
      <c r="J85" s="12"/>
      <c r="K85" s="5"/>
      <c r="L85" s="12"/>
      <c r="M85" s="47"/>
      <c r="N85" s="52"/>
      <c r="O85" s="47"/>
      <c r="P85" s="47"/>
      <c r="Q85" s="4"/>
    </row>
    <row r="86" spans="1:17">
      <c r="A86" s="4"/>
      <c r="B86" s="4"/>
      <c r="C86" s="4"/>
      <c r="D86" s="5"/>
      <c r="E86" s="5"/>
      <c r="F86" s="5"/>
      <c r="G86" s="5"/>
      <c r="H86" s="5"/>
      <c r="I86" s="12"/>
      <c r="J86" s="12"/>
      <c r="K86" s="5"/>
      <c r="L86" s="12"/>
      <c r="M86" s="12"/>
      <c r="N86" s="5"/>
      <c r="O86" s="12"/>
      <c r="P86" s="12"/>
      <c r="Q86" s="4"/>
    </row>
    <row r="87" spans="1:17">
      <c r="A87" s="4"/>
      <c r="B87" s="4"/>
      <c r="C87" s="4"/>
      <c r="D87" s="5"/>
      <c r="E87" s="5"/>
      <c r="F87" s="5"/>
      <c r="G87" s="5"/>
      <c r="H87" s="14"/>
      <c r="I87" s="12"/>
      <c r="J87" s="17"/>
      <c r="K87" s="14"/>
      <c r="L87" s="12"/>
      <c r="M87" s="17"/>
      <c r="N87" s="14"/>
      <c r="O87" s="17"/>
      <c r="P87" s="17"/>
      <c r="Q87" s="4"/>
    </row>
    <row r="88" spans="1:17">
      <c r="A88" s="4"/>
      <c r="B88" s="4"/>
      <c r="C88" s="4"/>
      <c r="D88" s="5"/>
      <c r="E88" s="5"/>
      <c r="F88" s="5"/>
      <c r="G88" s="5"/>
      <c r="H88" s="5"/>
      <c r="I88" s="12"/>
      <c r="J88" s="12"/>
      <c r="K88" s="5"/>
      <c r="L88" s="12"/>
      <c r="M88" s="12"/>
      <c r="N88" s="5"/>
      <c r="O88" s="12"/>
      <c r="P88" s="12"/>
      <c r="Q88" s="4"/>
    </row>
    <row r="89" spans="1:17">
      <c r="A89" s="4"/>
      <c r="B89" s="4"/>
      <c r="C89" s="4"/>
      <c r="D89" s="5"/>
      <c r="E89" s="5"/>
      <c r="F89" s="5"/>
      <c r="G89" s="5"/>
      <c r="H89" s="5"/>
      <c r="I89" s="12"/>
      <c r="J89" s="12"/>
      <c r="K89" s="5"/>
      <c r="L89" s="12"/>
      <c r="M89" s="12"/>
      <c r="N89" s="5"/>
      <c r="O89" s="12"/>
      <c r="P89" s="12"/>
      <c r="Q89" s="4"/>
    </row>
    <row r="90" spans="1:17">
      <c r="A90" s="4"/>
      <c r="B90" s="4"/>
      <c r="C90" s="4"/>
      <c r="D90" s="5"/>
      <c r="E90" s="5"/>
      <c r="F90" s="5"/>
      <c r="G90" s="5"/>
      <c r="H90" s="5"/>
      <c r="I90" s="12"/>
      <c r="J90" s="12"/>
      <c r="K90" s="5"/>
      <c r="L90" s="12"/>
      <c r="M90" s="12"/>
      <c r="N90" s="5"/>
      <c r="O90" s="12"/>
      <c r="P90" s="12"/>
      <c r="Q90" s="4"/>
    </row>
    <row r="91" spans="1:17">
      <c r="A91" s="4"/>
      <c r="B91" s="4"/>
      <c r="C91" s="4"/>
      <c r="D91" s="5"/>
      <c r="E91" s="5"/>
      <c r="F91" s="5"/>
      <c r="G91" s="5"/>
      <c r="H91" s="5"/>
      <c r="I91" s="12"/>
      <c r="J91" s="12"/>
      <c r="K91" s="5"/>
      <c r="L91" s="12"/>
      <c r="M91" s="12"/>
      <c r="N91" s="5"/>
      <c r="O91" s="12"/>
      <c r="P91" s="12"/>
      <c r="Q91" s="4"/>
    </row>
    <row r="92" spans="1:17">
      <c r="A92" s="4"/>
      <c r="B92" s="4"/>
      <c r="C92" s="4"/>
      <c r="D92" s="5"/>
      <c r="E92" s="5"/>
      <c r="F92" s="5"/>
      <c r="G92" s="5"/>
      <c r="H92" s="5"/>
      <c r="I92" s="22"/>
      <c r="J92" s="22"/>
      <c r="K92" s="5"/>
      <c r="L92" s="22"/>
      <c r="M92" s="22"/>
      <c r="N92" s="23"/>
      <c r="O92" s="22"/>
      <c r="P92" s="22"/>
      <c r="Q92" s="4"/>
    </row>
    <row r="93" spans="1:17">
      <c r="A93" s="4"/>
      <c r="B93" s="53"/>
      <c r="C93" s="4"/>
      <c r="D93" s="5"/>
      <c r="E93" s="5"/>
      <c r="F93" s="5"/>
      <c r="G93" s="5"/>
      <c r="H93" s="5"/>
      <c r="I93" s="12"/>
      <c r="J93" s="12"/>
      <c r="K93" s="5"/>
      <c r="L93" s="12"/>
      <c r="M93" s="12"/>
      <c r="N93" s="5"/>
      <c r="O93" s="12"/>
      <c r="P93" s="12"/>
      <c r="Q93" s="4"/>
    </row>
    <row r="94" spans="1:17">
      <c r="A94" s="4"/>
      <c r="B94" s="53"/>
      <c r="C94" s="4"/>
      <c r="D94" s="5"/>
      <c r="E94" s="5"/>
      <c r="F94" s="5"/>
      <c r="G94" s="5"/>
      <c r="H94" s="5"/>
      <c r="I94" s="12"/>
      <c r="J94" s="12"/>
      <c r="K94" s="5"/>
      <c r="L94" s="12"/>
      <c r="M94" s="12"/>
      <c r="N94" s="5"/>
      <c r="O94" s="12"/>
      <c r="P94" s="12"/>
      <c r="Q94" s="4"/>
    </row>
    <row r="95" spans="1:17">
      <c r="A95" s="4"/>
      <c r="B95" s="53"/>
      <c r="C95" s="4"/>
      <c r="D95" s="5"/>
      <c r="E95" s="5"/>
      <c r="F95" s="5"/>
      <c r="G95" s="5"/>
      <c r="H95" s="14"/>
      <c r="I95" s="12"/>
      <c r="J95" s="17"/>
      <c r="K95" s="14"/>
      <c r="L95" s="12"/>
      <c r="M95" s="17"/>
      <c r="N95" s="14"/>
      <c r="O95" s="17"/>
      <c r="P95" s="17"/>
      <c r="Q95" s="4"/>
    </row>
    <row r="96" spans="1:17" ht="14.25" hidden="1" customHeight="1">
      <c r="A96" s="4"/>
      <c r="B96" s="53"/>
      <c r="C96" s="4"/>
      <c r="D96" s="5"/>
      <c r="E96" s="5"/>
      <c r="F96" s="5"/>
      <c r="G96" s="5"/>
      <c r="H96" s="5"/>
      <c r="I96" s="12"/>
      <c r="J96" s="12"/>
      <c r="K96" s="5"/>
      <c r="L96" s="12"/>
      <c r="M96" s="47"/>
      <c r="N96" s="52"/>
      <c r="O96" s="47"/>
      <c r="P96" s="47"/>
      <c r="Q96" s="4"/>
    </row>
    <row r="97" spans="1:33" ht="14.25" hidden="1" customHeight="1">
      <c r="A97" s="4"/>
      <c r="B97" s="53"/>
      <c r="C97" s="4"/>
      <c r="D97" s="5"/>
      <c r="E97" s="5"/>
      <c r="F97" s="5"/>
      <c r="G97" s="5"/>
      <c r="H97" s="5"/>
      <c r="I97" s="12"/>
      <c r="J97" s="12"/>
      <c r="K97" s="5"/>
      <c r="L97" s="12"/>
      <c r="M97" s="12"/>
      <c r="N97" s="5"/>
      <c r="O97" s="12"/>
      <c r="P97" s="12"/>
      <c r="Q97" s="4"/>
    </row>
    <row r="98" spans="1:33" ht="14.25" hidden="1" customHeight="1">
      <c r="A98" s="4"/>
      <c r="B98" s="53"/>
      <c r="C98" s="4"/>
      <c r="D98" s="5"/>
      <c r="E98" s="5"/>
      <c r="F98" s="5"/>
      <c r="G98" s="5"/>
      <c r="H98" s="14"/>
      <c r="I98" s="12"/>
      <c r="J98" s="17"/>
      <c r="K98" s="14"/>
      <c r="L98" s="12"/>
      <c r="M98" s="17"/>
      <c r="N98" s="14"/>
      <c r="O98" s="17"/>
      <c r="P98" s="17"/>
      <c r="Q98" s="4"/>
    </row>
    <row r="99" spans="1:33" ht="14.25" hidden="1" customHeight="1">
      <c r="A99" s="4"/>
      <c r="B99" s="53"/>
      <c r="C99" s="4"/>
      <c r="D99" s="5"/>
      <c r="E99" s="5"/>
      <c r="F99" s="5"/>
      <c r="G99" s="5"/>
      <c r="H99" s="14"/>
      <c r="I99" s="12"/>
      <c r="J99" s="17"/>
      <c r="K99" s="52"/>
      <c r="L99" s="12"/>
      <c r="M99" s="17"/>
      <c r="N99" s="14"/>
      <c r="O99" s="17"/>
      <c r="P99" s="17"/>
      <c r="Q99" s="4"/>
    </row>
    <row r="100" spans="1:33" ht="14.25" hidden="1" customHeight="1">
      <c r="A100" s="4"/>
      <c r="B100" s="53"/>
      <c r="C100" s="4"/>
      <c r="D100" s="5"/>
      <c r="E100" s="5"/>
      <c r="F100" s="5"/>
      <c r="G100" s="5"/>
      <c r="H100" s="5"/>
      <c r="I100" s="12"/>
      <c r="J100" s="17"/>
      <c r="K100" s="5"/>
      <c r="L100" s="12"/>
      <c r="M100" s="17"/>
      <c r="N100" s="14"/>
      <c r="O100" s="17"/>
      <c r="P100" s="17"/>
      <c r="Q100" s="4"/>
    </row>
    <row r="101" spans="1:33" ht="14.25" hidden="1" customHeight="1">
      <c r="A101" s="4"/>
      <c r="B101" s="53"/>
      <c r="C101" s="4"/>
      <c r="D101" s="5"/>
      <c r="E101" s="5"/>
      <c r="F101" s="5"/>
      <c r="G101" s="5"/>
      <c r="H101" s="14"/>
      <c r="I101" s="12"/>
      <c r="J101" s="17"/>
      <c r="K101" s="14"/>
      <c r="L101" s="12"/>
      <c r="M101" s="17"/>
      <c r="N101" s="14"/>
      <c r="O101" s="17"/>
      <c r="P101" s="17"/>
      <c r="Q101" s="4"/>
    </row>
    <row r="102" spans="1:33" ht="14.25" hidden="1" customHeight="1">
      <c r="A102" s="4"/>
      <c r="B102" s="53"/>
      <c r="C102" s="4"/>
      <c r="D102" s="5"/>
      <c r="E102" s="5"/>
      <c r="F102" s="5"/>
      <c r="G102" s="5"/>
      <c r="H102" s="5"/>
      <c r="I102" s="12"/>
      <c r="J102" s="12"/>
      <c r="K102" s="5"/>
      <c r="L102" s="12"/>
      <c r="M102" s="12"/>
      <c r="N102" s="5"/>
      <c r="O102" s="12"/>
      <c r="P102" s="12"/>
      <c r="Q102" s="4"/>
    </row>
    <row r="103" spans="1:33" ht="14.25" hidden="1" customHeight="1">
      <c r="A103" s="4"/>
      <c r="B103" s="53"/>
      <c r="C103" s="4"/>
      <c r="D103" s="5"/>
      <c r="E103" s="5"/>
      <c r="F103" s="5"/>
      <c r="G103" s="5"/>
      <c r="H103" s="5"/>
      <c r="I103" s="12"/>
      <c r="J103" s="12"/>
      <c r="K103" s="52"/>
      <c r="L103" s="12"/>
      <c r="M103" s="12"/>
      <c r="N103" s="5"/>
      <c r="O103" s="12"/>
      <c r="P103" s="12"/>
      <c r="Q103" s="4"/>
    </row>
    <row r="104" spans="1:33" ht="14.25" hidden="1" customHeight="1">
      <c r="A104" s="4"/>
      <c r="B104" s="4"/>
      <c r="C104" s="4"/>
      <c r="D104" s="5"/>
      <c r="E104" s="5"/>
      <c r="F104" s="5"/>
      <c r="G104" s="5"/>
      <c r="H104" s="5"/>
      <c r="I104" s="12"/>
      <c r="J104" s="12"/>
      <c r="K104" s="5"/>
      <c r="L104" s="12"/>
      <c r="M104" s="12"/>
      <c r="N104" s="5"/>
      <c r="O104" s="12"/>
      <c r="P104" s="12"/>
      <c r="Q104" s="4"/>
    </row>
    <row r="105" spans="1:33" ht="14.25" hidden="1" customHeight="1">
      <c r="A105" s="4"/>
      <c r="B105" s="4"/>
      <c r="C105" s="4"/>
      <c r="D105" s="5"/>
      <c r="E105" s="5"/>
      <c r="F105" s="5"/>
      <c r="G105" s="5"/>
      <c r="H105" s="5"/>
      <c r="I105" s="12"/>
      <c r="J105" s="12"/>
      <c r="K105" s="5"/>
      <c r="L105" s="12"/>
      <c r="M105" s="12"/>
      <c r="N105" s="5"/>
      <c r="O105" s="12"/>
      <c r="P105" s="12"/>
      <c r="Q105" s="4"/>
      <c r="R105" s="25">
        <v>5</v>
      </c>
      <c r="S105" s="2">
        <v>-2.82623417476487</v>
      </c>
      <c r="T105" s="2">
        <v>-2.8262346991357501</v>
      </c>
      <c r="U105" s="2">
        <v>-2.8262350079065102</v>
      </c>
      <c r="V105" s="2"/>
      <c r="W105" s="2">
        <v>-2.8262354176844</v>
      </c>
      <c r="X105" s="2"/>
      <c r="Y105" s="9">
        <f>(W105-U105)*1000</f>
        <v>-4.0977788984264407E-4</v>
      </c>
      <c r="Z105" s="2">
        <v>-2.8262348388832201</v>
      </c>
      <c r="AA105" s="2"/>
      <c r="AB105" s="9">
        <f>(Z105-U105)*1000</f>
        <v>1.6902329003087857E-4</v>
      </c>
      <c r="AC105" s="9"/>
      <c r="AG105" s="9"/>
    </row>
    <row r="106" spans="1:33">
      <c r="A106" s="4"/>
      <c r="B106" s="4"/>
      <c r="C106" s="4"/>
      <c r="D106" s="5"/>
      <c r="E106" s="5"/>
      <c r="F106" s="5"/>
      <c r="G106" s="5"/>
      <c r="H106" s="5"/>
      <c r="I106" s="12"/>
      <c r="J106" s="12"/>
      <c r="K106" s="5"/>
      <c r="L106" s="12"/>
      <c r="M106" s="12"/>
      <c r="N106" s="5"/>
      <c r="O106" s="12"/>
      <c r="P106" s="12"/>
      <c r="Q106" s="4"/>
    </row>
    <row r="107" spans="1:33">
      <c r="A107" s="4"/>
      <c r="B107" s="4"/>
      <c r="C107" s="4"/>
      <c r="D107" s="5"/>
      <c r="E107" s="5"/>
      <c r="F107" s="5"/>
      <c r="G107" s="5"/>
      <c r="H107" s="5"/>
      <c r="I107" s="12"/>
      <c r="J107" s="12"/>
      <c r="K107" s="5"/>
      <c r="L107" s="12"/>
      <c r="M107" s="12"/>
      <c r="N107" s="5"/>
      <c r="O107" s="12"/>
      <c r="P107" s="12"/>
      <c r="Q107" s="4"/>
    </row>
    <row r="108" spans="1:33">
      <c r="A108" s="4"/>
      <c r="B108" s="4"/>
      <c r="C108" s="4"/>
      <c r="D108" s="5"/>
      <c r="E108" s="5"/>
      <c r="F108" s="5"/>
      <c r="G108" s="5"/>
      <c r="H108" s="5"/>
      <c r="I108" s="12"/>
      <c r="J108" s="12"/>
      <c r="K108" s="5"/>
      <c r="L108" s="12"/>
      <c r="M108" s="12"/>
      <c r="N108" s="5"/>
      <c r="O108" s="12"/>
      <c r="P108" s="12"/>
      <c r="Q108" s="4"/>
    </row>
    <row r="109" spans="1:33">
      <c r="A109" s="4"/>
      <c r="B109" s="4"/>
      <c r="C109" s="4"/>
      <c r="D109" s="5"/>
      <c r="E109" s="5"/>
      <c r="F109" s="5"/>
      <c r="G109" s="5"/>
      <c r="H109" s="5"/>
      <c r="I109" s="12"/>
      <c r="J109" s="12"/>
      <c r="K109" s="5"/>
      <c r="L109" s="12"/>
      <c r="M109" s="12"/>
      <c r="N109" s="5"/>
      <c r="O109" s="12"/>
      <c r="P109" s="12"/>
      <c r="Q109" s="4"/>
    </row>
    <row r="110" spans="1:33">
      <c r="A110" s="4"/>
      <c r="B110" s="4"/>
      <c r="C110" s="4"/>
      <c r="D110" s="5"/>
      <c r="E110" s="5"/>
      <c r="F110" s="5"/>
      <c r="G110" s="5"/>
      <c r="H110" s="5"/>
      <c r="I110" s="12"/>
      <c r="J110" s="12"/>
      <c r="K110" s="5"/>
      <c r="L110" s="12"/>
      <c r="M110" s="12"/>
      <c r="N110" s="5"/>
      <c r="O110" s="12"/>
      <c r="P110" s="12"/>
      <c r="Q110" s="4"/>
    </row>
    <row r="126" spans="1:16">
      <c r="A126" s="4"/>
      <c r="B126" s="4"/>
      <c r="C126" s="4"/>
      <c r="D126" s="5"/>
      <c r="E126" s="5"/>
      <c r="F126" s="5"/>
      <c r="G126" s="5"/>
      <c r="H126" s="5"/>
      <c r="I126" s="22"/>
      <c r="J126" s="22"/>
      <c r="K126" s="5"/>
      <c r="L126" s="22"/>
      <c r="M126" s="22"/>
      <c r="N126" s="23"/>
      <c r="O126" s="22"/>
      <c r="P126" s="22"/>
    </row>
    <row r="127" spans="1:16">
      <c r="D127" s="5"/>
      <c r="E127" s="5"/>
      <c r="F127" s="5"/>
      <c r="G127" s="5"/>
    </row>
    <row r="128" spans="1:16">
      <c r="D128" s="5"/>
      <c r="E128" s="5"/>
      <c r="F128" s="5"/>
      <c r="G128" s="5"/>
    </row>
    <row r="131" spans="4:33">
      <c r="D131" s="5"/>
      <c r="E131" s="5"/>
      <c r="F131" s="5"/>
      <c r="G131" s="5"/>
    </row>
    <row r="134" spans="4:33">
      <c r="D134" s="5"/>
      <c r="E134" s="5"/>
      <c r="F134" s="5"/>
      <c r="G134" s="5"/>
    </row>
    <row r="135" spans="4:33">
      <c r="D135" s="5"/>
      <c r="E135" s="5"/>
      <c r="F135" s="5"/>
      <c r="G135" s="5"/>
    </row>
    <row r="136" spans="4:33">
      <c r="D136" s="5"/>
      <c r="E136" s="5"/>
      <c r="F136" s="5"/>
      <c r="G136" s="5"/>
      <c r="H136" s="5"/>
      <c r="I136" s="12"/>
    </row>
    <row r="137" spans="4:33">
      <c r="D137" s="5"/>
      <c r="E137" s="5"/>
      <c r="F137" s="5"/>
      <c r="G137" s="5"/>
      <c r="H137" s="18"/>
      <c r="I137" s="15"/>
      <c r="J137" s="15"/>
      <c r="K137" s="18"/>
    </row>
    <row r="138" spans="4:33">
      <c r="D138" s="5"/>
      <c r="E138" s="5"/>
      <c r="F138" s="5"/>
      <c r="G138" s="5"/>
      <c r="AB138" s="4"/>
    </row>
    <row r="139" spans="4:33">
      <c r="D139" s="5"/>
      <c r="E139" s="5"/>
      <c r="F139" s="5"/>
      <c r="G139" s="5"/>
      <c r="J139" s="15"/>
      <c r="K139" s="18"/>
    </row>
    <row r="142" spans="4:33">
      <c r="AC142" s="5"/>
      <c r="AD142" s="22"/>
      <c r="AE142" s="22"/>
      <c r="AF142" s="22"/>
      <c r="AG142" s="22"/>
    </row>
    <row r="143" spans="4:33">
      <c r="AC143" s="9"/>
      <c r="AG143" s="9"/>
    </row>
    <row r="144" spans="4:33">
      <c r="AC144" s="9"/>
      <c r="AG144" s="9"/>
    </row>
    <row r="145" spans="19:33">
      <c r="AC145" s="9"/>
      <c r="AG145" s="9"/>
    </row>
    <row r="146" spans="19:33">
      <c r="AC146" s="9"/>
      <c r="AG146" s="9"/>
    </row>
    <row r="147" spans="19:33">
      <c r="AC147" s="9"/>
      <c r="AG147" s="9"/>
    </row>
    <row r="148" spans="19:33">
      <c r="AC148" s="9"/>
      <c r="AG148" s="9"/>
    </row>
    <row r="149" spans="19:33">
      <c r="S149" s="2"/>
      <c r="T149" s="2"/>
      <c r="U149" s="2"/>
      <c r="V149" s="2"/>
      <c r="W149" s="2"/>
      <c r="X149" s="2"/>
      <c r="Y149" s="9"/>
      <c r="Z149" s="2"/>
      <c r="AA149" s="2"/>
      <c r="AB149" s="9"/>
      <c r="AC149" s="9"/>
      <c r="AG149" s="9"/>
    </row>
  </sheetData>
  <mergeCells count="18">
    <mergeCell ref="B69:B71"/>
    <mergeCell ref="B62:B63"/>
    <mergeCell ref="B64:B65"/>
    <mergeCell ref="B72:B75"/>
    <mergeCell ref="B26:B27"/>
    <mergeCell ref="B35:B37"/>
    <mergeCell ref="B38:B41"/>
    <mergeCell ref="B42:B43"/>
    <mergeCell ref="B3:B4"/>
    <mergeCell ref="B5:B6"/>
    <mergeCell ref="B12:B14"/>
    <mergeCell ref="B15:B16"/>
    <mergeCell ref="B10:B11"/>
    <mergeCell ref="B19:B20"/>
    <mergeCell ref="B21:B23"/>
    <mergeCell ref="B24:B25"/>
    <mergeCell ref="B30:B31"/>
    <mergeCell ref="B32:B34"/>
  </mergeCells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Q101"/>
  <sheetViews>
    <sheetView topLeftCell="A22" workbookViewId="0">
      <selection activeCell="A28" sqref="A28:J51"/>
    </sheetView>
  </sheetViews>
  <sheetFormatPr defaultRowHeight="14.25"/>
  <cols>
    <col min="1" max="1" width="11.375" style="56" customWidth="1"/>
    <col min="2" max="2" width="8" style="56" customWidth="1"/>
    <col min="3" max="3" width="6.75" style="56" customWidth="1"/>
    <col min="4" max="4" width="13.875" style="56" customWidth="1"/>
    <col min="5" max="5" width="14.125" style="56" customWidth="1"/>
    <col min="6" max="6" width="14.375" style="56" customWidth="1"/>
    <col min="7" max="7" width="15.125" style="56" customWidth="1"/>
    <col min="8" max="8" width="14" style="56" customWidth="1"/>
    <col min="9" max="9" width="14.125" style="56" customWidth="1"/>
    <col min="10" max="11" width="13.5" style="56" customWidth="1"/>
    <col min="12" max="12" width="13.625" style="56" customWidth="1"/>
    <col min="13" max="13" width="9" style="56"/>
    <col min="14" max="14" width="30.375" style="56" customWidth="1"/>
    <col min="15" max="16384" width="9" style="56"/>
  </cols>
  <sheetData>
    <row r="2" spans="1:15" ht="15.75">
      <c r="K2" s="61" t="s">
        <v>296</v>
      </c>
    </row>
    <row r="3" spans="1:15" ht="15.75">
      <c r="K3" s="57" t="s">
        <v>311</v>
      </c>
      <c r="N3" s="57" t="s">
        <v>302</v>
      </c>
    </row>
    <row r="4" spans="1:15">
      <c r="A4" s="10" t="s">
        <v>89</v>
      </c>
      <c r="B4" s="10" t="s">
        <v>325</v>
      </c>
      <c r="C4" s="10"/>
      <c r="D4" s="21" t="s">
        <v>81</v>
      </c>
      <c r="E4" s="21" t="s">
        <v>82</v>
      </c>
      <c r="F4" s="21" t="s">
        <v>83</v>
      </c>
      <c r="G4" s="21" t="s">
        <v>99</v>
      </c>
      <c r="H4" s="10" t="s">
        <v>347</v>
      </c>
      <c r="K4" s="56" t="s">
        <v>295</v>
      </c>
      <c r="L4" s="56">
        <v>-0.19653043000000001</v>
      </c>
      <c r="N4" s="56" t="s">
        <v>295</v>
      </c>
      <c r="O4" s="56">
        <v>0.19633376</v>
      </c>
    </row>
    <row r="5" spans="1:15" s="4" customFormat="1">
      <c r="A5" s="58"/>
      <c r="B5" s="151">
        <v>0.6</v>
      </c>
      <c r="C5" s="58" t="s">
        <v>34</v>
      </c>
      <c r="D5" s="8">
        <v>-1.1255968662</v>
      </c>
      <c r="E5" s="8">
        <v>-1.125596866</v>
      </c>
      <c r="F5" s="8">
        <v>-1.1255968662</v>
      </c>
      <c r="G5" s="8"/>
      <c r="K5" s="4" t="s">
        <v>312</v>
      </c>
      <c r="L5" s="4">
        <v>-0.11912447</v>
      </c>
      <c r="N5" s="4" t="s">
        <v>301</v>
      </c>
      <c r="O5" s="4">
        <v>-0.19633375</v>
      </c>
    </row>
    <row r="6" spans="1:15" s="4" customFormat="1">
      <c r="A6" s="58"/>
      <c r="B6" s="151"/>
      <c r="C6" s="58" t="s">
        <v>80</v>
      </c>
      <c r="D6" s="8">
        <v>-1.1255968660154601</v>
      </c>
      <c r="E6" s="8">
        <v>-1.1255968660154601</v>
      </c>
      <c r="F6" s="8">
        <v>-1.1255968662</v>
      </c>
      <c r="G6" s="8"/>
      <c r="H6" s="8"/>
      <c r="K6" s="4" t="s">
        <v>313</v>
      </c>
      <c r="L6" s="4">
        <v>0.1247404</v>
      </c>
      <c r="N6" s="4" t="s">
        <v>297</v>
      </c>
      <c r="O6" s="4">
        <v>0.10267107</v>
      </c>
    </row>
    <row r="7" spans="1:15" s="4" customFormat="1">
      <c r="A7" s="58"/>
      <c r="B7" s="151">
        <v>1.5</v>
      </c>
      <c r="C7" s="58" t="s">
        <v>34</v>
      </c>
      <c r="D7" s="7">
        <v>-1.0065628737000001</v>
      </c>
      <c r="E7" s="7">
        <v>-1.0065628737000001</v>
      </c>
      <c r="F7" s="7">
        <v>-1.0065628737000001</v>
      </c>
      <c r="G7" s="7"/>
      <c r="K7" s="4" t="s">
        <v>314</v>
      </c>
      <c r="L7" s="4">
        <v>0.19615895999999999</v>
      </c>
      <c r="N7" s="4" t="s">
        <v>298</v>
      </c>
      <c r="O7" s="4">
        <v>0.10267107</v>
      </c>
    </row>
    <row r="8" spans="1:15">
      <c r="A8" s="58"/>
      <c r="B8" s="151"/>
      <c r="C8" s="58" t="s">
        <v>42</v>
      </c>
      <c r="D8" s="7">
        <v>-1.0065628737111201</v>
      </c>
      <c r="E8" s="7">
        <v>-1.0065628737111201</v>
      </c>
      <c r="F8" s="7">
        <v>-1.0065628737000001</v>
      </c>
      <c r="G8" s="7">
        <v>-1.0065628737111201</v>
      </c>
      <c r="H8" s="7">
        <v>-1.0065628737111201</v>
      </c>
      <c r="K8" s="56" t="s">
        <v>315</v>
      </c>
      <c r="L8" s="56">
        <v>0.19629116999999999</v>
      </c>
      <c r="N8" s="56" t="s">
        <v>299</v>
      </c>
      <c r="O8" s="56">
        <v>-0.10267105999999999</v>
      </c>
    </row>
    <row r="9" spans="1:15">
      <c r="E9" s="65"/>
      <c r="K9" s="56" t="s">
        <v>316</v>
      </c>
      <c r="L9" s="56">
        <v>0.10294726</v>
      </c>
      <c r="N9" s="56" t="s">
        <v>300</v>
      </c>
      <c r="O9" s="56">
        <v>-0.10267105999999999</v>
      </c>
    </row>
    <row r="10" spans="1:15">
      <c r="A10" s="10" t="s">
        <v>340</v>
      </c>
      <c r="B10" s="10"/>
      <c r="C10" s="10"/>
      <c r="D10" s="10" t="s">
        <v>414</v>
      </c>
      <c r="E10" s="10" t="s">
        <v>343</v>
      </c>
      <c r="F10" s="10" t="s">
        <v>342</v>
      </c>
      <c r="G10" s="10" t="s">
        <v>348</v>
      </c>
      <c r="H10" s="10" t="s">
        <v>347</v>
      </c>
      <c r="K10" s="56" t="s">
        <v>317</v>
      </c>
      <c r="L10" s="56">
        <v>0.10294726</v>
      </c>
      <c r="N10" s="56" t="s">
        <v>303</v>
      </c>
      <c r="O10" s="56">
        <v>9.7207139999999997E-2</v>
      </c>
    </row>
    <row r="11" spans="1:15">
      <c r="B11" s="151" t="s">
        <v>350</v>
      </c>
      <c r="C11" s="56" t="s">
        <v>344</v>
      </c>
      <c r="D11" s="55">
        <v>-2.1944516978999999</v>
      </c>
      <c r="E11" s="2">
        <v>-2.1951826368999998</v>
      </c>
      <c r="F11" s="2">
        <v>-2.1951114302999999</v>
      </c>
      <c r="G11" s="2"/>
      <c r="H11" s="2"/>
      <c r="K11" s="56" t="s">
        <v>318</v>
      </c>
      <c r="L11" s="56">
        <v>-0.10176818</v>
      </c>
      <c r="N11" s="56" t="s">
        <v>304</v>
      </c>
      <c r="O11" s="56">
        <v>9.7207139999999997E-2</v>
      </c>
    </row>
    <row r="12" spans="1:15">
      <c r="B12" s="151"/>
      <c r="C12" s="56" t="s">
        <v>345</v>
      </c>
      <c r="D12" s="2">
        <v>-2.1944516977862198</v>
      </c>
      <c r="E12" s="2">
        <v>-2.1951826368612499</v>
      </c>
      <c r="F12" s="2">
        <v>-2.19511143040291</v>
      </c>
      <c r="G12" s="2">
        <v>-2.1951829165587302</v>
      </c>
      <c r="H12" s="2">
        <v>-2.19518263703179</v>
      </c>
      <c r="K12" s="56" t="s">
        <v>319</v>
      </c>
      <c r="L12" s="56">
        <v>-0.10176818</v>
      </c>
      <c r="N12" s="56" t="s">
        <v>305</v>
      </c>
      <c r="O12" s="56">
        <v>-9.7207130000000003E-2</v>
      </c>
    </row>
    <row r="13" spans="1:15">
      <c r="A13" s="4"/>
      <c r="B13" s="147" t="s">
        <v>349</v>
      </c>
      <c r="C13" s="4" t="s">
        <v>344</v>
      </c>
      <c r="D13" s="5">
        <v>-2.0131257474000002</v>
      </c>
      <c r="E13" s="5">
        <v>-2.0131257478000002</v>
      </c>
      <c r="F13" s="5">
        <v>-2.0131257474000002</v>
      </c>
      <c r="G13" s="5"/>
      <c r="H13" s="5"/>
      <c r="K13" s="56" t="s">
        <v>320</v>
      </c>
      <c r="L13" s="56">
        <v>-0.19639822000000001</v>
      </c>
      <c r="N13" s="56" t="s">
        <v>306</v>
      </c>
      <c r="O13" s="56">
        <v>-9.7207130000000003E-2</v>
      </c>
    </row>
    <row r="14" spans="1:15">
      <c r="A14" s="4"/>
      <c r="B14" s="147"/>
      <c r="C14" s="4" t="s">
        <v>346</v>
      </c>
      <c r="D14" s="5">
        <f>D8*2</f>
        <v>-2.0131257474222402</v>
      </c>
      <c r="E14" s="5">
        <f>E8*2</f>
        <v>-2.0131257474222402</v>
      </c>
      <c r="F14" s="5">
        <f>F8*2</f>
        <v>-2.0131257474000002</v>
      </c>
      <c r="G14" s="5">
        <f>G8*2</f>
        <v>-2.0131257474222402</v>
      </c>
      <c r="H14" s="5">
        <f>H8*2</f>
        <v>-2.0131257474222402</v>
      </c>
      <c r="K14" s="56" t="s">
        <v>321</v>
      </c>
      <c r="L14" s="56">
        <v>0.19527786</v>
      </c>
      <c r="N14" s="56" t="s">
        <v>307</v>
      </c>
      <c r="O14" s="56">
        <v>-9.9126619999999999E-2</v>
      </c>
    </row>
    <row r="15" spans="1:15">
      <c r="A15" s="4"/>
      <c r="B15" s="147"/>
      <c r="C15" s="4" t="s">
        <v>345</v>
      </c>
      <c r="D15" s="5">
        <v>-2.0131257478458799</v>
      </c>
      <c r="E15" s="5">
        <v>-2.0131257478460101</v>
      </c>
      <c r="F15" s="5">
        <v>-2.0131257474001201</v>
      </c>
      <c r="G15" s="5">
        <v>-2.0131257474001201</v>
      </c>
      <c r="H15" s="5">
        <v>-2.0131257474001201</v>
      </c>
      <c r="K15" s="56" t="s">
        <v>322</v>
      </c>
      <c r="L15" s="56">
        <v>0.10193395</v>
      </c>
      <c r="N15" s="56" t="s">
        <v>308</v>
      </c>
      <c r="O15" s="56">
        <v>-9.9126619999999999E-2</v>
      </c>
    </row>
    <row r="16" spans="1:15">
      <c r="B16" s="151" t="s">
        <v>351</v>
      </c>
      <c r="C16" s="56" t="s">
        <v>344</v>
      </c>
      <c r="D16" s="2">
        <v>-1.9964796216</v>
      </c>
      <c r="E16" s="2">
        <v>-2.0126741272999999</v>
      </c>
      <c r="F16" s="2">
        <v>-2.0053857674</v>
      </c>
      <c r="G16" s="2"/>
      <c r="H16" s="2"/>
      <c r="K16" s="56" t="s">
        <v>323</v>
      </c>
      <c r="L16" s="56">
        <v>0.10193395</v>
      </c>
      <c r="N16" s="56" t="s">
        <v>309</v>
      </c>
      <c r="O16" s="56">
        <v>9.9126629999999993E-2</v>
      </c>
    </row>
    <row r="17" spans="1:15">
      <c r="B17" s="151"/>
      <c r="C17" s="56" t="s">
        <v>345</v>
      </c>
      <c r="D17" s="2">
        <v>-1.9964796215198799</v>
      </c>
      <c r="E17" s="2">
        <v>-2.0126741273128901</v>
      </c>
      <c r="F17" s="2">
        <v>-2.0053857673383999</v>
      </c>
      <c r="G17" s="2">
        <v>-2.0137222352747202</v>
      </c>
      <c r="H17" s="2">
        <v>-2.0126741210985499</v>
      </c>
      <c r="K17" s="56" t="s">
        <v>324</v>
      </c>
      <c r="L17" s="56">
        <v>-0.10278149</v>
      </c>
      <c r="N17" s="56" t="s">
        <v>310</v>
      </c>
      <c r="O17" s="56">
        <v>9.9126629999999993E-2</v>
      </c>
    </row>
    <row r="18" spans="1:15">
      <c r="B18" s="151" t="s">
        <v>406</v>
      </c>
      <c r="C18" s="56" t="s">
        <v>344</v>
      </c>
      <c r="D18" s="2">
        <v>-3.9929592397999998</v>
      </c>
      <c r="E18" s="2">
        <v>-4.0253482524999997</v>
      </c>
      <c r="F18" s="2">
        <v>-4.0107715319999997</v>
      </c>
      <c r="G18" s="2"/>
      <c r="H18" s="2"/>
    </row>
    <row r="19" spans="1:15" ht="15.75">
      <c r="B19" s="151"/>
      <c r="C19" s="56" t="s">
        <v>354</v>
      </c>
      <c r="D19" s="2">
        <f>D17*2</f>
        <v>-3.9929592430397598</v>
      </c>
      <c r="E19" s="2">
        <f>E17*2</f>
        <v>-4.0253482546257802</v>
      </c>
      <c r="F19" s="2">
        <f>F17*2</f>
        <v>-4.0107715346767998</v>
      </c>
      <c r="G19" s="2">
        <f>G17*2</f>
        <v>-4.0274444705494403</v>
      </c>
      <c r="H19" s="2">
        <f>H17*2</f>
        <v>-4.0253482421970999</v>
      </c>
      <c r="K19" s="61" t="s">
        <v>296</v>
      </c>
    </row>
    <row r="20" spans="1:15" ht="15.75">
      <c r="B20" s="151"/>
      <c r="C20" s="56" t="s">
        <v>345</v>
      </c>
      <c r="D20" s="5">
        <v>-3.9929592394089601</v>
      </c>
      <c r="E20" s="5">
        <v>-4.0253482524999997</v>
      </c>
      <c r="F20" s="2">
        <v>-4.0107715346767998</v>
      </c>
      <c r="G20" s="18">
        <v>-4.0274444689144397</v>
      </c>
      <c r="H20" s="5">
        <v>-4.0253482544404502</v>
      </c>
      <c r="K20" s="57" t="s">
        <v>337</v>
      </c>
      <c r="N20" s="57" t="s">
        <v>333</v>
      </c>
    </row>
    <row r="21" spans="1:15">
      <c r="D21" s="2"/>
      <c r="E21" s="2"/>
      <c r="F21" s="2"/>
      <c r="G21" s="2"/>
      <c r="H21" s="2"/>
      <c r="K21" s="56" t="s">
        <v>149</v>
      </c>
      <c r="L21" s="56">
        <v>0</v>
      </c>
      <c r="N21" s="56" t="s">
        <v>149</v>
      </c>
      <c r="O21" s="56">
        <v>0</v>
      </c>
    </row>
    <row r="22" spans="1:15">
      <c r="D22" s="63"/>
      <c r="E22" s="63" t="s">
        <v>352</v>
      </c>
      <c r="F22" s="63" t="s">
        <v>342</v>
      </c>
      <c r="G22" s="63" t="s">
        <v>348</v>
      </c>
      <c r="H22" s="63" t="s">
        <v>347</v>
      </c>
      <c r="K22" s="56" t="s">
        <v>150</v>
      </c>
      <c r="L22" s="56">
        <v>0</v>
      </c>
      <c r="N22" s="56" t="s">
        <v>150</v>
      </c>
      <c r="O22" s="56">
        <v>0</v>
      </c>
    </row>
    <row r="23" spans="1:15">
      <c r="D23" s="63" t="s">
        <v>350</v>
      </c>
      <c r="E23" s="2">
        <f>E12</f>
        <v>-2.1951826368612499</v>
      </c>
      <c r="F23" s="9">
        <f>(F12-$E$23)*1000</f>
        <v>7.1206458339911904E-2</v>
      </c>
      <c r="G23" s="9">
        <f>(G12-$E$23)*1000</f>
        <v>-2.7969748028766617E-4</v>
      </c>
      <c r="H23" s="9">
        <f>(H12-$E$23)*1000</f>
        <v>-1.7054002654504075E-7</v>
      </c>
      <c r="K23" s="56" t="s">
        <v>266</v>
      </c>
      <c r="L23" s="56">
        <v>0</v>
      </c>
      <c r="N23" s="56" t="s">
        <v>266</v>
      </c>
      <c r="O23" s="56">
        <v>0</v>
      </c>
    </row>
    <row r="24" spans="1:15">
      <c r="D24" s="63" t="s">
        <v>362</v>
      </c>
      <c r="E24" s="2">
        <f>E15</f>
        <v>-2.0131257478460101</v>
      </c>
      <c r="F24" s="9">
        <f>(F15-$E$24)*1000</f>
        <v>4.4588999159600462E-7</v>
      </c>
      <c r="G24" s="9">
        <f>(G15-$E$24)*1000</f>
        <v>4.4588999159600462E-7</v>
      </c>
      <c r="H24" s="9">
        <f>(H15-$E$24)*1000</f>
        <v>4.4588999159600462E-7</v>
      </c>
      <c r="K24" s="56" t="s">
        <v>334</v>
      </c>
      <c r="L24" s="56">
        <v>0</v>
      </c>
      <c r="N24" s="56" t="s">
        <v>151</v>
      </c>
      <c r="O24" s="56">
        <v>4.4638300000000002E-3</v>
      </c>
    </row>
    <row r="25" spans="1:15">
      <c r="D25" s="63" t="s">
        <v>353</v>
      </c>
      <c r="E25" s="2">
        <f>E17</f>
        <v>-2.0126741273128901</v>
      </c>
      <c r="F25" s="9">
        <f>(F17-$E$25)*1000</f>
        <v>7.2883599744901773</v>
      </c>
      <c r="G25" s="9">
        <f>(G17-$E$25)*1000</f>
        <v>-1.0481079618300804</v>
      </c>
      <c r="H25" s="9">
        <f>(H17-$E$25)*1000</f>
        <v>6.2143401535763587E-6</v>
      </c>
      <c r="K25" s="56" t="s">
        <v>151</v>
      </c>
      <c r="L25" s="56">
        <v>4.6974199999999999E-3</v>
      </c>
      <c r="N25" s="56" t="s">
        <v>152</v>
      </c>
      <c r="O25" s="56">
        <v>4.4638400000000002E-3</v>
      </c>
    </row>
    <row r="26" spans="1:15">
      <c r="D26" s="63" t="s">
        <v>355</v>
      </c>
      <c r="E26" s="5">
        <v>-4.0253482657642996</v>
      </c>
      <c r="F26" s="9">
        <f>(F20-$E$26)*1000</f>
        <v>14.576731087499795</v>
      </c>
      <c r="G26" s="9">
        <f>(G20-$E$26)*1000</f>
        <v>-2.0962031501401412</v>
      </c>
      <c r="H26" s="9">
        <f>(H20-$E$26)*1000</f>
        <v>1.132384941371356E-5</v>
      </c>
      <c r="K26" s="56" t="s">
        <v>152</v>
      </c>
      <c r="L26" s="56">
        <v>-5.9376999999999997E-4</v>
      </c>
      <c r="N26" s="56" t="s">
        <v>171</v>
      </c>
      <c r="O26" s="56">
        <v>0</v>
      </c>
    </row>
    <row r="27" spans="1:15">
      <c r="K27" s="56" t="s">
        <v>171</v>
      </c>
      <c r="L27" s="56">
        <v>4.69741E-3</v>
      </c>
      <c r="N27" s="56" t="s">
        <v>153</v>
      </c>
      <c r="O27" s="56">
        <v>1.324558E-2</v>
      </c>
    </row>
    <row r="28" spans="1:15">
      <c r="A28" s="10" t="s">
        <v>115</v>
      </c>
      <c r="B28" s="10"/>
      <c r="C28" s="10"/>
      <c r="D28" s="21" t="s">
        <v>0</v>
      </c>
      <c r="E28" s="21" t="s">
        <v>2</v>
      </c>
      <c r="F28" s="21" t="s">
        <v>85</v>
      </c>
      <c r="G28" s="21" t="s">
        <v>91</v>
      </c>
      <c r="H28" s="21" t="s">
        <v>356</v>
      </c>
      <c r="I28" s="21" t="s">
        <v>358</v>
      </c>
      <c r="J28" s="21" t="s">
        <v>357</v>
      </c>
      <c r="K28" s="56" t="s">
        <v>335</v>
      </c>
      <c r="L28" s="56">
        <v>-5.9378999999999996E-4</v>
      </c>
      <c r="N28" s="56" t="s">
        <v>154</v>
      </c>
      <c r="O28" s="56">
        <v>1.324558E-2</v>
      </c>
    </row>
    <row r="29" spans="1:15" ht="15.75" customHeight="1">
      <c r="A29" s="58"/>
      <c r="B29" s="151" t="s">
        <v>116</v>
      </c>
      <c r="C29" s="58" t="s">
        <v>34</v>
      </c>
      <c r="D29" s="5">
        <v>-3.3283167751999998</v>
      </c>
      <c r="E29" s="5">
        <v>-3.3298088906999999</v>
      </c>
      <c r="F29" s="5">
        <v>-3.3296496028</v>
      </c>
      <c r="G29" s="5"/>
      <c r="H29" s="5"/>
      <c r="I29" s="5"/>
      <c r="J29" s="2"/>
      <c r="K29" s="56" t="s">
        <v>153</v>
      </c>
      <c r="L29" s="56">
        <v>1.3012370000000001E-2</v>
      </c>
      <c r="N29" s="56" t="s">
        <v>172</v>
      </c>
      <c r="O29" s="56">
        <v>2.5297650000000001E-2</v>
      </c>
    </row>
    <row r="30" spans="1:15">
      <c r="A30" s="58"/>
      <c r="B30" s="151"/>
      <c r="C30" s="58" t="s">
        <v>42</v>
      </c>
      <c r="D30" s="5">
        <v>-3.32831677575754</v>
      </c>
      <c r="E30" s="5">
        <v>-3.32980889067866</v>
      </c>
      <c r="F30" s="5">
        <v>-3.3296496027159899</v>
      </c>
      <c r="G30" s="5">
        <v>-3.3296354074944698</v>
      </c>
      <c r="H30" s="5">
        <v>-3.32963454161496</v>
      </c>
      <c r="I30" s="5">
        <v>-3.3298100149125101</v>
      </c>
      <c r="J30" s="2">
        <v>-3.3298088907307002</v>
      </c>
      <c r="K30" s="56" t="s">
        <v>154</v>
      </c>
      <c r="L30" s="56">
        <v>2.3296399999999998E-2</v>
      </c>
    </row>
    <row r="31" spans="1:15">
      <c r="A31" s="58"/>
      <c r="B31" s="151" t="s">
        <v>363</v>
      </c>
      <c r="C31" s="58" t="s">
        <v>34</v>
      </c>
      <c r="D31" s="2">
        <v>-3.0030424941999998</v>
      </c>
      <c r="E31" s="2">
        <v>-3.0192370030000002</v>
      </c>
      <c r="F31" s="2">
        <v>-3.0119486402</v>
      </c>
      <c r="G31" s="2"/>
      <c r="H31" s="2"/>
      <c r="I31" s="5"/>
      <c r="J31" s="2"/>
      <c r="K31" s="56" t="s">
        <v>172</v>
      </c>
      <c r="L31" s="56">
        <v>1.3012370000000001E-2</v>
      </c>
    </row>
    <row r="32" spans="1:15">
      <c r="A32" s="58"/>
      <c r="B32" s="151"/>
      <c r="C32" s="58" t="s">
        <v>52</v>
      </c>
      <c r="D32" s="2">
        <f>D8+D17</f>
        <v>-3.003042495231</v>
      </c>
      <c r="E32" s="2">
        <f>E8+E17</f>
        <v>-3.0192370010240102</v>
      </c>
      <c r="F32" s="2">
        <f>F8+F17</f>
        <v>-3.0119486410384</v>
      </c>
      <c r="G32" s="2">
        <f>G8+G17</f>
        <v>-3.0202851089858402</v>
      </c>
      <c r="H32" s="2">
        <f>H8+H17</f>
        <v>-3.01923699480967</v>
      </c>
      <c r="I32" s="5"/>
      <c r="J32" s="2"/>
      <c r="K32" s="56" t="s">
        <v>336</v>
      </c>
      <c r="L32" s="56">
        <v>2.3296399999999998E-2</v>
      </c>
    </row>
    <row r="33" spans="1:14">
      <c r="A33" s="58"/>
      <c r="B33" s="151"/>
      <c r="C33" s="58" t="s">
        <v>42</v>
      </c>
      <c r="D33" s="5">
        <v>-3.0030424966968901</v>
      </c>
      <c r="E33" s="5">
        <v>-3.0192370030257001</v>
      </c>
      <c r="F33" s="5">
        <v>-3.0119486401581601</v>
      </c>
      <c r="G33" s="7">
        <v>-3.02028510846695</v>
      </c>
      <c r="H33" s="5">
        <v>-3.0192370061340501</v>
      </c>
      <c r="I33" s="5">
        <v>-3.0202851085032498</v>
      </c>
      <c r="J33" s="2">
        <v>-3.0192370061646399</v>
      </c>
    </row>
    <row r="34" spans="1:14">
      <c r="A34" s="58"/>
      <c r="B34" s="151" t="s">
        <v>3</v>
      </c>
      <c r="C34" s="58" t="s">
        <v>34</v>
      </c>
      <c r="D34" s="5">
        <v>-2.9879865964999999</v>
      </c>
      <c r="E34" s="5">
        <v>-3.0201981354999998</v>
      </c>
      <c r="F34" s="5">
        <v>-3.0048500155000002</v>
      </c>
      <c r="G34" s="5"/>
      <c r="H34" s="2"/>
      <c r="I34" s="5"/>
      <c r="J34" s="2"/>
    </row>
    <row r="35" spans="1:14" s="58" customFormat="1">
      <c r="B35" s="151"/>
      <c r="C35" s="58" t="s">
        <v>42</v>
      </c>
      <c r="D35" s="5">
        <v>-2.9879866378813298</v>
      </c>
      <c r="E35" s="5">
        <v>-3.02019813545227</v>
      </c>
      <c r="F35" s="5">
        <v>-3.0048500053784299</v>
      </c>
      <c r="G35" s="5">
        <v>-3.0184653789278499</v>
      </c>
      <c r="H35" s="5">
        <v>-3.0158563078306599</v>
      </c>
      <c r="I35" s="5">
        <v>-3.0260611899367502</v>
      </c>
      <c r="J35" s="2">
        <v>-3.0201980950060001</v>
      </c>
    </row>
    <row r="36" spans="1:14" s="58" customFormat="1">
      <c r="B36" s="151" t="s">
        <v>359</v>
      </c>
      <c r="C36" s="58" t="s">
        <v>34</v>
      </c>
      <c r="D36" s="5">
        <v>-5.9759731900000004</v>
      </c>
      <c r="E36" s="5"/>
      <c r="F36" s="5">
        <v>-6.0097000100000004</v>
      </c>
      <c r="G36" s="5"/>
      <c r="H36" s="5"/>
      <c r="I36" s="5"/>
      <c r="J36" s="2"/>
    </row>
    <row r="37" spans="1:14" s="58" customFormat="1">
      <c r="B37" s="151"/>
      <c r="C37" s="58" t="s">
        <v>360</v>
      </c>
      <c r="D37" s="5">
        <f>D35*2</f>
        <v>-5.9759732757626596</v>
      </c>
      <c r="E37" s="5">
        <f t="shared" ref="E37:J37" si="0">E35*2</f>
        <v>-6.04039627090454</v>
      </c>
      <c r="F37" s="5">
        <f t="shared" si="0"/>
        <v>-6.0097000107568599</v>
      </c>
      <c r="G37" s="5">
        <f t="shared" si="0"/>
        <v>-6.0369307578556999</v>
      </c>
      <c r="H37" s="5">
        <f t="shared" si="0"/>
        <v>-6.0317126156613199</v>
      </c>
      <c r="I37" s="5">
        <f t="shared" si="0"/>
        <v>-6.0521223798735004</v>
      </c>
      <c r="J37" s="5">
        <f t="shared" si="0"/>
        <v>-6.0403961900120002</v>
      </c>
    </row>
    <row r="38" spans="1:14">
      <c r="A38" s="58"/>
      <c r="B38" s="151"/>
      <c r="C38" s="58" t="s">
        <v>42</v>
      </c>
      <c r="D38" s="5">
        <v>-5.9759731970000898</v>
      </c>
      <c r="E38" s="5"/>
      <c r="F38" s="5">
        <v>-6.0097000031801304</v>
      </c>
      <c r="G38" s="5">
        <v>-6.03693080888638</v>
      </c>
      <c r="H38" s="5">
        <v>-6.03171265584667</v>
      </c>
      <c r="I38" s="5">
        <v>-6.0521224041702997</v>
      </c>
      <c r="J38" s="2">
        <v>-6.0403961940074797</v>
      </c>
    </row>
    <row r="39" spans="1:14">
      <c r="A39" s="58"/>
      <c r="B39" s="151" t="s">
        <v>281</v>
      </c>
      <c r="C39" s="58" t="s">
        <v>34</v>
      </c>
      <c r="D39" s="5">
        <v>-2.9809529988999999</v>
      </c>
      <c r="E39" s="5">
        <v>-3.0384177972000002</v>
      </c>
      <c r="F39" s="5">
        <v>-3.0122865472</v>
      </c>
      <c r="G39" s="5"/>
      <c r="H39" s="5"/>
      <c r="I39" s="5"/>
      <c r="J39" s="2"/>
    </row>
    <row r="40" spans="1:14">
      <c r="A40" s="58"/>
      <c r="B40" s="151"/>
      <c r="C40" s="58" t="s">
        <v>42</v>
      </c>
      <c r="D40" s="5">
        <v>-2.9809530850999999</v>
      </c>
      <c r="E40" s="5">
        <v>-3.03841779720103</v>
      </c>
      <c r="F40" s="5">
        <v>-3.0122859651304199</v>
      </c>
      <c r="G40" s="5">
        <v>-3.0277353493013899</v>
      </c>
      <c r="H40" s="5">
        <v>-3.0212283796995099</v>
      </c>
      <c r="I40" s="5">
        <v>-3.0753100819969199</v>
      </c>
      <c r="J40" s="2">
        <v>-3.0384177110463502</v>
      </c>
    </row>
    <row r="41" spans="1:14">
      <c r="A41" s="58"/>
      <c r="B41" s="151" t="s">
        <v>359</v>
      </c>
      <c r="C41" s="58" t="s">
        <v>34</v>
      </c>
      <c r="D41" s="2">
        <v>-5.9619059977999997</v>
      </c>
      <c r="E41" s="2"/>
      <c r="F41" s="2">
        <v>-6.0245718899999998</v>
      </c>
      <c r="G41" s="2"/>
      <c r="H41" s="2"/>
      <c r="I41" s="18"/>
      <c r="J41" s="2"/>
    </row>
    <row r="42" spans="1:14">
      <c r="A42" s="58"/>
      <c r="B42" s="151"/>
      <c r="C42" s="58" t="s">
        <v>360</v>
      </c>
      <c r="D42" s="2">
        <f>D40*2</f>
        <v>-5.9619061701999998</v>
      </c>
      <c r="E42" s="2">
        <f t="shared" ref="E42:J42" si="1">E40*2</f>
        <v>-6.07683559440206</v>
      </c>
      <c r="F42" s="2">
        <f t="shared" si="1"/>
        <v>-6.0245719302608398</v>
      </c>
      <c r="G42" s="2">
        <f t="shared" si="1"/>
        <v>-6.0554706986027798</v>
      </c>
      <c r="H42" s="2">
        <f t="shared" si="1"/>
        <v>-6.0424567593990197</v>
      </c>
      <c r="I42" s="2">
        <f t="shared" si="1"/>
        <v>-6.1506201639938398</v>
      </c>
      <c r="J42" s="2">
        <f t="shared" si="1"/>
        <v>-6.0768354220927003</v>
      </c>
    </row>
    <row r="43" spans="1:14">
      <c r="A43" s="58"/>
      <c r="B43" s="151"/>
      <c r="C43" s="58" t="s">
        <v>42</v>
      </c>
      <c r="D43" s="2">
        <v>-5.9619059992999999</v>
      </c>
      <c r="E43" s="2"/>
      <c r="F43" s="2">
        <v>-6.0245718908950101</v>
      </c>
      <c r="G43" s="2">
        <v>-6.0554706736117199</v>
      </c>
      <c r="H43" s="2">
        <v>-6.0424567290456199</v>
      </c>
      <c r="I43" s="2">
        <v>-6.1506211217849298</v>
      </c>
      <c r="J43" s="2">
        <v>-6.0768353353238096</v>
      </c>
      <c r="K43" s="22"/>
      <c r="L43" s="5"/>
      <c r="M43" s="22"/>
      <c r="N43" s="22"/>
    </row>
    <row r="44" spans="1:14">
      <c r="A44" s="62"/>
      <c r="B44" s="58"/>
      <c r="C44" s="58"/>
      <c r="D44" s="74"/>
      <c r="E44" s="58"/>
      <c r="F44" s="74"/>
      <c r="G44" s="58"/>
      <c r="H44" s="58"/>
      <c r="I44" s="5"/>
      <c r="J44" s="23"/>
      <c r="K44" s="12"/>
      <c r="L44" s="5"/>
      <c r="M44" s="12"/>
      <c r="N44" s="12"/>
    </row>
    <row r="45" spans="1:14">
      <c r="A45" s="58"/>
      <c r="B45" s="58"/>
      <c r="C45" s="58"/>
      <c r="D45" s="63"/>
      <c r="E45" s="63" t="s">
        <v>352</v>
      </c>
      <c r="F45" s="63" t="s">
        <v>342</v>
      </c>
      <c r="G45" s="63" t="s">
        <v>348</v>
      </c>
      <c r="H45" s="63" t="s">
        <v>347</v>
      </c>
      <c r="I45" s="64" t="s">
        <v>358</v>
      </c>
      <c r="J45" s="64" t="s">
        <v>357</v>
      </c>
      <c r="K45" s="12"/>
      <c r="L45" s="5"/>
      <c r="M45" s="12"/>
      <c r="N45" s="12"/>
    </row>
    <row r="46" spans="1:14">
      <c r="A46" s="58"/>
      <c r="B46" s="58"/>
      <c r="C46" s="58"/>
      <c r="D46" s="63" t="s">
        <v>361</v>
      </c>
      <c r="E46" s="2">
        <f>E30</f>
        <v>-3.32980889067866</v>
      </c>
      <c r="F46" s="9">
        <f>(F30-$E$46)*1000</f>
        <v>0.15928796267017375</v>
      </c>
      <c r="G46" s="9">
        <f>(G30-$E$46)*1000</f>
        <v>0.17348318419019293</v>
      </c>
      <c r="H46" s="9">
        <f>(H30-$E$46)*1000</f>
        <v>0.17434906370006331</v>
      </c>
      <c r="I46" s="9">
        <f>(I30-$E$46)*1000</f>
        <v>-1.1242338500139226E-3</v>
      </c>
      <c r="J46" s="9">
        <f>(J30-$E$46)*1000</f>
        <v>-5.2040149967069738E-8</v>
      </c>
      <c r="K46" s="12"/>
      <c r="L46" s="5"/>
      <c r="M46" s="12"/>
      <c r="N46" s="12"/>
    </row>
    <row r="47" spans="1:14">
      <c r="D47" s="63" t="s">
        <v>364</v>
      </c>
      <c r="E47" s="2">
        <f>E33</f>
        <v>-3.0192370030257001</v>
      </c>
      <c r="F47" s="9">
        <f>(F33-$E$47)*1000</f>
        <v>7.288362867539977</v>
      </c>
      <c r="G47" s="9">
        <f>(G33-$E$47)*1000</f>
        <v>-1.0481054412498914</v>
      </c>
      <c r="H47" s="9">
        <f>(H33-$E$47)*1000</f>
        <v>-3.108350021818751E-6</v>
      </c>
      <c r="I47" s="9">
        <f>(I33-$E$47)*1000</f>
        <v>-1.0481054775497434</v>
      </c>
      <c r="J47" s="9">
        <f>(J33-$E$47)*1000</f>
        <v>-3.138939774771643E-6</v>
      </c>
      <c r="K47" s="12"/>
      <c r="L47" s="5"/>
      <c r="M47" s="12"/>
      <c r="N47" s="12"/>
    </row>
    <row r="48" spans="1:14">
      <c r="D48" s="63" t="s">
        <v>365</v>
      </c>
      <c r="E48" s="2">
        <f>E35</f>
        <v>-3.02019813545227</v>
      </c>
      <c r="F48" s="9">
        <f>(F35-$E$48)*1000</f>
        <v>15.348130073840061</v>
      </c>
      <c r="G48" s="9">
        <f>(G35-$E$48)*1000</f>
        <v>1.7327565244200649</v>
      </c>
      <c r="H48" s="9">
        <f>(H35-$E$48)*1000</f>
        <v>4.3418276216100615</v>
      </c>
      <c r="I48" s="9">
        <f>(I35-$E$48)*1000</f>
        <v>-5.8630544844802124</v>
      </c>
      <c r="J48" s="9">
        <f>(J35-$E$48)*1000</f>
        <v>4.0446269888860797E-5</v>
      </c>
      <c r="K48" s="12"/>
      <c r="L48" s="5"/>
      <c r="M48" s="12"/>
      <c r="N48" s="12"/>
    </row>
    <row r="49" spans="2:14">
      <c r="D49" s="63" t="s">
        <v>367</v>
      </c>
      <c r="E49" s="2">
        <f>E37</f>
        <v>-6.04039627090454</v>
      </c>
      <c r="F49" s="9">
        <f>CC!E16</f>
        <v>-2.0126741272999999</v>
      </c>
      <c r="G49" s="9">
        <f>(G38-$E$49)*1000</f>
        <v>3.4654620181600038</v>
      </c>
      <c r="H49" s="9">
        <f>(H38-$E$49)*1000</f>
        <v>8.6836150578699645</v>
      </c>
      <c r="I49" s="9">
        <f>(I38-$E$49)*1000</f>
        <v>-11.726133265759664</v>
      </c>
      <c r="J49" s="9">
        <f>(J38-$E$49)*1000</f>
        <v>7.6897060274916385E-5</v>
      </c>
      <c r="K49" s="12"/>
      <c r="L49" s="5"/>
      <c r="M49" s="12"/>
      <c r="N49" s="12"/>
    </row>
    <row r="50" spans="2:14">
      <c r="D50" s="63" t="s">
        <v>366</v>
      </c>
      <c r="E50" s="2">
        <f>E40</f>
        <v>-3.03841779720103</v>
      </c>
      <c r="F50" s="9">
        <f>(F40-$E$50)*1000</f>
        <v>26.131832070610095</v>
      </c>
      <c r="G50" s="9">
        <f>(G40-$E$50)*1000</f>
        <v>10.682447899640124</v>
      </c>
      <c r="H50" s="9">
        <f>(H40-$E$50)*1000</f>
        <v>17.189417501520143</v>
      </c>
      <c r="I50" s="9">
        <f>(I40-$E$50)*1000</f>
        <v>-36.892284795889907</v>
      </c>
      <c r="J50" s="9">
        <f>(J40-$E$50)*1000</f>
        <v>8.6154679834749004E-5</v>
      </c>
      <c r="K50" s="12"/>
      <c r="L50" s="5"/>
      <c r="M50" s="12"/>
      <c r="N50" s="12"/>
    </row>
    <row r="51" spans="2:14">
      <c r="D51" s="63" t="s">
        <v>368</v>
      </c>
      <c r="E51" s="2">
        <f>E42</f>
        <v>-6.07683559440206</v>
      </c>
      <c r="F51" s="9">
        <f>(F43-$E$51)*1000</f>
        <v>52.263703507049897</v>
      </c>
      <c r="G51" s="9">
        <f>(G43-$E$51)*1000</f>
        <v>21.364920790340136</v>
      </c>
      <c r="H51" s="9">
        <f>(H43-$E$51)*1000</f>
        <v>34.37886535644008</v>
      </c>
      <c r="I51" s="9">
        <f>(I43-$E$51)*1000</f>
        <v>-73.785527382869816</v>
      </c>
      <c r="J51" s="9">
        <f>(J43-$E$51)*1000</f>
        <v>2.5907825040860644E-4</v>
      </c>
    </row>
    <row r="53" spans="2:14" s="68" customFormat="1">
      <c r="B53" s="10" t="s">
        <v>377</v>
      </c>
      <c r="C53" s="10" t="s">
        <v>376</v>
      </c>
      <c r="D53" s="10" t="s">
        <v>277</v>
      </c>
      <c r="E53" s="21" t="s">
        <v>282</v>
      </c>
      <c r="F53" s="10" t="s">
        <v>398</v>
      </c>
      <c r="G53" s="21" t="s">
        <v>0</v>
      </c>
      <c r="H53" s="21" t="s">
        <v>83</v>
      </c>
      <c r="I53" s="21" t="s">
        <v>91</v>
      </c>
      <c r="J53" s="21" t="s">
        <v>347</v>
      </c>
      <c r="K53" s="21" t="s">
        <v>92</v>
      </c>
      <c r="L53" s="21" t="s">
        <v>357</v>
      </c>
    </row>
    <row r="54" spans="2:14" s="68" customFormat="1">
      <c r="C54" s="68">
        <v>0.6</v>
      </c>
      <c r="D54" s="68">
        <v>-2.8186219000000001</v>
      </c>
      <c r="E54" s="68">
        <v>-2.8307278</v>
      </c>
      <c r="F54" s="68">
        <v>-2.8308508182000001</v>
      </c>
      <c r="G54" s="68">
        <v>-2.8076902921000002</v>
      </c>
      <c r="H54" s="68">
        <v>-2.8212581598000002</v>
      </c>
      <c r="I54" s="68">
        <v>-2.82274432842028</v>
      </c>
      <c r="J54" s="68">
        <v>-2.8226610557870302</v>
      </c>
      <c r="K54" s="68">
        <v>-2.8311499095147199</v>
      </c>
      <c r="L54" s="68">
        <v>-2.8308510302802601</v>
      </c>
    </row>
    <row r="55" spans="2:14" s="68" customFormat="1">
      <c r="C55" s="68">
        <v>0.76</v>
      </c>
      <c r="D55" s="68">
        <v>-3.1744911999999998</v>
      </c>
      <c r="E55" s="68">
        <v>-3.1943005000000002</v>
      </c>
      <c r="F55" s="68">
        <v>-3.1945104905999999</v>
      </c>
      <c r="G55" s="68">
        <v>-3.1682428811999999</v>
      </c>
      <c r="H55" s="68">
        <v>-3.1833211340999998</v>
      </c>
      <c r="I55" s="68">
        <v>-3.18693680728438</v>
      </c>
      <c r="J55" s="68">
        <v>-3.1867389621914901</v>
      </c>
      <c r="K55" s="68">
        <v>-3.1951084807280701</v>
      </c>
      <c r="L55" s="68">
        <v>-3.1945091542926001</v>
      </c>
    </row>
    <row r="56" spans="2:14" s="68" customFormat="1">
      <c r="C56" s="68">
        <v>1.2</v>
      </c>
      <c r="D56" s="68">
        <v>-3.1100037999999999</v>
      </c>
      <c r="E56" s="68">
        <v>-3.1727256000000001</v>
      </c>
      <c r="F56" s="70">
        <v>-3.1730498217999998</v>
      </c>
      <c r="G56" s="68">
        <v>-3.1402131923000001</v>
      </c>
      <c r="H56" s="70">
        <v>-3.1586313374000001</v>
      </c>
      <c r="I56" s="68">
        <v>-3.16852355147283</v>
      </c>
      <c r="J56" s="68">
        <v>-3.1672838853835401</v>
      </c>
      <c r="K56" s="68">
        <v>-3.17584655660893</v>
      </c>
      <c r="L56" s="68">
        <v>-3.1730474884072399</v>
      </c>
    </row>
    <row r="57" spans="2:14" s="68" customFormat="1">
      <c r="C57" s="68">
        <v>1.5</v>
      </c>
      <c r="D57" s="68">
        <v>-2.9008512</v>
      </c>
      <c r="E57" s="68">
        <v>-3.0246309</v>
      </c>
      <c r="F57" s="68">
        <v>-3.0201981354999998</v>
      </c>
      <c r="G57" s="68">
        <v>-2.9879865964999999</v>
      </c>
      <c r="H57" s="68">
        <v>-3.0048500155000002</v>
      </c>
      <c r="I57" s="68">
        <v>-3.0184653789415199</v>
      </c>
      <c r="J57" s="68">
        <v>-3.0158563084384902</v>
      </c>
      <c r="K57" s="68">
        <v>-3.02606118993676</v>
      </c>
      <c r="L57" s="70">
        <v>-3.0201959922846</v>
      </c>
    </row>
    <row r="58" spans="2:14" s="68" customFormat="1">
      <c r="C58" s="68">
        <v>1.8</v>
      </c>
      <c r="D58" s="68">
        <v>-2.7238473999999999</v>
      </c>
      <c r="E58" s="68">
        <v>-2.9648637999999998</v>
      </c>
      <c r="F58" s="68">
        <v>-2.9141740360999999</v>
      </c>
      <c r="G58" s="68">
        <v>-2.8909506947999999</v>
      </c>
      <c r="H58" s="68">
        <v>-2.9021786299999999</v>
      </c>
      <c r="I58" s="70">
        <v>-2.9145977591221501</v>
      </c>
      <c r="J58" s="68">
        <v>-2.9117154007781698</v>
      </c>
      <c r="K58" s="68">
        <v>-2.9213938446176302</v>
      </c>
      <c r="L58" s="68">
        <v>-2.9141745186258299</v>
      </c>
    </row>
    <row r="59" spans="2:14" s="68" customFormat="1">
      <c r="C59" s="68">
        <v>2.2999999999999998</v>
      </c>
      <c r="F59" s="68">
        <v>-2.8440046766</v>
      </c>
      <c r="G59" s="68">
        <v>-2.8372430084000002</v>
      </c>
      <c r="H59" s="68">
        <v>-2.8406030813999998</v>
      </c>
      <c r="I59" s="70">
        <v>-2.8444752188145199</v>
      </c>
      <c r="J59" s="68">
        <v>-2.8434895887879899</v>
      </c>
      <c r="K59" s="68">
        <v>-2.8472089047029598</v>
      </c>
      <c r="L59" s="68">
        <v>-2.8440046924054201</v>
      </c>
    </row>
    <row r="60" spans="2:14" s="68" customFormat="1">
      <c r="C60" s="68">
        <v>3.5</v>
      </c>
      <c r="F60" s="68">
        <v>-2.8264613206</v>
      </c>
      <c r="G60" s="70">
        <v>-2.8263586136000001</v>
      </c>
      <c r="H60" s="68">
        <v>-2.8264194342</v>
      </c>
      <c r="I60" s="70">
        <v>-2.82646996053063</v>
      </c>
      <c r="J60" s="70">
        <v>-2.8264547000965701</v>
      </c>
      <c r="K60" s="68">
        <v>-2.82652529035051</v>
      </c>
      <c r="L60" s="68">
        <v>-2.8264613200226099</v>
      </c>
    </row>
    <row r="61" spans="2:14" s="68" customFormat="1">
      <c r="C61" s="68">
        <v>5.5</v>
      </c>
    </row>
    <row r="62" spans="2:14" s="68" customFormat="1"/>
    <row r="63" spans="2:14">
      <c r="B63" s="10" t="s">
        <v>377</v>
      </c>
      <c r="C63" s="10" t="s">
        <v>376</v>
      </c>
      <c r="D63" s="10" t="s">
        <v>381</v>
      </c>
      <c r="E63" s="21" t="s">
        <v>378</v>
      </c>
      <c r="F63" s="21" t="s">
        <v>0</v>
      </c>
      <c r="G63" s="21" t="s">
        <v>85</v>
      </c>
      <c r="H63" s="21" t="s">
        <v>91</v>
      </c>
      <c r="I63" s="21" t="s">
        <v>356</v>
      </c>
      <c r="J63" s="21" t="s">
        <v>358</v>
      </c>
      <c r="K63" s="21" t="s">
        <v>357</v>
      </c>
    </row>
    <row r="64" spans="2:14">
      <c r="C64" s="56">
        <v>0.6</v>
      </c>
      <c r="D64" s="59">
        <v>-5.3552470999999997</v>
      </c>
      <c r="E64" s="59">
        <v>-5.3761702262000002</v>
      </c>
      <c r="F64" s="59">
        <v>-5.3144896849999999</v>
      </c>
      <c r="G64" s="59">
        <v>-5.3471316599999996</v>
      </c>
      <c r="H64" s="59">
        <v>-5.3458222209039503</v>
      </c>
      <c r="I64" s="59">
        <v>-5.3456537154721504</v>
      </c>
      <c r="J64" s="59">
        <v>-5.3704783123837396</v>
      </c>
      <c r="K64" s="59">
        <v>-5.3694916523126404</v>
      </c>
    </row>
    <row r="65" spans="1:12">
      <c r="C65" s="56">
        <v>0.76</v>
      </c>
      <c r="D65" s="59">
        <v>-6.2461557000000001</v>
      </c>
      <c r="E65" s="59">
        <v>-6.2805309999999999</v>
      </c>
      <c r="F65" s="59">
        <v>-6.2127633900000001</v>
      </c>
      <c r="G65" s="59">
        <v>-6.2499399100000002</v>
      </c>
      <c r="H65" s="59">
        <v>-6.2530111061008302</v>
      </c>
      <c r="I65" s="59">
        <v>-6.2525685093772099</v>
      </c>
      <c r="J65" s="59">
        <v>-6.2773551796168698</v>
      </c>
      <c r="K65" s="59">
        <v>-6.2753777346625297</v>
      </c>
    </row>
    <row r="66" spans="1:12">
      <c r="C66" s="56">
        <v>1.2</v>
      </c>
      <c r="D66" s="59">
        <v>-6.2270409999999998</v>
      </c>
      <c r="E66" s="59">
        <v>-6.3425399999999996</v>
      </c>
      <c r="F66" s="59">
        <v>-6.2619065200000001</v>
      </c>
      <c r="G66" s="59">
        <v>-6.3068975099999998</v>
      </c>
      <c r="H66" s="59">
        <v>-6.3258003581061804</v>
      </c>
      <c r="I66" s="59">
        <v>-6.3227887405743797</v>
      </c>
      <c r="J66" s="59">
        <v>-6.3506359167971898</v>
      </c>
      <c r="K66" s="59">
        <v>-6.3406885077044102</v>
      </c>
    </row>
    <row r="67" spans="1:12">
      <c r="C67" s="56">
        <v>1.5</v>
      </c>
      <c r="D67" s="59">
        <v>-5.8112490000000001</v>
      </c>
      <c r="E67" s="59">
        <v>-6.1377281000000004</v>
      </c>
      <c r="F67" s="59">
        <v>-5.9626741900000004</v>
      </c>
      <c r="G67" s="59">
        <v>-6.0038319800000002</v>
      </c>
      <c r="H67" s="59">
        <v>-6.0342705936849299</v>
      </c>
      <c r="I67" s="59">
        <v>-6.0275525349600798</v>
      </c>
      <c r="J67" s="59">
        <v>-6.0645401460500601</v>
      </c>
      <c r="K67" s="59">
        <v>-6.04103515319406</v>
      </c>
    </row>
    <row r="68" spans="1:12">
      <c r="C68" s="56">
        <v>1.8</v>
      </c>
      <c r="D68" s="59">
        <v>-5.4495573999999998</v>
      </c>
      <c r="E68" s="59">
        <v>-5.9406251000000001</v>
      </c>
      <c r="F68" s="59">
        <v>-5.7716851450000002</v>
      </c>
      <c r="G68" s="59">
        <v>-5.7994619500000004</v>
      </c>
      <c r="H68" s="59">
        <v>-5.8289922603143598</v>
      </c>
      <c r="I68" s="59">
        <v>-5.82126113840242</v>
      </c>
      <c r="J68" s="59">
        <v>-5.8722464141447102</v>
      </c>
      <c r="K68" s="59">
        <v>-5.8289955266629203</v>
      </c>
    </row>
    <row r="69" spans="1:12">
      <c r="C69" s="56">
        <v>2.2999999999999998</v>
      </c>
      <c r="E69" s="59" t="s">
        <v>382</v>
      </c>
      <c r="F69" s="59">
        <v>-5.6712859599999996</v>
      </c>
      <c r="G69" s="59">
        <v>-5.6796793799999996</v>
      </c>
      <c r="H69" s="59">
        <v>-5.6892401853844996</v>
      </c>
      <c r="I69" s="59">
        <v>-5.6864866542695403</v>
      </c>
      <c r="J69" s="59">
        <v>-5.6809213779608099</v>
      </c>
      <c r="K69" s="59">
        <v>-5.6881477156079603</v>
      </c>
    </row>
    <row r="70" spans="1:12">
      <c r="C70" s="56">
        <v>3.5</v>
      </c>
      <c r="E70" s="59" t="s">
        <v>382</v>
      </c>
      <c r="F70" s="59">
        <v>-5.6526666270000003</v>
      </c>
      <c r="G70" s="59">
        <v>-5.6528186800000002</v>
      </c>
      <c r="H70" s="59">
        <v>-5.6529451518034097</v>
      </c>
      <c r="I70" s="59">
        <v>-5.6529017710631901</v>
      </c>
      <c r="J70" s="59">
        <v>-5.6530745529111304</v>
      </c>
      <c r="K70" s="59">
        <v>-5.65292317473578</v>
      </c>
    </row>
    <row r="71" spans="1:12">
      <c r="C71" s="56">
        <v>5.5</v>
      </c>
      <c r="E71" s="56" t="s">
        <v>382</v>
      </c>
      <c r="F71" s="59">
        <v>-5.6524687</v>
      </c>
      <c r="G71" s="59">
        <v>-5.6528186788000001</v>
      </c>
      <c r="H71" s="59">
        <v>-5.6524688068023297</v>
      </c>
      <c r="I71" s="59">
        <v>-5.6524687913259299</v>
      </c>
      <c r="J71" s="59">
        <v>-5.6524687644386704</v>
      </c>
      <c r="K71" s="59">
        <v>-5.6524687972016601</v>
      </c>
    </row>
    <row r="72" spans="1:12">
      <c r="F72" s="59"/>
    </row>
    <row r="73" spans="1:12">
      <c r="A73" s="10" t="s">
        <v>385</v>
      </c>
      <c r="B73" s="10"/>
      <c r="C73" s="10"/>
      <c r="D73" s="21" t="s">
        <v>0</v>
      </c>
      <c r="E73" s="21" t="s">
        <v>2</v>
      </c>
      <c r="F73" s="21" t="s">
        <v>85</v>
      </c>
      <c r="G73" s="21" t="s">
        <v>91</v>
      </c>
      <c r="H73" s="21" t="s">
        <v>356</v>
      </c>
      <c r="I73" s="21" t="s">
        <v>358</v>
      </c>
      <c r="J73" s="21" t="s">
        <v>357</v>
      </c>
      <c r="K73" s="21" t="s">
        <v>383</v>
      </c>
      <c r="L73" s="21" t="s">
        <v>384</v>
      </c>
    </row>
    <row r="74" spans="1:12">
      <c r="B74" s="151" t="s">
        <v>395</v>
      </c>
      <c r="C74" s="59" t="s">
        <v>344</v>
      </c>
      <c r="D74" s="2">
        <v>-4.1567177663999999</v>
      </c>
      <c r="E74" s="2">
        <v>-4.1675588910999997</v>
      </c>
      <c r="F74" s="2">
        <v>-4.1708390079999997</v>
      </c>
      <c r="G74" s="2"/>
      <c r="H74" s="2"/>
      <c r="I74" s="2"/>
      <c r="J74" s="2"/>
      <c r="K74" s="2"/>
      <c r="L74" s="2"/>
    </row>
    <row r="75" spans="1:12">
      <c r="B75" s="151"/>
      <c r="C75" s="59" t="s">
        <v>345</v>
      </c>
      <c r="D75" s="2">
        <v>-4.1567177667663699</v>
      </c>
      <c r="E75" s="2">
        <v>-4.1675588908660703</v>
      </c>
      <c r="F75" s="2">
        <v>-4.1708390080122797</v>
      </c>
      <c r="G75" s="2">
        <v>-4.1690444041891901</v>
      </c>
      <c r="H75" s="2">
        <v>-4.1689738774668497</v>
      </c>
      <c r="I75" s="2">
        <v>-4.1709196154792201</v>
      </c>
      <c r="J75" s="2">
        <v>-4.1708110823224303</v>
      </c>
      <c r="K75" s="2">
        <v>-4.1709493228653196</v>
      </c>
      <c r="L75" s="2">
        <v>-4.1708700624476496</v>
      </c>
    </row>
    <row r="76" spans="1:12">
      <c r="B76" s="151" t="s">
        <v>387</v>
      </c>
      <c r="C76" s="59" t="s">
        <v>344</v>
      </c>
      <c r="D76" s="2">
        <v>-3.9945494699999999</v>
      </c>
      <c r="E76" s="2">
        <v>-4.0267610108999996</v>
      </c>
      <c r="F76" s="2">
        <v>-4.0114128899999999</v>
      </c>
      <c r="G76" s="2"/>
      <c r="H76" s="2"/>
      <c r="I76" s="2"/>
      <c r="J76" s="2"/>
      <c r="K76" s="2"/>
      <c r="L76" s="2"/>
    </row>
    <row r="77" spans="1:12">
      <c r="B77" s="151"/>
      <c r="C77" s="59" t="s">
        <v>388</v>
      </c>
      <c r="D77" s="2">
        <f>D35+D8</f>
        <v>-3.9945495115924499</v>
      </c>
      <c r="E77" s="2">
        <f>E35+E8</f>
        <v>-4.0267610091633905</v>
      </c>
      <c r="F77" s="2">
        <f>F35+F8</f>
        <v>-4.0114128790784296</v>
      </c>
      <c r="G77" s="2">
        <f>G35+G8</f>
        <v>-4.02502825263897</v>
      </c>
      <c r="H77" s="2">
        <f>H35+H8</f>
        <v>-4.02241918154178</v>
      </c>
      <c r="I77" s="2">
        <f>I35+G8</f>
        <v>-4.0326240636478703</v>
      </c>
      <c r="J77" s="2">
        <f>J35+H8</f>
        <v>-4.0267609687171202</v>
      </c>
      <c r="K77" s="2">
        <f>I77</f>
        <v>-4.0326240636478703</v>
      </c>
      <c r="L77" s="2">
        <f>J77</f>
        <v>-4.0267609687171202</v>
      </c>
    </row>
    <row r="78" spans="1:12">
      <c r="B78" s="151"/>
      <c r="C78" s="59" t="s">
        <v>345</v>
      </c>
      <c r="D78" s="55">
        <v>-3.99454951334241</v>
      </c>
      <c r="E78" s="2">
        <v>-4.0267610108705298</v>
      </c>
      <c r="F78" s="2">
        <f>F35+F8</f>
        <v>-4.0114128790784296</v>
      </c>
      <c r="G78" s="2">
        <v>-4.0250282524099203</v>
      </c>
      <c r="H78" s="2">
        <v>-4.0224191819053603</v>
      </c>
      <c r="I78" s="2">
        <v>-4.0326240633941799</v>
      </c>
      <c r="J78" s="2">
        <v>-4.0267588657416802</v>
      </c>
      <c r="K78" s="2">
        <v>-4.0326240643800197</v>
      </c>
      <c r="L78" s="2">
        <v>-4.0267588687150502</v>
      </c>
    </row>
    <row r="79" spans="1:12">
      <c r="B79" s="151" t="s">
        <v>379</v>
      </c>
      <c r="C79" s="59" t="s">
        <v>344</v>
      </c>
      <c r="D79" s="2">
        <v>-3.9929592397999998</v>
      </c>
      <c r="E79" s="2">
        <v>-4.0253482524999997</v>
      </c>
      <c r="F79" s="2">
        <v>-4.0107715319999997</v>
      </c>
      <c r="G79" s="2"/>
      <c r="H79" s="2"/>
      <c r="I79" s="55"/>
      <c r="J79" s="2"/>
      <c r="K79" s="2"/>
      <c r="L79" s="2"/>
    </row>
    <row r="80" spans="1:12">
      <c r="B80" s="151"/>
      <c r="C80" s="59" t="s">
        <v>386</v>
      </c>
      <c r="D80" s="2">
        <f>D17*2</f>
        <v>-3.9929592430397598</v>
      </c>
      <c r="E80" s="2">
        <f>E17*2</f>
        <v>-4.0253482546257802</v>
      </c>
      <c r="F80" s="2">
        <f>F17*2</f>
        <v>-4.0107715346767998</v>
      </c>
      <c r="G80" s="2">
        <f>G17*2</f>
        <v>-4.0274444705494403</v>
      </c>
      <c r="H80" s="2">
        <f>H17*2</f>
        <v>-4.0253482421970999</v>
      </c>
      <c r="I80" s="2">
        <f>G80</f>
        <v>-4.0274444705494403</v>
      </c>
      <c r="J80" s="2">
        <f>H80</f>
        <v>-4.0253482421970999</v>
      </c>
      <c r="K80" s="2">
        <f>G80</f>
        <v>-4.0274444705494403</v>
      </c>
      <c r="L80" s="2">
        <f>H80</f>
        <v>-4.0253482421970999</v>
      </c>
    </row>
    <row r="81" spans="2:17">
      <c r="B81" s="151"/>
      <c r="C81" s="59" t="s">
        <v>345</v>
      </c>
      <c r="D81" s="2">
        <v>-3.9929592394089601</v>
      </c>
      <c r="E81" s="2">
        <v>-4.0253482524999997</v>
      </c>
      <c r="F81" s="2">
        <v>-4.0107715346767998</v>
      </c>
      <c r="G81" s="2">
        <v>-4.0274444690745197</v>
      </c>
      <c r="H81" s="2">
        <v>-4.0253482657642996</v>
      </c>
      <c r="I81" s="2">
        <v>-4.0274444690752</v>
      </c>
      <c r="J81" s="2">
        <v>-4.0253496404439897</v>
      </c>
      <c r="K81" s="2">
        <f>I81</f>
        <v>-4.0274444690752</v>
      </c>
      <c r="L81" s="2">
        <v>-4.0253482544404502</v>
      </c>
    </row>
    <row r="82" spans="2:17">
      <c r="B82" s="151" t="s">
        <v>3</v>
      </c>
      <c r="C82" s="59" t="s">
        <v>34</v>
      </c>
      <c r="D82" s="5">
        <v>-3.9795383122999999</v>
      </c>
      <c r="E82" s="5">
        <v>-4.0281516326000002</v>
      </c>
      <c r="F82" s="5">
        <v>-4.0044955589000004</v>
      </c>
      <c r="G82" s="2"/>
      <c r="H82" s="2"/>
      <c r="I82" s="2"/>
      <c r="J82" s="2"/>
      <c r="K82" s="2"/>
      <c r="L82" s="2"/>
    </row>
    <row r="83" spans="2:17">
      <c r="B83" s="151"/>
      <c r="C83" s="59" t="s">
        <v>42</v>
      </c>
      <c r="D83" s="5">
        <v>-3.9795383138734</v>
      </c>
      <c r="E83" s="5">
        <v>-4.0281516325671198</v>
      </c>
      <c r="F83" s="5">
        <v>-4.0044955576090402</v>
      </c>
      <c r="G83" s="2">
        <v>-4.0237515238973902</v>
      </c>
      <c r="H83" s="2">
        <v>-4.0197863703835601</v>
      </c>
      <c r="I83" s="18">
        <v>-4.0387934974233302</v>
      </c>
      <c r="J83" s="2">
        <v>-4.0270975874544801</v>
      </c>
      <c r="K83" s="2">
        <v>-4.0444418031073299</v>
      </c>
      <c r="L83" s="5">
        <v>-4.0281516315434196</v>
      </c>
    </row>
    <row r="84" spans="2:17">
      <c r="B84" s="151" t="s">
        <v>389</v>
      </c>
      <c r="C84" s="59" t="s">
        <v>344</v>
      </c>
      <c r="D84" s="2"/>
      <c r="E84" s="2"/>
      <c r="F84" s="2"/>
      <c r="G84" s="2"/>
      <c r="H84" s="2"/>
      <c r="I84" s="2"/>
      <c r="J84" s="2"/>
      <c r="K84" s="2"/>
      <c r="L84" s="18"/>
    </row>
    <row r="85" spans="2:17">
      <c r="B85" s="151"/>
      <c r="C85" s="59" t="s">
        <v>390</v>
      </c>
      <c r="D85" s="2">
        <f>D83*2</f>
        <v>-7.9590766277467999</v>
      </c>
      <c r="E85" s="2">
        <f t="shared" ref="E85:L85" si="2">E83*2</f>
        <v>-8.0563032651342397</v>
      </c>
      <c r="F85" s="2">
        <f t="shared" si="2"/>
        <v>-8.0089911152180804</v>
      </c>
      <c r="G85" s="2">
        <f t="shared" si="2"/>
        <v>-8.0475030477947804</v>
      </c>
      <c r="H85" s="2">
        <f t="shared" si="2"/>
        <v>-8.0395727407671203</v>
      </c>
      <c r="I85" s="2">
        <f t="shared" si="2"/>
        <v>-8.0775869948466603</v>
      </c>
      <c r="J85" s="2">
        <f t="shared" si="2"/>
        <v>-8.0541951749089602</v>
      </c>
      <c r="K85" s="2">
        <f t="shared" si="2"/>
        <v>-8.0888836062146598</v>
      </c>
      <c r="L85" s="2">
        <f t="shared" si="2"/>
        <v>-8.0563032630868392</v>
      </c>
    </row>
    <row r="86" spans="2:17">
      <c r="B86" s="151"/>
      <c r="C86" s="59" t="s">
        <v>345</v>
      </c>
      <c r="D86" s="5">
        <f>D83*2</f>
        <v>-7.9590766277467999</v>
      </c>
      <c r="E86" s="5">
        <f t="shared" ref="E86:K86" si="3">E83*2</f>
        <v>-8.0563032651342397</v>
      </c>
      <c r="F86" s="5">
        <f t="shared" si="3"/>
        <v>-8.0089911152180804</v>
      </c>
      <c r="G86" s="5">
        <f t="shared" si="3"/>
        <v>-8.0475030477947804</v>
      </c>
      <c r="H86" s="5">
        <f t="shared" si="3"/>
        <v>-8.0395727407671203</v>
      </c>
      <c r="I86" s="5">
        <f t="shared" si="3"/>
        <v>-8.0775869948466603</v>
      </c>
      <c r="J86" s="5">
        <f t="shared" si="3"/>
        <v>-8.0541951749089602</v>
      </c>
      <c r="K86" s="5">
        <f t="shared" si="3"/>
        <v>-8.0888836062146598</v>
      </c>
      <c r="L86" s="2">
        <v>-8.0563068651342409</v>
      </c>
      <c r="M86" s="22"/>
      <c r="N86" s="5"/>
      <c r="O86" s="22"/>
      <c r="P86" s="22"/>
      <c r="Q86" s="60"/>
    </row>
    <row r="87" spans="2:17">
      <c r="D87" s="60"/>
      <c r="E87" s="60"/>
      <c r="F87" s="60"/>
      <c r="G87" s="60"/>
      <c r="H87" s="5"/>
      <c r="I87" s="60"/>
      <c r="J87" s="60"/>
      <c r="K87" s="60"/>
      <c r="L87" s="60"/>
      <c r="M87" s="60"/>
      <c r="N87" s="60"/>
      <c r="O87" s="60"/>
      <c r="P87" s="60"/>
      <c r="Q87" s="60"/>
    </row>
    <row r="88" spans="2:17">
      <c r="D88" s="63"/>
      <c r="E88" s="63" t="s">
        <v>352</v>
      </c>
      <c r="F88" s="63" t="s">
        <v>342</v>
      </c>
      <c r="G88" s="63" t="s">
        <v>348</v>
      </c>
      <c r="H88" s="63" t="s">
        <v>347</v>
      </c>
      <c r="I88" s="64" t="s">
        <v>358</v>
      </c>
      <c r="J88" s="64" t="s">
        <v>357</v>
      </c>
      <c r="K88" s="64" t="s">
        <v>391</v>
      </c>
      <c r="L88" s="64" t="s">
        <v>384</v>
      </c>
    </row>
    <row r="89" spans="2:17">
      <c r="D89" s="63" t="s">
        <v>396</v>
      </c>
    </row>
    <row r="90" spans="2:17" s="65" customFormat="1">
      <c r="D90" s="63" t="s">
        <v>392</v>
      </c>
      <c r="E90" s="3">
        <f>E78</f>
        <v>-4.0267610108705298</v>
      </c>
      <c r="F90" s="9">
        <f t="shared" ref="F90:L90" si="4">(F78-$E$90)*1000</f>
        <v>15.348131792100261</v>
      </c>
      <c r="G90" s="9">
        <f t="shared" si="4"/>
        <v>1.7327584606094959</v>
      </c>
      <c r="H90" s="9">
        <f t="shared" si="4"/>
        <v>4.3418289651695474</v>
      </c>
      <c r="I90" s="9">
        <f t="shared" si="4"/>
        <v>-5.8630525236500475</v>
      </c>
      <c r="J90" s="9">
        <f t="shared" si="4"/>
        <v>2.1451288496621146E-3</v>
      </c>
      <c r="K90" s="9">
        <f t="shared" si="4"/>
        <v>-5.8630535094899017</v>
      </c>
      <c r="L90" s="9">
        <f t="shared" si="4"/>
        <v>2.1421554796674513E-3</v>
      </c>
    </row>
    <row r="91" spans="2:17" s="65" customFormat="1">
      <c r="D91" s="63" t="s">
        <v>397</v>
      </c>
      <c r="E91" s="3"/>
      <c r="F91" s="9"/>
      <c r="G91" s="9"/>
      <c r="H91" s="9"/>
      <c r="I91" s="9"/>
      <c r="J91" s="9"/>
      <c r="K91" s="9"/>
      <c r="L91" s="9"/>
    </row>
    <row r="92" spans="2:17">
      <c r="D92" s="63" t="s">
        <v>393</v>
      </c>
      <c r="E92" s="3">
        <f>E82</f>
        <v>-4.0281516326000002</v>
      </c>
      <c r="F92" s="9">
        <f>(F83-$E$92)*1000</f>
        <v>23.656074990960008</v>
      </c>
      <c r="G92" s="9">
        <f t="shared" ref="G92:L92" si="5">(G83-$E$92)*1000</f>
        <v>4.4001087026099839</v>
      </c>
      <c r="H92" s="9">
        <f t="shared" si="5"/>
        <v>8.3652622164400725</v>
      </c>
      <c r="I92" s="9">
        <f t="shared" si="5"/>
        <v>-10.641864823329961</v>
      </c>
      <c r="J92" s="9">
        <f t="shared" si="5"/>
        <v>1.0540451455200994</v>
      </c>
      <c r="K92" s="9">
        <f t="shared" si="5"/>
        <v>-16.290170507329726</v>
      </c>
      <c r="L92" s="9">
        <f t="shared" si="5"/>
        <v>1.0565806007889478E-6</v>
      </c>
    </row>
    <row r="93" spans="2:17">
      <c r="D93" s="63" t="s">
        <v>394</v>
      </c>
      <c r="E93" s="3">
        <f>E82*2</f>
        <v>-8.0563032652000004</v>
      </c>
      <c r="F93" s="9">
        <f>(F86-$E$93)*1000</f>
        <v>47.312149981920015</v>
      </c>
      <c r="G93" s="9">
        <f t="shared" ref="G93:L93" si="6">(G86-$E$93)*1000</f>
        <v>8.8002174052199678</v>
      </c>
      <c r="H93" s="9">
        <f t="shared" si="6"/>
        <v>16.730524432880145</v>
      </c>
      <c r="I93" s="9">
        <f t="shared" si="6"/>
        <v>-21.283729646659921</v>
      </c>
      <c r="J93" s="9">
        <f t="shared" si="6"/>
        <v>2.1080902910401988</v>
      </c>
      <c r="K93" s="9">
        <f t="shared" si="6"/>
        <v>-32.580341014659453</v>
      </c>
      <c r="L93" s="9">
        <f t="shared" si="6"/>
        <v>-3.5999342404835488E-3</v>
      </c>
    </row>
    <row r="97" spans="1:16">
      <c r="A97" s="84"/>
      <c r="B97" s="5"/>
      <c r="C97" s="5"/>
      <c r="D97" s="5"/>
      <c r="E97" s="5"/>
      <c r="F97" s="5"/>
      <c r="G97" s="5"/>
      <c r="H97" s="5"/>
      <c r="I97" s="5"/>
      <c r="J97" s="5"/>
    </row>
    <row r="98" spans="1:16">
      <c r="A98" s="84"/>
      <c r="B98" s="84"/>
      <c r="C98" s="84"/>
      <c r="D98" s="84"/>
      <c r="E98" s="84"/>
      <c r="F98" s="84"/>
      <c r="G98" s="84"/>
      <c r="H98" s="84"/>
      <c r="I98" s="84"/>
      <c r="J98" s="84"/>
    </row>
    <row r="100" spans="1:16">
      <c r="B100" s="66"/>
      <c r="C100" s="59"/>
      <c r="E100" s="5"/>
      <c r="F100" s="5"/>
      <c r="G100" s="5"/>
      <c r="H100" s="2"/>
      <c r="I100" s="9"/>
      <c r="J100" s="9"/>
      <c r="K100" s="2"/>
      <c r="L100" s="9"/>
      <c r="M100" s="9"/>
      <c r="N100" s="2"/>
      <c r="O100" s="9"/>
      <c r="P100" s="9"/>
    </row>
    <row r="101" spans="1:16">
      <c r="B101" s="66"/>
      <c r="C101" s="59"/>
      <c r="E101" s="5"/>
      <c r="F101" s="5"/>
      <c r="G101" s="5"/>
      <c r="H101" s="2"/>
      <c r="I101" s="9"/>
      <c r="J101" s="9"/>
      <c r="K101" s="18"/>
      <c r="L101" s="9"/>
      <c r="M101" s="9"/>
      <c r="N101" s="2"/>
      <c r="O101" s="9"/>
      <c r="P101" s="9"/>
    </row>
  </sheetData>
  <mergeCells count="17">
    <mergeCell ref="B41:B43"/>
    <mergeCell ref="B39:B40"/>
    <mergeCell ref="B34:B35"/>
    <mergeCell ref="B36:B38"/>
    <mergeCell ref="B31:B33"/>
    <mergeCell ref="B5:B6"/>
    <mergeCell ref="B7:B8"/>
    <mergeCell ref="B29:B30"/>
    <mergeCell ref="B11:B12"/>
    <mergeCell ref="B13:B15"/>
    <mergeCell ref="B16:B17"/>
    <mergeCell ref="B18:B20"/>
    <mergeCell ref="B74:B75"/>
    <mergeCell ref="B76:B78"/>
    <mergeCell ref="B79:B81"/>
    <mergeCell ref="B82:B83"/>
    <mergeCell ref="B84:B86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2"/>
  <sheetViews>
    <sheetView zoomScaleNormal="100" workbookViewId="0">
      <selection activeCell="F22" sqref="F22"/>
    </sheetView>
  </sheetViews>
  <sheetFormatPr defaultRowHeight="14.25"/>
  <cols>
    <col min="1" max="2" width="9" style="69"/>
    <col min="3" max="3" width="12.875" style="69" customWidth="1"/>
    <col min="4" max="4" width="12.625" style="69" customWidth="1"/>
    <col min="5" max="5" width="12.75" style="69" customWidth="1"/>
    <col min="6" max="6" width="13.125" style="69" customWidth="1"/>
    <col min="7" max="7" width="12.875" style="69" customWidth="1"/>
    <col min="8" max="10" width="9" style="69"/>
    <col min="11" max="11" width="13.5" style="69" customWidth="1"/>
    <col min="12" max="16384" width="9" style="69"/>
  </cols>
  <sheetData>
    <row r="2" spans="1:7">
      <c r="A2" s="10" t="s">
        <v>399</v>
      </c>
      <c r="B2" s="10"/>
      <c r="C2" s="10" t="s">
        <v>341</v>
      </c>
      <c r="D2" s="10" t="s">
        <v>343</v>
      </c>
      <c r="E2" s="10" t="s">
        <v>342</v>
      </c>
      <c r="F2" s="10" t="s">
        <v>400</v>
      </c>
      <c r="G2" s="10" t="s">
        <v>401</v>
      </c>
    </row>
    <row r="3" spans="1:7">
      <c r="A3" s="151">
        <v>0.6</v>
      </c>
      <c r="B3" s="69" t="s">
        <v>344</v>
      </c>
      <c r="C3" s="69">
        <v>-1.1255968662</v>
      </c>
      <c r="D3" s="69">
        <v>-1.125596866</v>
      </c>
      <c r="E3" s="72">
        <v>-1.1255968662</v>
      </c>
      <c r="F3" s="72"/>
      <c r="G3" s="72"/>
    </row>
    <row r="4" spans="1:7">
      <c r="A4" s="151"/>
      <c r="B4" s="69" t="s">
        <v>402</v>
      </c>
      <c r="C4" s="69">
        <v>-1.1255968660154601</v>
      </c>
      <c r="D4" s="69">
        <v>-1.1255968660154601</v>
      </c>
      <c r="E4" s="72">
        <v>-1.1255968662</v>
      </c>
      <c r="F4" s="72"/>
      <c r="G4" s="72"/>
    </row>
    <row r="5" spans="1:7">
      <c r="A5" s="151">
        <v>1.5</v>
      </c>
      <c r="B5" s="69" t="s">
        <v>344</v>
      </c>
      <c r="C5" s="69">
        <v>-1.0065628737000001</v>
      </c>
      <c r="D5" s="69">
        <v>-1.0065628737000001</v>
      </c>
      <c r="E5" s="72">
        <v>-1.0065628737000001</v>
      </c>
      <c r="F5" s="72"/>
      <c r="G5" s="72"/>
    </row>
    <row r="6" spans="1:7">
      <c r="A6" s="151"/>
      <c r="B6" s="69" t="s">
        <v>345</v>
      </c>
      <c r="C6" s="69">
        <v>-1.0065628737111201</v>
      </c>
      <c r="D6" s="69">
        <v>-1.0065628737111201</v>
      </c>
      <c r="E6" s="72">
        <v>-1.0065628737000001</v>
      </c>
      <c r="F6" s="72">
        <v>-1.0065628737111201</v>
      </c>
      <c r="G6" s="72">
        <v>-1.0065628737111201</v>
      </c>
    </row>
    <row r="8" spans="1:7">
      <c r="A8" s="10"/>
      <c r="B8" s="10"/>
      <c r="C8" s="10" t="s">
        <v>341</v>
      </c>
      <c r="D8" s="10" t="s">
        <v>343</v>
      </c>
      <c r="E8" s="10" t="s">
        <v>342</v>
      </c>
      <c r="F8" s="10" t="s">
        <v>400</v>
      </c>
      <c r="G8" s="10" t="s">
        <v>401</v>
      </c>
    </row>
    <row r="9" spans="1:7" hidden="1">
      <c r="A9" s="151" t="s">
        <v>403</v>
      </c>
      <c r="B9" s="69" t="s">
        <v>344</v>
      </c>
      <c r="C9" s="69">
        <v>-2.1944516978999999</v>
      </c>
      <c r="D9" s="69">
        <v>-2.1951826368999998</v>
      </c>
      <c r="E9" s="69">
        <v>-2.1951114302999999</v>
      </c>
    </row>
    <row r="10" spans="1:7" hidden="1">
      <c r="A10" s="151"/>
      <c r="B10" s="69" t="s">
        <v>345</v>
      </c>
      <c r="C10" s="69">
        <v>-2.1944516977862198</v>
      </c>
      <c r="D10" s="69">
        <v>-2.1951826368612499</v>
      </c>
      <c r="E10" s="69">
        <v>-2.19511143040291</v>
      </c>
      <c r="F10" s="69">
        <v>-2.1951829165587302</v>
      </c>
      <c r="G10" s="69">
        <v>-2.19518263703179</v>
      </c>
    </row>
    <row r="11" spans="1:7" hidden="1">
      <c r="A11" s="151" t="s">
        <v>404</v>
      </c>
      <c r="B11" s="69" t="s">
        <v>344</v>
      </c>
      <c r="C11" s="69">
        <v>-2.0131257474000002</v>
      </c>
      <c r="D11" s="69">
        <v>-2.0131257478000002</v>
      </c>
      <c r="E11" s="69">
        <v>-2.0131257474000002</v>
      </c>
    </row>
    <row r="12" spans="1:7" hidden="1">
      <c r="A12" s="151"/>
      <c r="B12" s="69" t="s">
        <v>346</v>
      </c>
      <c r="C12" s="69">
        <v>-2.0131257474222402</v>
      </c>
      <c r="D12" s="69">
        <v>-2.0131257474222402</v>
      </c>
      <c r="E12" s="69">
        <v>-2.0131257474000002</v>
      </c>
      <c r="F12" s="69">
        <v>-2.0131257474222402</v>
      </c>
      <c r="G12" s="69">
        <v>-2.0131257474222402</v>
      </c>
    </row>
    <row r="13" spans="1:7" hidden="1">
      <c r="A13" s="151"/>
      <c r="B13" s="69" t="s">
        <v>345</v>
      </c>
      <c r="C13" s="69">
        <v>-2.0131257478458799</v>
      </c>
      <c r="D13" s="69">
        <v>-2.0131257478460101</v>
      </c>
      <c r="E13" s="69">
        <v>-2.0131257474001201</v>
      </c>
      <c r="F13" s="69">
        <v>-2.0131257474001201</v>
      </c>
      <c r="G13" s="69">
        <v>-2.0131257474001201</v>
      </c>
    </row>
    <row r="14" spans="1:7">
      <c r="A14" s="151" t="s">
        <v>405</v>
      </c>
      <c r="B14" s="69" t="s">
        <v>344</v>
      </c>
      <c r="C14" s="69">
        <v>-1.9964796216</v>
      </c>
      <c r="D14" s="69">
        <v>-2.0126741272999999</v>
      </c>
      <c r="E14" s="72">
        <v>-2.0053857674</v>
      </c>
      <c r="F14" s="72"/>
      <c r="G14" s="72"/>
    </row>
    <row r="15" spans="1:7">
      <c r="A15" s="151"/>
      <c r="B15" s="69" t="s">
        <v>345</v>
      </c>
      <c r="C15" s="69">
        <v>-1.9964796215198799</v>
      </c>
      <c r="D15" s="69">
        <v>-2.0126741273128901</v>
      </c>
      <c r="E15" s="73">
        <v>-2.0053857674</v>
      </c>
      <c r="F15" s="73">
        <v>-2.0137222352747202</v>
      </c>
      <c r="G15" s="73">
        <v>-2.0126741273931699</v>
      </c>
    </row>
    <row r="16" spans="1:7" hidden="1">
      <c r="A16" s="151" t="s">
        <v>379</v>
      </c>
      <c r="B16" s="69" t="s">
        <v>344</v>
      </c>
      <c r="C16" s="69">
        <v>-3.9929592397999998</v>
      </c>
      <c r="D16" s="69">
        <v>-4.0253482524999997</v>
      </c>
      <c r="E16" s="69">
        <v>-4.0107715319999997</v>
      </c>
    </row>
    <row r="17" spans="1:18" hidden="1">
      <c r="A17" s="151"/>
      <c r="B17" s="69" t="s">
        <v>386</v>
      </c>
      <c r="C17" s="69">
        <v>-3.9929592430397598</v>
      </c>
      <c r="D17" s="69">
        <v>-4.0253482546257802</v>
      </c>
      <c r="E17" s="69">
        <v>-4.0107715346767998</v>
      </c>
      <c r="F17" s="69">
        <v>-4.0274444705494403</v>
      </c>
      <c r="G17" s="69">
        <v>-4.0253482421970999</v>
      </c>
    </row>
    <row r="18" spans="1:18" hidden="1">
      <c r="A18" s="151"/>
      <c r="B18" s="69" t="s">
        <v>345</v>
      </c>
      <c r="C18" s="69">
        <v>-3.9929592394089601</v>
      </c>
      <c r="D18" s="69">
        <v>-4.0253482524999997</v>
      </c>
      <c r="E18" s="69">
        <v>-4.0107715346767998</v>
      </c>
      <c r="F18" s="69">
        <v>-4.0274444689144397</v>
      </c>
      <c r="G18" s="69">
        <v>-4.0253482657642996</v>
      </c>
    </row>
    <row r="19" spans="1:18">
      <c r="K19" s="69" t="s">
        <v>410</v>
      </c>
      <c r="L19" s="69" t="s">
        <v>407</v>
      </c>
      <c r="M19" s="69" t="s">
        <v>408</v>
      </c>
      <c r="N19" s="69" t="s">
        <v>409</v>
      </c>
      <c r="P19" s="69">
        <v>4</v>
      </c>
      <c r="Q19" s="69">
        <v>6</v>
      </c>
      <c r="R19" s="69">
        <v>8</v>
      </c>
    </row>
    <row r="20" spans="1:18">
      <c r="K20" s="69" t="s">
        <v>411</v>
      </c>
      <c r="L20" s="71">
        <v>4</v>
      </c>
      <c r="M20" s="71">
        <v>6</v>
      </c>
      <c r="N20" s="71">
        <v>8</v>
      </c>
    </row>
    <row r="21" spans="1:18">
      <c r="K21" s="69" t="s">
        <v>412</v>
      </c>
      <c r="L21" s="71">
        <v>8.2085709876543195E-3</v>
      </c>
      <c r="M21" s="71">
        <v>9.3500753906249998E-2</v>
      </c>
      <c r="N21" s="71">
        <v>0.52534854320987601</v>
      </c>
    </row>
    <row r="22" spans="1:18">
      <c r="K22" s="71" t="s">
        <v>413</v>
      </c>
      <c r="L22" s="71">
        <v>1.4658162477954099E-4</v>
      </c>
      <c r="M22" s="71">
        <v>7.8933846408797497E-4</v>
      </c>
      <c r="N22" s="71">
        <v>2.60643189997658E-3</v>
      </c>
    </row>
  </sheetData>
  <mergeCells count="6">
    <mergeCell ref="A16:A18"/>
    <mergeCell ref="A3:A4"/>
    <mergeCell ref="A5:A6"/>
    <mergeCell ref="A9:A10"/>
    <mergeCell ref="A11:A13"/>
    <mergeCell ref="A14:A1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48"/>
  <sheetViews>
    <sheetView topLeftCell="A55" zoomScaleNormal="100" workbookViewId="0">
      <selection activeCell="H69" sqref="H69"/>
    </sheetView>
  </sheetViews>
  <sheetFormatPr defaultRowHeight="14.25"/>
  <cols>
    <col min="1" max="1" width="12.5" style="82" bestFit="1" customWidth="1"/>
    <col min="2" max="2" width="12.75" style="83" bestFit="1" customWidth="1"/>
    <col min="3" max="3" width="16.5" style="75" bestFit="1" customWidth="1"/>
    <col min="4" max="5" width="13.875" style="75" bestFit="1" customWidth="1"/>
    <col min="6" max="6" width="13.875" style="76" bestFit="1" customWidth="1"/>
    <col min="7" max="7" width="17.375" style="76" bestFit="1" customWidth="1"/>
    <col min="8" max="8" width="16" style="75" bestFit="1" customWidth="1"/>
    <col min="9" max="10" width="13.875" style="75" bestFit="1" customWidth="1"/>
    <col min="11" max="11" width="14.875" style="75" bestFit="1" customWidth="1"/>
    <col min="12" max="12" width="13.75" style="75" bestFit="1" customWidth="1"/>
    <col min="13" max="13" width="14.125" style="75" bestFit="1" customWidth="1"/>
    <col min="14" max="15" width="13.875" style="75" bestFit="1" customWidth="1"/>
    <col min="16" max="16" width="11.5" style="75" bestFit="1" customWidth="1"/>
    <col min="17" max="17" width="16" style="75" bestFit="1" customWidth="1"/>
    <col min="18" max="18" width="14.875" style="75" bestFit="1" customWidth="1"/>
    <col min="19" max="19" width="11.375" style="75" bestFit="1" customWidth="1"/>
    <col min="20" max="20" width="14.875" style="75" bestFit="1" customWidth="1"/>
    <col min="21" max="21" width="11.375" style="75" bestFit="1" customWidth="1"/>
    <col min="22" max="16384" width="9" style="75"/>
  </cols>
  <sheetData>
    <row r="1" spans="1:17" s="85" customFormat="1">
      <c r="A1" s="84"/>
    </row>
    <row r="2" spans="1:17" s="85" customFormat="1">
      <c r="A2" s="84" t="s">
        <v>491</v>
      </c>
      <c r="B2" s="10"/>
      <c r="C2" s="10"/>
      <c r="D2" s="10" t="s">
        <v>420</v>
      </c>
      <c r="E2" s="10" t="s">
        <v>341</v>
      </c>
      <c r="F2" s="10" t="s">
        <v>342</v>
      </c>
      <c r="G2" s="10" t="s">
        <v>521</v>
      </c>
      <c r="H2" s="10" t="s">
        <v>401</v>
      </c>
      <c r="I2" s="108" t="s">
        <v>522</v>
      </c>
      <c r="J2" s="108" t="s">
        <v>520</v>
      </c>
    </row>
    <row r="3" spans="1:17" s="85" customFormat="1">
      <c r="A3" s="84"/>
      <c r="B3" s="152" t="s">
        <v>489</v>
      </c>
      <c r="C3" s="92" t="s">
        <v>344</v>
      </c>
      <c r="D3" s="92">
        <v>-2.1951826368612499</v>
      </c>
      <c r="E3" s="92">
        <v>-2.1944516978999999</v>
      </c>
      <c r="F3" s="92">
        <v>-2.1951114302999999</v>
      </c>
    </row>
    <row r="4" spans="1:17" s="85" customFormat="1">
      <c r="A4" s="84"/>
      <c r="B4" s="152"/>
      <c r="C4" s="92" t="s">
        <v>345</v>
      </c>
      <c r="D4" s="98">
        <v>-2.1951826369912601</v>
      </c>
      <c r="E4" s="98">
        <v>-2.1944516977999999</v>
      </c>
      <c r="F4" s="98">
        <v>-2.1951114302999999</v>
      </c>
      <c r="G4" s="98">
        <v>-2.1951829165587</v>
      </c>
      <c r="H4" s="92">
        <v>-2.1951826368748102</v>
      </c>
    </row>
    <row r="5" spans="1:17" s="85" customFormat="1">
      <c r="A5" s="84"/>
      <c r="B5" s="152" t="s">
        <v>405</v>
      </c>
      <c r="C5" s="85" t="s">
        <v>344</v>
      </c>
      <c r="D5" s="85">
        <v>-2.0126741272999999</v>
      </c>
      <c r="E5" s="85">
        <v>-1.9964796216</v>
      </c>
      <c r="F5" s="85">
        <v>-2.0053857674</v>
      </c>
    </row>
    <row r="6" spans="1:17" s="85" customFormat="1">
      <c r="A6" s="84"/>
      <c r="B6" s="152"/>
      <c r="C6" s="85" t="s">
        <v>345</v>
      </c>
      <c r="D6" s="92">
        <v>-2.01267412727027</v>
      </c>
      <c r="E6" s="92">
        <v>-1.9964796209</v>
      </c>
      <c r="F6" s="92">
        <v>-2.0053857664999999</v>
      </c>
      <c r="G6" s="92">
        <v>-2.0137222348048098</v>
      </c>
      <c r="H6" s="92">
        <v>-2.0126741280592699</v>
      </c>
      <c r="I6" s="107">
        <v>-2.0135123745008001</v>
      </c>
      <c r="J6" s="107">
        <v>-2.0124883621199698</v>
      </c>
    </row>
    <row r="7" spans="1:17" s="85" customFormat="1">
      <c r="A7" s="84"/>
      <c r="B7" s="152" t="s">
        <v>379</v>
      </c>
      <c r="C7" s="92" t="s">
        <v>344</v>
      </c>
      <c r="D7" s="92">
        <v>-4.0253482524999997</v>
      </c>
      <c r="E7" s="92">
        <v>-3.9929592397999998</v>
      </c>
      <c r="F7" s="92">
        <v>-4.0107715319999997</v>
      </c>
      <c r="G7" s="92"/>
      <c r="H7" s="92"/>
    </row>
    <row r="8" spans="1:17">
      <c r="B8" s="152"/>
      <c r="C8" s="92" t="s">
        <v>386</v>
      </c>
      <c r="D8" s="92">
        <f t="shared" ref="D8:J8" si="0">D6*2</f>
        <v>-4.0253482545405399</v>
      </c>
      <c r="E8" s="98">
        <f t="shared" si="0"/>
        <v>-3.9929592417999999</v>
      </c>
      <c r="F8" s="98">
        <f t="shared" si="0"/>
        <v>-4.0107715329999998</v>
      </c>
      <c r="G8" s="98">
        <f t="shared" si="0"/>
        <v>-4.0274444696096197</v>
      </c>
      <c r="H8" s="98">
        <f t="shared" si="0"/>
        <v>-4.0253482561185399</v>
      </c>
      <c r="I8" s="107">
        <f t="shared" si="0"/>
        <v>-4.0270247490016002</v>
      </c>
      <c r="J8" s="107">
        <f t="shared" si="0"/>
        <v>-4.0249767242399397</v>
      </c>
    </row>
    <row r="9" spans="1:17" s="92" customFormat="1">
      <c r="A9" s="91"/>
      <c r="B9" s="152"/>
      <c r="C9" s="92" t="s">
        <v>345</v>
      </c>
      <c r="D9" s="92">
        <v>-4.0253482524999997</v>
      </c>
      <c r="E9" s="92">
        <v>-3.9929592394089601</v>
      </c>
      <c r="F9" s="92">
        <v>-4.0107715346767998</v>
      </c>
      <c r="G9" s="92">
        <v>-4.0274444689144397</v>
      </c>
      <c r="H9" s="92">
        <v>-4.0253482544404502</v>
      </c>
      <c r="I9" s="107">
        <v>-4.0270247489636803</v>
      </c>
      <c r="J9" s="107">
        <v>-4.0249767235602496</v>
      </c>
    </row>
    <row r="10" spans="1:17" s="92" customFormat="1">
      <c r="A10" s="91"/>
      <c r="H10" s="101"/>
    </row>
    <row r="11" spans="1:17" s="92" customFormat="1">
      <c r="A11" s="91" t="s">
        <v>487</v>
      </c>
      <c r="B11" s="95" t="s">
        <v>448</v>
      </c>
      <c r="C11" s="95" t="s">
        <v>4</v>
      </c>
      <c r="D11" s="95" t="s">
        <v>277</v>
      </c>
      <c r="E11" s="21" t="s">
        <v>282</v>
      </c>
      <c r="F11" s="21" t="s">
        <v>486</v>
      </c>
      <c r="G11" s="21" t="s">
        <v>0</v>
      </c>
      <c r="H11" s="21" t="s">
        <v>83</v>
      </c>
      <c r="I11" s="21" t="s">
        <v>91</v>
      </c>
      <c r="J11" s="21" t="s">
        <v>347</v>
      </c>
      <c r="L11" s="95" t="s">
        <v>448</v>
      </c>
      <c r="M11" s="21" t="s">
        <v>486</v>
      </c>
      <c r="N11" s="21" t="s">
        <v>0</v>
      </c>
      <c r="O11" s="21" t="s">
        <v>83</v>
      </c>
      <c r="P11" s="21" t="s">
        <v>91</v>
      </c>
      <c r="Q11" s="21" t="s">
        <v>347</v>
      </c>
    </row>
    <row r="12" spans="1:17" s="92" customFormat="1">
      <c r="A12" s="91"/>
      <c r="B12" s="95">
        <v>0.65</v>
      </c>
      <c r="F12" s="92">
        <v>-2.0676569077204001</v>
      </c>
      <c r="G12" s="92">
        <v>-2.0550251546</v>
      </c>
      <c r="H12" s="92">
        <v>-2.0630168482000002</v>
      </c>
      <c r="I12" s="92">
        <v>-2.0677553916140599</v>
      </c>
      <c r="J12" s="92">
        <v>-2.0676569098995499</v>
      </c>
      <c r="L12" s="95">
        <v>0.65</v>
      </c>
      <c r="M12" s="92">
        <f t="shared" ref="M12:M17" si="1">F12</f>
        <v>-2.0676569077204001</v>
      </c>
      <c r="N12" s="9">
        <f t="shared" ref="N12:N17" si="2">(G12-M12)*1000</f>
        <v>12.631753120400102</v>
      </c>
      <c r="O12" s="9">
        <f t="shared" ref="O12:O17" si="3">(H12-M12)*1000</f>
        <v>4.6400595203999195</v>
      </c>
      <c r="P12" s="9">
        <f t="shared" ref="P12:P17" si="4">(I12-M12)*1000</f>
        <v>-9.8483893659739863E-2</v>
      </c>
      <c r="Q12" s="9">
        <f t="shared" ref="Q12:Q17" si="5">(J12-M12)*1000</f>
        <v>-2.1791497495371459E-6</v>
      </c>
    </row>
    <row r="13" spans="1:17" s="92" customFormat="1">
      <c r="A13" s="91"/>
      <c r="B13" s="95">
        <v>1</v>
      </c>
      <c r="F13" s="92">
        <v>-2.1809665154476501</v>
      </c>
      <c r="G13" s="92">
        <v>-2.1652745812999998</v>
      </c>
      <c r="H13" s="92">
        <v>-2.1750824407999998</v>
      </c>
      <c r="I13" s="92">
        <v>-2.1812947285701401</v>
      </c>
      <c r="J13" s="92">
        <v>-2.1809665159109901</v>
      </c>
      <c r="L13" s="95">
        <v>1</v>
      </c>
      <c r="M13" s="92">
        <f t="shared" si="1"/>
        <v>-2.1809665154476501</v>
      </c>
      <c r="N13" s="9">
        <f t="shared" si="2"/>
        <v>15.691934147650244</v>
      </c>
      <c r="O13" s="9">
        <f t="shared" si="3"/>
        <v>5.8840746476502837</v>
      </c>
      <c r="P13" s="9">
        <f t="shared" si="4"/>
        <v>-0.32821312248998424</v>
      </c>
      <c r="Q13" s="9">
        <f t="shared" si="5"/>
        <v>-4.6334003300785298E-7</v>
      </c>
    </row>
    <row r="14" spans="1:17" s="92" customFormat="1">
      <c r="A14" s="91"/>
      <c r="B14" s="95">
        <v>1.5</v>
      </c>
      <c r="F14" s="92">
        <f>D6</f>
        <v>-2.01267412727027</v>
      </c>
      <c r="G14" s="92">
        <f>E6</f>
        <v>-1.9964796209</v>
      </c>
      <c r="H14" s="92">
        <f>F6</f>
        <v>-2.0053857664999999</v>
      </c>
      <c r="I14" s="92">
        <f>G6</f>
        <v>-2.0137222348048098</v>
      </c>
      <c r="J14" s="92">
        <f>H6</f>
        <v>-2.0126741280592699</v>
      </c>
      <c r="L14" s="95">
        <v>1.5</v>
      </c>
      <c r="M14" s="92">
        <f t="shared" si="1"/>
        <v>-2.01267412727027</v>
      </c>
      <c r="N14" s="9">
        <f t="shared" si="2"/>
        <v>16.194506370269977</v>
      </c>
      <c r="O14" s="9">
        <f t="shared" si="3"/>
        <v>7.2883607702700637</v>
      </c>
      <c r="P14" s="9">
        <f t="shared" si="4"/>
        <v>-1.0481075345398772</v>
      </c>
      <c r="Q14" s="9">
        <f t="shared" si="5"/>
        <v>-7.8899997646431075E-7</v>
      </c>
    </row>
    <row r="15" spans="1:17" s="92" customFormat="1">
      <c r="A15" s="91"/>
      <c r="B15" s="95">
        <v>2</v>
      </c>
      <c r="F15" s="92">
        <v>-1.91572737705372</v>
      </c>
      <c r="G15" s="92">
        <v>-1.9081299276999999</v>
      </c>
      <c r="H15" s="92">
        <v>-1.9118334489</v>
      </c>
      <c r="I15" s="92">
        <v>-1.9164716815790599</v>
      </c>
      <c r="J15" s="70">
        <v>-1.91572737695562</v>
      </c>
      <c r="L15" s="95">
        <v>2</v>
      </c>
      <c r="M15" s="92">
        <f t="shared" si="1"/>
        <v>-1.91572737705372</v>
      </c>
      <c r="N15" s="9">
        <f t="shared" si="2"/>
        <v>7.5974493537200871</v>
      </c>
      <c r="O15" s="9">
        <f t="shared" si="3"/>
        <v>3.8939281537200277</v>
      </c>
      <c r="P15" s="9">
        <f t="shared" si="4"/>
        <v>-0.74430452533991165</v>
      </c>
      <c r="Q15" s="9">
        <f t="shared" si="5"/>
        <v>9.8099972589693607E-8</v>
      </c>
    </row>
    <row r="16" spans="1:17" s="92" customFormat="1">
      <c r="A16" s="91"/>
      <c r="B16" s="95">
        <v>3</v>
      </c>
      <c r="F16" s="92">
        <v>-1.88512490525961</v>
      </c>
      <c r="G16" s="92">
        <v>-1.8848095673</v>
      </c>
      <c r="H16" s="92">
        <v>-1.8849882987</v>
      </c>
      <c r="I16" s="92">
        <v>-1.8851555596517799</v>
      </c>
      <c r="J16" s="92">
        <v>-1.8851249042010501</v>
      </c>
      <c r="L16" s="95">
        <v>3</v>
      </c>
      <c r="M16" s="92">
        <f t="shared" si="1"/>
        <v>-1.88512490525961</v>
      </c>
      <c r="N16" s="9">
        <f t="shared" si="2"/>
        <v>0.31533795960991817</v>
      </c>
      <c r="O16" s="9">
        <f t="shared" si="3"/>
        <v>0.13660655961000856</v>
      </c>
      <c r="P16" s="9">
        <f t="shared" si="4"/>
        <v>-3.0654392169982003E-2</v>
      </c>
      <c r="Q16" s="9">
        <f t="shared" si="5"/>
        <v>1.0585599063972495E-6</v>
      </c>
    </row>
    <row r="17" spans="1:19" s="92" customFormat="1">
      <c r="A17" s="91"/>
      <c r="B17" s="95">
        <v>4</v>
      </c>
      <c r="F17" s="92">
        <v>-1.88417851225069</v>
      </c>
      <c r="G17" s="92">
        <v>-1.8841709233999999</v>
      </c>
      <c r="H17" s="70">
        <v>-1.884175675</v>
      </c>
      <c r="I17" s="92">
        <v>-1.88417925734671</v>
      </c>
      <c r="J17" s="92">
        <v>-1.88417852388158</v>
      </c>
      <c r="L17" s="95">
        <v>4</v>
      </c>
      <c r="M17" s="92">
        <f t="shared" si="1"/>
        <v>-1.88417851225069</v>
      </c>
      <c r="N17" s="9">
        <f t="shared" si="2"/>
        <v>7.5888506900767538E-3</v>
      </c>
      <c r="O17" s="9">
        <f t="shared" si="3"/>
        <v>2.8372506899465577E-3</v>
      </c>
      <c r="P17" s="9">
        <f t="shared" si="4"/>
        <v>-7.4509601999395159E-4</v>
      </c>
      <c r="Q17" s="9">
        <f t="shared" si="5"/>
        <v>-1.1630890028868635E-5</v>
      </c>
    </row>
    <row r="18" spans="1:19" s="92" customFormat="1">
      <c r="A18" s="91"/>
    </row>
    <row r="19" spans="1:19" s="92" customFormat="1">
      <c r="A19" s="91"/>
    </row>
    <row r="20" spans="1:19" s="92" customFormat="1">
      <c r="A20" s="91"/>
    </row>
    <row r="21" spans="1:19" s="98" customFormat="1">
      <c r="A21" s="97"/>
    </row>
    <row r="22" spans="1:19">
      <c r="A22" s="82" t="s">
        <v>492</v>
      </c>
      <c r="B22" s="10" t="s">
        <v>472</v>
      </c>
      <c r="C22" s="10" t="s">
        <v>415</v>
      </c>
      <c r="D22" s="10" t="s">
        <v>277</v>
      </c>
      <c r="E22" s="21" t="s">
        <v>282</v>
      </c>
      <c r="F22" s="21" t="s">
        <v>420</v>
      </c>
      <c r="G22" s="21" t="s">
        <v>0</v>
      </c>
      <c r="H22" s="21" t="s">
        <v>83</v>
      </c>
      <c r="I22" s="21" t="s">
        <v>91</v>
      </c>
      <c r="J22" s="21" t="s">
        <v>347</v>
      </c>
      <c r="K22" s="21" t="s">
        <v>423</v>
      </c>
      <c r="M22" s="10"/>
      <c r="N22" s="21" t="s">
        <v>420</v>
      </c>
      <c r="O22" s="21" t="s">
        <v>0</v>
      </c>
      <c r="P22" s="21" t="s">
        <v>83</v>
      </c>
      <c r="Q22" s="21" t="s">
        <v>91</v>
      </c>
      <c r="R22" s="21" t="s">
        <v>347</v>
      </c>
      <c r="S22" s="21" t="s">
        <v>423</v>
      </c>
    </row>
    <row r="23" spans="1:19">
      <c r="B23" s="10">
        <v>0.85</v>
      </c>
      <c r="C23" s="77">
        <v>-75.606654258000006</v>
      </c>
      <c r="D23" s="77">
        <v>-75.632595699999996</v>
      </c>
      <c r="E23" s="77">
        <v>-75.641648000000004</v>
      </c>
      <c r="F23" s="77">
        <v>-75.638073711632899</v>
      </c>
      <c r="G23" s="77">
        <v>-75.633462614899997</v>
      </c>
      <c r="H23" s="77">
        <v>-75.638032972199994</v>
      </c>
      <c r="I23" s="77">
        <v>-75.638082534613304</v>
      </c>
      <c r="J23" s="77">
        <v>-75.638073688542505</v>
      </c>
      <c r="K23" s="77">
        <v>-75.641726079059595</v>
      </c>
      <c r="M23" s="10">
        <v>0.85</v>
      </c>
      <c r="N23" s="77">
        <f>F23</f>
        <v>-75.638073711632899</v>
      </c>
      <c r="O23" s="79">
        <f>(G23-N23)*1000</f>
        <v>4.6110967329013874</v>
      </c>
      <c r="P23" s="79">
        <f>(H23-N23)*1000</f>
        <v>4.0739432904501882E-2</v>
      </c>
      <c r="Q23" s="79">
        <f>(I23-N23)*1000</f>
        <v>-8.8229804049433369E-3</v>
      </c>
      <c r="R23" s="79">
        <f>(J23-N23)*1000</f>
        <v>2.3090393597158254E-5</v>
      </c>
      <c r="S23" s="9">
        <f>(K23-N23)*1000</f>
        <v>-3.6523674266959461</v>
      </c>
    </row>
    <row r="24" spans="1:19">
      <c r="B24" s="10">
        <v>1</v>
      </c>
      <c r="C24" s="77">
        <v>-75.676477400400003</v>
      </c>
      <c r="D24" s="77">
        <v>-75.712903600000004</v>
      </c>
      <c r="E24" s="77">
        <v>-75.727732700000004</v>
      </c>
      <c r="F24" s="77">
        <v>-75.723658895226606</v>
      </c>
      <c r="G24" s="77">
        <v>-75.718425582400002</v>
      </c>
      <c r="H24" s="77">
        <v>-75.723536208100001</v>
      </c>
      <c r="I24" s="77">
        <v>-75.7236740168983</v>
      </c>
      <c r="J24" s="77">
        <v>-75.723658896476707</v>
      </c>
      <c r="K24" s="77">
        <v>-75.727877095134303</v>
      </c>
      <c r="M24" s="10">
        <v>1</v>
      </c>
      <c r="N24" s="77">
        <f>F24</f>
        <v>-75.723658895226606</v>
      </c>
      <c r="O24" s="79">
        <f>(G24-N24)*1000</f>
        <v>5.2333128266042195</v>
      </c>
      <c r="P24" s="79">
        <f>(H24-N24)*1000</f>
        <v>0.12268712660556957</v>
      </c>
      <c r="Q24" s="79">
        <f>(I24-N24)*1000</f>
        <v>-1.5121671694373617E-2</v>
      </c>
      <c r="R24" s="79">
        <f>(J24-N24)*1000</f>
        <v>-1.2501004675868899E-6</v>
      </c>
      <c r="S24" s="9">
        <f>(K24-N24)*1000</f>
        <v>-4.2181999076973398</v>
      </c>
    </row>
    <row r="25" spans="1:19">
      <c r="B25" s="10">
        <v>1.5</v>
      </c>
      <c r="C25" s="77">
        <v>-75.440402500000005</v>
      </c>
      <c r="D25" s="77">
        <v>-75.543152800000001</v>
      </c>
      <c r="E25" s="77">
        <v>-75.599033700000007</v>
      </c>
      <c r="F25" s="77">
        <v>-75.596592759121805</v>
      </c>
      <c r="G25" s="77">
        <v>-75.589728509899999</v>
      </c>
      <c r="H25" s="77">
        <v>-75.596188732900004</v>
      </c>
      <c r="I25" s="77">
        <v>-75.596672220324095</v>
      </c>
      <c r="J25" s="77">
        <v>-75.596592788562106</v>
      </c>
      <c r="K25" s="77">
        <v>-75.599976962061504</v>
      </c>
      <c r="M25" s="10">
        <v>1.5</v>
      </c>
      <c r="N25" s="77">
        <f>F25</f>
        <v>-75.596592759121805</v>
      </c>
      <c r="O25" s="79">
        <f>(G25-N25)*1000</f>
        <v>6.8642492218060625</v>
      </c>
      <c r="P25" s="79">
        <f>(H25-N25)*1000</f>
        <v>0.40402622180124581</v>
      </c>
      <c r="Q25" s="79">
        <f>(I25-N25)*1000</f>
        <v>-7.9461202290076471E-2</v>
      </c>
      <c r="R25" s="79">
        <f>(J25-N25)*1000</f>
        <v>-2.9440300863825541E-5</v>
      </c>
      <c r="S25" s="9">
        <f>(K25-N25)*1000</f>
        <v>-3.3842029396993212</v>
      </c>
    </row>
    <row r="26" spans="1:19">
      <c r="B26" s="10">
        <v>2</v>
      </c>
      <c r="C26" s="77">
        <v>-75.141575500000002</v>
      </c>
      <c r="D26" s="77">
        <v>-75.363078000000002</v>
      </c>
      <c r="E26" s="77">
        <v>-75.497607000000002</v>
      </c>
      <c r="F26" s="78">
        <v>-75.485515373087395</v>
      </c>
      <c r="G26" s="77">
        <v>-75.472779965599997</v>
      </c>
      <c r="H26" s="77">
        <v>-75.495048221600001</v>
      </c>
      <c r="I26" s="77">
        <v>-75.486865485343003</v>
      </c>
      <c r="J26" s="77">
        <v>-75.485515335352204</v>
      </c>
      <c r="K26" s="78">
        <v>-75.486512731910693</v>
      </c>
      <c r="M26" s="10">
        <v>2</v>
      </c>
      <c r="N26" s="77">
        <f>F26</f>
        <v>-75.485515373087395</v>
      </c>
      <c r="O26" s="79">
        <f>(G26-N26)*1000</f>
        <v>12.735407487397765</v>
      </c>
      <c r="P26" s="79">
        <f>(H26-N26)*1000</f>
        <v>-9.5328485126060514</v>
      </c>
      <c r="Q26" s="79">
        <f>(I26-N26)*1000</f>
        <v>-1.3501122556078826</v>
      </c>
      <c r="R26" s="79">
        <f>(J26-N26)*1000</f>
        <v>3.7735190971943666E-5</v>
      </c>
      <c r="S26" s="9">
        <f>(K26-N26)*1000</f>
        <v>-0.99735882329810011</v>
      </c>
    </row>
    <row r="27" spans="1:19">
      <c r="B27" s="10">
        <v>3</v>
      </c>
      <c r="C27" s="77"/>
      <c r="D27" s="77"/>
      <c r="E27" s="77"/>
      <c r="F27" s="77">
        <v>-75.459362316325198</v>
      </c>
      <c r="G27" s="78">
        <v>-75.436020398599993</v>
      </c>
      <c r="H27" s="77">
        <v>-76.609843731200002</v>
      </c>
      <c r="I27" s="77">
        <v>-75.470502998404001</v>
      </c>
      <c r="J27" s="77">
        <v>-75.459362299246095</v>
      </c>
      <c r="K27" s="77">
        <v>-75.459382666906706</v>
      </c>
      <c r="M27" s="10">
        <v>3</v>
      </c>
      <c r="N27" s="77">
        <f>F27</f>
        <v>-75.459362316325198</v>
      </c>
      <c r="O27" s="79">
        <f>(G27-N27)*1000</f>
        <v>23.341917725204553</v>
      </c>
      <c r="P27" s="79">
        <f>(H27-N27)*1000</f>
        <v>-1150.4814148748039</v>
      </c>
      <c r="Q27" s="79">
        <f>(I27-N27)*1000</f>
        <v>-11.140682078803366</v>
      </c>
      <c r="R27" s="79">
        <f>(J27-N27)*1000</f>
        <v>1.70791025766448E-5</v>
      </c>
      <c r="S27" s="9">
        <f>(K27-N27)*1000</f>
        <v>-2.0350581507955212E-2</v>
      </c>
    </row>
    <row r="28" spans="1:19" s="83" customFormat="1">
      <c r="A28" s="82"/>
      <c r="B28" s="10">
        <v>4</v>
      </c>
      <c r="C28" s="77"/>
      <c r="D28" s="77"/>
      <c r="E28" s="77"/>
      <c r="F28" s="77"/>
      <c r="G28" s="78"/>
      <c r="H28" s="77"/>
      <c r="I28" s="77"/>
      <c r="J28" s="77"/>
      <c r="K28" s="77"/>
      <c r="M28" s="10">
        <v>4</v>
      </c>
      <c r="N28" s="76"/>
      <c r="O28" s="76"/>
      <c r="P28" s="75"/>
      <c r="Q28" s="75"/>
      <c r="R28" s="75"/>
      <c r="S28" s="75"/>
    </row>
    <row r="29" spans="1:19" s="76" customFormat="1">
      <c r="A29" s="82"/>
      <c r="B29" s="83"/>
    </row>
    <row r="30" spans="1:19" s="98" customFormat="1">
      <c r="A30" s="97"/>
      <c r="M30" s="99" t="s">
        <v>490</v>
      </c>
      <c r="N30" s="75"/>
      <c r="O30" s="75"/>
      <c r="P30" s="75"/>
    </row>
    <row r="31" spans="1:19" s="98" customFormat="1">
      <c r="A31" s="97"/>
      <c r="M31" s="75" t="s">
        <v>446</v>
      </c>
      <c r="N31" s="86">
        <v>1.7006947238585199E-16</v>
      </c>
      <c r="O31" s="75" t="s">
        <v>434</v>
      </c>
      <c r="P31" s="77">
        <v>-1.53137683573086E-2</v>
      </c>
    </row>
    <row r="32" spans="1:19" s="98" customFormat="1">
      <c r="A32" s="97"/>
      <c r="M32" s="75" t="s">
        <v>447</v>
      </c>
      <c r="N32" s="86">
        <v>-1.6804471303429301E-16</v>
      </c>
      <c r="O32" s="76" t="s">
        <v>435</v>
      </c>
      <c r="P32" s="77">
        <v>1.5314022233982901E-2</v>
      </c>
    </row>
    <row r="33" spans="1:16" s="98" customFormat="1">
      <c r="A33" s="97"/>
      <c r="M33" s="75"/>
      <c r="N33" s="75"/>
      <c r="O33" s="76"/>
      <c r="P33" s="77"/>
    </row>
    <row r="34" spans="1:16" s="98" customFormat="1">
      <c r="A34" s="97"/>
      <c r="M34" s="75" t="s">
        <v>442</v>
      </c>
      <c r="N34" s="75">
        <v>-6.4353727758905798E-4</v>
      </c>
      <c r="O34" s="76" t="s">
        <v>440</v>
      </c>
      <c r="P34" s="77">
        <v>1.53137683573087E-2</v>
      </c>
    </row>
    <row r="35" spans="1:16" s="83" customFormat="1">
      <c r="A35" s="82"/>
      <c r="B35" s="152" t="s">
        <v>465</v>
      </c>
      <c r="C35" s="152"/>
      <c r="D35" s="152"/>
      <c r="E35" s="152"/>
      <c r="F35" s="152" t="s">
        <v>431</v>
      </c>
      <c r="G35" s="152"/>
      <c r="H35" s="152"/>
      <c r="I35" s="152" t="s">
        <v>462</v>
      </c>
      <c r="J35" s="152"/>
      <c r="K35" s="76"/>
      <c r="L35" s="76"/>
      <c r="M35" s="75" t="s">
        <v>443</v>
      </c>
      <c r="N35" s="75">
        <v>-6.4353784114163E-4</v>
      </c>
      <c r="O35" s="76" t="s">
        <v>436</v>
      </c>
      <c r="P35" s="77">
        <v>-1.5314022233982301E-2</v>
      </c>
    </row>
    <row r="36" spans="1:16" s="83" customFormat="1">
      <c r="A36" s="82"/>
      <c r="B36" s="75" t="s">
        <v>464</v>
      </c>
      <c r="C36" s="75" t="s">
        <v>468</v>
      </c>
      <c r="D36" s="80" t="s">
        <v>455</v>
      </c>
      <c r="E36" s="80" t="s">
        <v>456</v>
      </c>
      <c r="F36" s="75" t="s">
        <v>460</v>
      </c>
      <c r="G36" s="75" t="s">
        <v>424</v>
      </c>
      <c r="H36" s="75" t="s">
        <v>463</v>
      </c>
      <c r="I36" s="81" t="s">
        <v>452</v>
      </c>
      <c r="J36" s="81" t="s">
        <v>449</v>
      </c>
      <c r="K36" s="81" t="s">
        <v>450</v>
      </c>
      <c r="L36" s="81" t="s">
        <v>451</v>
      </c>
      <c r="P36" s="77"/>
    </row>
    <row r="37" spans="1:16" s="83" customFormat="1">
      <c r="A37" s="82"/>
      <c r="B37" s="75">
        <v>1.4999999999999999E-2</v>
      </c>
      <c r="C37" s="75">
        <v>27</v>
      </c>
      <c r="D37" s="75">
        <v>428</v>
      </c>
      <c r="E37" s="83" t="s">
        <v>428</v>
      </c>
      <c r="F37" s="75" t="s">
        <v>425</v>
      </c>
      <c r="G37" s="75">
        <v>29</v>
      </c>
      <c r="H37" s="75">
        <v>27</v>
      </c>
      <c r="I37" s="83" t="s">
        <v>425</v>
      </c>
      <c r="J37" s="81"/>
      <c r="K37" s="81">
        <v>27</v>
      </c>
      <c r="L37" s="89">
        <v>31</v>
      </c>
      <c r="M37" s="75" t="s">
        <v>432</v>
      </c>
      <c r="N37" s="75">
        <v>-0.17615148240209599</v>
      </c>
      <c r="O37" s="76" t="s">
        <v>437</v>
      </c>
      <c r="P37" s="77">
        <v>-1.4340621594165199E-2</v>
      </c>
    </row>
    <row r="38" spans="1:16" s="83" customFormat="1">
      <c r="A38" s="82"/>
      <c r="B38" s="75">
        <v>0.25</v>
      </c>
      <c r="C38" s="75">
        <v>42</v>
      </c>
      <c r="D38" s="75">
        <v>1762</v>
      </c>
      <c r="E38" s="75">
        <v>496</v>
      </c>
      <c r="F38" s="75" t="s">
        <v>426</v>
      </c>
      <c r="G38" s="75">
        <v>6</v>
      </c>
      <c r="H38" s="89">
        <v>6</v>
      </c>
      <c r="I38" s="83" t="s">
        <v>454</v>
      </c>
      <c r="J38" s="81"/>
      <c r="K38" s="81">
        <v>6</v>
      </c>
      <c r="L38" s="89">
        <v>9</v>
      </c>
      <c r="M38" s="75" t="s">
        <v>433</v>
      </c>
      <c r="N38" s="75">
        <v>-0.17615148240206099</v>
      </c>
      <c r="O38" s="80" t="s">
        <v>441</v>
      </c>
      <c r="P38" s="77">
        <v>1.4340784932822599E-2</v>
      </c>
    </row>
    <row r="39" spans="1:16" s="83" customFormat="1">
      <c r="A39" s="82"/>
      <c r="B39" s="75">
        <v>0.55000000000000004</v>
      </c>
      <c r="C39" s="75">
        <v>61</v>
      </c>
      <c r="D39" s="75" t="s">
        <v>457</v>
      </c>
      <c r="E39" s="75">
        <v>64</v>
      </c>
      <c r="F39" s="75" t="s">
        <v>427</v>
      </c>
      <c r="G39" s="75" t="s">
        <v>428</v>
      </c>
      <c r="H39" s="75">
        <v>428</v>
      </c>
      <c r="I39" s="83" t="s">
        <v>427</v>
      </c>
      <c r="J39" s="76"/>
      <c r="K39" s="76">
        <v>428</v>
      </c>
      <c r="L39" s="89">
        <v>572</v>
      </c>
      <c r="M39" s="76"/>
      <c r="N39" s="76"/>
      <c r="O39" s="75"/>
      <c r="P39" s="77"/>
    </row>
    <row r="40" spans="1:16" s="83" customFormat="1">
      <c r="A40" s="82"/>
      <c r="B40" s="75">
        <v>0.85</v>
      </c>
      <c r="C40" s="76">
        <v>80</v>
      </c>
      <c r="D40" s="75" t="s">
        <v>458</v>
      </c>
      <c r="E40" s="75">
        <v>82</v>
      </c>
      <c r="F40" s="81" t="s">
        <v>429</v>
      </c>
      <c r="G40" s="81" t="s">
        <v>428</v>
      </c>
      <c r="H40" s="83" t="s">
        <v>461</v>
      </c>
      <c r="I40" s="81" t="s">
        <v>453</v>
      </c>
      <c r="J40" s="81"/>
      <c r="K40" s="83" t="s">
        <v>461</v>
      </c>
      <c r="L40" s="89">
        <v>551</v>
      </c>
      <c r="M40" s="76" t="s">
        <v>444</v>
      </c>
      <c r="N40" s="76">
        <v>-3.0959321133904598E-3</v>
      </c>
      <c r="O40" s="75" t="s">
        <v>438</v>
      </c>
      <c r="P40" s="77">
        <v>-1.43407849328236E-2</v>
      </c>
    </row>
    <row r="41" spans="1:16" s="83" customFormat="1">
      <c r="A41" s="82"/>
      <c r="B41" s="75">
        <v>1.1000000000000001</v>
      </c>
      <c r="C41" s="76">
        <v>95</v>
      </c>
      <c r="D41" s="75" t="s">
        <v>459</v>
      </c>
      <c r="E41" s="75">
        <v>96</v>
      </c>
      <c r="F41" s="81" t="s">
        <v>430</v>
      </c>
      <c r="G41" s="81" t="s">
        <v>428</v>
      </c>
      <c r="H41" s="89">
        <v>2000</v>
      </c>
      <c r="J41" s="76"/>
      <c r="K41" s="76"/>
      <c r="L41" s="76"/>
      <c r="M41" s="80" t="s">
        <v>445</v>
      </c>
      <c r="N41" s="80">
        <v>-3.0959363015373902E-3</v>
      </c>
      <c r="O41" s="75" t="s">
        <v>439</v>
      </c>
      <c r="P41" s="77">
        <v>1.4340621594164001E-2</v>
      </c>
    </row>
    <row r="42" spans="1:16" s="83" customFormat="1">
      <c r="A42" s="82"/>
    </row>
    <row r="43" spans="1:16" s="85" customFormat="1">
      <c r="A43" s="84"/>
      <c r="H43" s="89"/>
    </row>
    <row r="44" spans="1:16" s="85" customFormat="1">
      <c r="A44" s="84" t="s">
        <v>493</v>
      </c>
      <c r="B44" s="10"/>
      <c r="C44" s="10"/>
      <c r="D44" s="10" t="s">
        <v>341</v>
      </c>
      <c r="E44" s="10" t="s">
        <v>343</v>
      </c>
      <c r="F44" s="10" t="s">
        <v>342</v>
      </c>
      <c r="G44" s="10" t="s">
        <v>400</v>
      </c>
      <c r="H44" s="96" t="s">
        <v>401</v>
      </c>
      <c r="I44" s="10" t="s">
        <v>476</v>
      </c>
      <c r="J44" s="10" t="s">
        <v>477</v>
      </c>
    </row>
    <row r="45" spans="1:16" s="85" customFormat="1">
      <c r="A45" s="84"/>
      <c r="B45" s="152" t="s">
        <v>478</v>
      </c>
      <c r="C45" s="85" t="s">
        <v>344</v>
      </c>
      <c r="D45" s="85">
        <v>-3.3283167751999998</v>
      </c>
      <c r="E45" s="85">
        <v>-3.3298088906999999</v>
      </c>
      <c r="F45" s="85">
        <v>-3.3296496028</v>
      </c>
      <c r="H45" s="89"/>
    </row>
    <row r="46" spans="1:16" s="85" customFormat="1">
      <c r="A46" s="84"/>
      <c r="B46" s="152"/>
      <c r="C46" s="85" t="s">
        <v>345</v>
      </c>
      <c r="D46" s="85">
        <v>-3.32831677575754</v>
      </c>
      <c r="E46" s="85">
        <v>-3.32980889067866</v>
      </c>
      <c r="F46" s="85">
        <v>-3.3296496027159899</v>
      </c>
      <c r="G46" s="85">
        <v>-3.3296354074944698</v>
      </c>
      <c r="H46" s="89">
        <v>-3.32963454161496</v>
      </c>
      <c r="I46" s="85">
        <v>-3.3298100149125101</v>
      </c>
      <c r="J46" s="85">
        <v>-3.3298088907307002</v>
      </c>
    </row>
    <row r="47" spans="1:16" s="85" customFormat="1">
      <c r="A47" s="84"/>
      <c r="B47" s="152" t="s">
        <v>479</v>
      </c>
      <c r="C47" s="85" t="s">
        <v>344</v>
      </c>
      <c r="D47" s="85">
        <v>-3.0030424941999998</v>
      </c>
      <c r="E47" s="85">
        <v>-3.0192370030000002</v>
      </c>
      <c r="F47" s="85">
        <v>-3.0119486402</v>
      </c>
      <c r="H47" s="89"/>
    </row>
    <row r="48" spans="1:16" s="85" customFormat="1">
      <c r="A48" s="84"/>
      <c r="B48" s="152"/>
      <c r="C48" s="85" t="s">
        <v>480</v>
      </c>
      <c r="D48" s="85">
        <v>-3.003042495231</v>
      </c>
      <c r="E48" s="85">
        <v>-3.0192370010240102</v>
      </c>
      <c r="F48" s="85">
        <v>-3.0119486410384</v>
      </c>
      <c r="G48" s="85">
        <v>-3.0202851089858402</v>
      </c>
      <c r="H48" s="89">
        <v>-3.01923699480967</v>
      </c>
    </row>
    <row r="49" spans="1:21" s="85" customFormat="1">
      <c r="A49" s="84"/>
      <c r="B49" s="152"/>
      <c r="C49" s="85" t="s">
        <v>345</v>
      </c>
      <c r="D49" s="85">
        <v>-3.0030424966968901</v>
      </c>
      <c r="E49" s="85">
        <v>-3.0192370030257001</v>
      </c>
      <c r="F49" s="85">
        <v>-3.0119486401581601</v>
      </c>
      <c r="G49" s="85">
        <v>-3.02028510846695</v>
      </c>
      <c r="H49" s="89">
        <v>-3.0192370061340501</v>
      </c>
      <c r="I49" s="85">
        <v>-3.0202851085032498</v>
      </c>
      <c r="J49" s="85">
        <v>-3.0192370061646399</v>
      </c>
    </row>
    <row r="50" spans="1:21" s="85" customFormat="1">
      <c r="A50" s="84"/>
      <c r="B50" s="152" t="s">
        <v>405</v>
      </c>
      <c r="C50" s="85" t="s">
        <v>344</v>
      </c>
      <c r="D50" s="85">
        <v>-2.9879865964999999</v>
      </c>
      <c r="E50" s="85">
        <v>-3.0201981354999998</v>
      </c>
      <c r="F50" s="85">
        <v>-3.0048500155000002</v>
      </c>
      <c r="H50" s="89"/>
    </row>
    <row r="51" spans="1:21" s="85" customFormat="1">
      <c r="A51" s="84"/>
      <c r="B51" s="152"/>
      <c r="C51" s="85" t="s">
        <v>345</v>
      </c>
      <c r="D51" s="85">
        <v>-2.9879866378813298</v>
      </c>
      <c r="E51" s="85">
        <v>-3.02019813545227</v>
      </c>
      <c r="F51" s="85">
        <v>-3.0048500053784299</v>
      </c>
      <c r="G51" s="85">
        <v>-3.0184653789278499</v>
      </c>
      <c r="H51" s="89">
        <v>-3.0158563078306599</v>
      </c>
      <c r="I51" s="85">
        <v>-3.0260611899367502</v>
      </c>
      <c r="J51" s="85">
        <v>-3.0201980950060001</v>
      </c>
    </row>
    <row r="52" spans="1:21" s="85" customFormat="1">
      <c r="A52" s="84"/>
      <c r="B52" s="152" t="s">
        <v>481</v>
      </c>
      <c r="C52" s="85" t="s">
        <v>344</v>
      </c>
      <c r="D52" s="85">
        <v>-5.9759731900000004</v>
      </c>
      <c r="F52" s="85">
        <v>-6.0097000100000004</v>
      </c>
      <c r="H52" s="89"/>
    </row>
    <row r="53" spans="1:21" s="85" customFormat="1">
      <c r="A53" s="84"/>
      <c r="B53" s="152"/>
      <c r="C53" s="85" t="s">
        <v>482</v>
      </c>
      <c r="D53" s="85">
        <v>-5.9759732757626596</v>
      </c>
      <c r="E53" s="85">
        <v>-6.04039627090454</v>
      </c>
      <c r="F53" s="85">
        <v>-6.0097000107568599</v>
      </c>
      <c r="G53" s="85">
        <v>-6.0369307578556999</v>
      </c>
      <c r="H53" s="89">
        <v>-6.0317126156613199</v>
      </c>
      <c r="I53" s="85">
        <v>-6.0521223798735004</v>
      </c>
      <c r="J53" s="85">
        <v>-6.0403961900120002</v>
      </c>
    </row>
    <row r="54" spans="1:21" s="85" customFormat="1">
      <c r="A54" s="84"/>
      <c r="B54" s="152"/>
      <c r="C54" s="85" t="s">
        <v>345</v>
      </c>
      <c r="D54" s="85">
        <v>-5.9759731970000898</v>
      </c>
      <c r="F54" s="85">
        <v>-6.0097000031801304</v>
      </c>
      <c r="G54" s="85">
        <v>-6.03693080888638</v>
      </c>
      <c r="H54" s="89">
        <v>-6.03171265584667</v>
      </c>
      <c r="I54" s="85">
        <v>-6.0521224041702997</v>
      </c>
      <c r="J54" s="85">
        <v>-6.0403961940074797</v>
      </c>
    </row>
    <row r="55" spans="1:21" s="85" customFormat="1">
      <c r="A55" s="84"/>
      <c r="B55" s="152" t="s">
        <v>483</v>
      </c>
      <c r="C55" s="85" t="s">
        <v>344</v>
      </c>
      <c r="D55" s="85">
        <v>-2.9809529988999999</v>
      </c>
      <c r="E55" s="85">
        <v>-3.0384177972000002</v>
      </c>
      <c r="F55" s="85">
        <v>-3.0122865472</v>
      </c>
      <c r="H55" s="89"/>
    </row>
    <row r="56" spans="1:21" s="85" customFormat="1">
      <c r="A56" s="84"/>
      <c r="B56" s="152"/>
      <c r="C56" s="85" t="s">
        <v>345</v>
      </c>
      <c r="D56" s="85">
        <v>-2.9809530850999999</v>
      </c>
      <c r="E56" s="85">
        <v>-3.03841779720103</v>
      </c>
      <c r="F56" s="85">
        <v>-3.0122859651304199</v>
      </c>
      <c r="G56" s="85">
        <v>-3.0277353493013899</v>
      </c>
      <c r="H56" s="89">
        <v>-3.0212283796995099</v>
      </c>
      <c r="I56" s="85">
        <v>-3.0753100819969199</v>
      </c>
      <c r="J56" s="85">
        <v>-3.0384177110463502</v>
      </c>
    </row>
    <row r="57" spans="1:21" s="85" customFormat="1">
      <c r="A57" s="84"/>
      <c r="B57" s="152" t="s">
        <v>481</v>
      </c>
      <c r="C57" s="85" t="s">
        <v>344</v>
      </c>
      <c r="D57" s="85">
        <v>-5.9619059977999997</v>
      </c>
      <c r="F57" s="85">
        <v>-6.0245718899999998</v>
      </c>
      <c r="H57" s="89"/>
    </row>
    <row r="58" spans="1:21" s="85" customFormat="1">
      <c r="A58" s="84"/>
      <c r="B58" s="152"/>
      <c r="C58" s="85" t="s">
        <v>482</v>
      </c>
      <c r="D58" s="85">
        <v>-5.9619061701999998</v>
      </c>
      <c r="E58" s="85">
        <v>-6.07683559440206</v>
      </c>
      <c r="F58" s="85">
        <v>-6.0245719302608398</v>
      </c>
      <c r="G58" s="85">
        <v>-6.0554706986027798</v>
      </c>
      <c r="H58" s="89">
        <v>-6.0424567593990197</v>
      </c>
      <c r="I58" s="85">
        <v>-6.1506201639938398</v>
      </c>
      <c r="J58" s="85">
        <v>-6.0768354220927003</v>
      </c>
    </row>
    <row r="59" spans="1:21" s="85" customFormat="1">
      <c r="A59" s="84"/>
      <c r="B59" s="152"/>
      <c r="C59" s="85" t="s">
        <v>345</v>
      </c>
      <c r="D59" s="85">
        <v>-5.9619059992999999</v>
      </c>
      <c r="F59" s="85">
        <v>-6.0245718908950101</v>
      </c>
      <c r="G59" s="85">
        <v>-6.0554706736117199</v>
      </c>
      <c r="H59" s="89">
        <v>-6.0424567290456199</v>
      </c>
      <c r="I59" s="85">
        <v>-6.1506211217849298</v>
      </c>
      <c r="J59" s="85">
        <v>-6.0768353353238096</v>
      </c>
    </row>
    <row r="60" spans="1:21" s="85" customFormat="1">
      <c r="A60" s="84"/>
      <c r="B60" s="84"/>
      <c r="H60" s="89"/>
    </row>
    <row r="61" spans="1:21" s="85" customFormat="1">
      <c r="A61" s="91" t="s">
        <v>488</v>
      </c>
      <c r="B61" s="95" t="s">
        <v>448</v>
      </c>
      <c r="C61" s="95" t="s">
        <v>4</v>
      </c>
      <c r="D61" s="95" t="s">
        <v>277</v>
      </c>
      <c r="E61" s="21" t="s">
        <v>282</v>
      </c>
      <c r="F61" s="21" t="s">
        <v>421</v>
      </c>
      <c r="G61" s="21" t="s">
        <v>0</v>
      </c>
      <c r="H61" s="21" t="s">
        <v>83</v>
      </c>
      <c r="I61" s="21" t="s">
        <v>91</v>
      </c>
      <c r="J61" s="21" t="s">
        <v>347</v>
      </c>
      <c r="K61" s="21" t="s">
        <v>92</v>
      </c>
      <c r="L61" s="21" t="s">
        <v>357</v>
      </c>
      <c r="N61" s="87" t="s">
        <v>448</v>
      </c>
      <c r="O61" s="21" t="s">
        <v>421</v>
      </c>
      <c r="P61" s="21" t="s">
        <v>0</v>
      </c>
      <c r="Q61" s="21" t="s">
        <v>83</v>
      </c>
      <c r="R61" s="21" t="s">
        <v>91</v>
      </c>
      <c r="S61" s="21" t="s">
        <v>347</v>
      </c>
      <c r="T61" s="21" t="s">
        <v>92</v>
      </c>
      <c r="U61" s="21" t="s">
        <v>357</v>
      </c>
    </row>
    <row r="62" spans="1:21" s="85" customFormat="1">
      <c r="A62" s="84"/>
      <c r="B62" s="95">
        <v>0.65</v>
      </c>
      <c r="F62" s="92">
        <v>-2.9948896459593501</v>
      </c>
      <c r="G62" s="92">
        <v>-2.9707132372</v>
      </c>
      <c r="H62" s="89">
        <v>-2.9847382532000002</v>
      </c>
      <c r="I62" s="92">
        <v>-2.9868675781362701</v>
      </c>
      <c r="J62" s="92">
        <v>-2.9867573879340301</v>
      </c>
      <c r="N62" s="95">
        <v>0.65</v>
      </c>
      <c r="O62" s="85">
        <f t="shared" ref="O62:O67" si="6">F62</f>
        <v>-2.9948896459593501</v>
      </c>
      <c r="P62" s="9">
        <f t="shared" ref="P62:P67" si="7">(G62-O62)*1000</f>
        <v>24.176408759350121</v>
      </c>
      <c r="Q62" s="9">
        <f t="shared" ref="Q62:Q67" si="8">(H62-O62)*1000</f>
        <v>10.151392759349953</v>
      </c>
      <c r="R62" s="9">
        <f t="shared" ref="R62:R67" si="9">(I62-O62)*1000</f>
        <v>8.0220678230800146</v>
      </c>
      <c r="S62" s="9">
        <f t="shared" ref="S62:S67" si="10">(J62-O62)*1000</f>
        <v>8.1322580253200272</v>
      </c>
      <c r="T62" s="9"/>
      <c r="U62" s="9"/>
    </row>
    <row r="63" spans="1:21" s="85" customFormat="1">
      <c r="A63" s="91"/>
      <c r="B63" s="95">
        <v>1</v>
      </c>
      <c r="F63" s="92">
        <v>-3.2576067825602499</v>
      </c>
      <c r="G63" s="92">
        <v>-3.2273007705999999</v>
      </c>
      <c r="H63" s="89">
        <v>-3.2446173387999999</v>
      </c>
      <c r="I63" s="92">
        <v>-3.2515747261547201</v>
      </c>
      <c r="J63" s="92">
        <v>-3.2509814756719599</v>
      </c>
      <c r="N63" s="95">
        <v>1</v>
      </c>
      <c r="O63" s="92">
        <f t="shared" si="6"/>
        <v>-3.2576067825602499</v>
      </c>
      <c r="P63" s="9">
        <f t="shared" si="7"/>
        <v>30.306011960250068</v>
      </c>
      <c r="Q63" s="9">
        <f t="shared" si="8"/>
        <v>12.989443760250019</v>
      </c>
      <c r="R63" s="9">
        <f t="shared" si="9"/>
        <v>6.0320564055298398</v>
      </c>
      <c r="S63" s="9">
        <f t="shared" si="10"/>
        <v>6.6253068882899946</v>
      </c>
      <c r="T63" s="9"/>
      <c r="U63" s="9"/>
    </row>
    <row r="64" spans="1:21" s="85" customFormat="1">
      <c r="A64" s="91"/>
      <c r="B64" s="95">
        <v>1.5</v>
      </c>
      <c r="F64" s="70">
        <v>-3.0201981348287301</v>
      </c>
      <c r="G64" s="92">
        <v>-2.9879866377000002</v>
      </c>
      <c r="H64" s="89">
        <v>-3.0048500166999998</v>
      </c>
      <c r="I64" s="70">
        <v>-3.0184653797941099</v>
      </c>
      <c r="J64" s="92">
        <v>-3.0158563080945102</v>
      </c>
      <c r="N64" s="95">
        <v>1.5</v>
      </c>
      <c r="O64" s="92">
        <f t="shared" si="6"/>
        <v>-3.0201981348287301</v>
      </c>
      <c r="P64" s="9">
        <f t="shared" si="7"/>
        <v>32.211497128729945</v>
      </c>
      <c r="Q64" s="9">
        <f t="shared" si="8"/>
        <v>15.34811812873027</v>
      </c>
      <c r="R64" s="9">
        <f t="shared" si="9"/>
        <v>1.7327550346202258</v>
      </c>
      <c r="S64" s="9">
        <f t="shared" si="10"/>
        <v>4.3418267342199002</v>
      </c>
      <c r="T64" s="9"/>
      <c r="U64" s="9"/>
    </row>
    <row r="65" spans="1:21" s="85" customFormat="1">
      <c r="A65" s="91"/>
      <c r="B65" s="95">
        <v>2</v>
      </c>
      <c r="F65" s="92">
        <v>-2.8740730692489</v>
      </c>
      <c r="G65" s="92">
        <v>-2.8586717683999998</v>
      </c>
      <c r="H65" s="89">
        <v>-2.8660258916000001</v>
      </c>
      <c r="I65" s="92">
        <v>-2.8748155251163401</v>
      </c>
      <c r="J65" s="92">
        <v>-2.8726743742281098</v>
      </c>
      <c r="N65" s="95">
        <v>2</v>
      </c>
      <c r="O65" s="92">
        <f t="shared" si="6"/>
        <v>-2.8740730692489</v>
      </c>
      <c r="P65" s="9">
        <f t="shared" si="7"/>
        <v>15.401300848900235</v>
      </c>
      <c r="Q65" s="9">
        <f t="shared" si="8"/>
        <v>8.0471776488999502</v>
      </c>
      <c r="R65" s="9">
        <f t="shared" si="9"/>
        <v>-0.74245586744003944</v>
      </c>
      <c r="S65" s="9">
        <f t="shared" si="10"/>
        <v>1.3986950207902638</v>
      </c>
      <c r="T65" s="9"/>
      <c r="U65" s="9"/>
    </row>
    <row r="66" spans="1:21" s="85" customFormat="1">
      <c r="A66" s="91"/>
      <c r="B66" s="95">
        <v>3</v>
      </c>
      <c r="F66" s="92">
        <v>-2.82769711402831</v>
      </c>
      <c r="G66" s="92">
        <v>-2.8270577030999999</v>
      </c>
      <c r="H66" s="89">
        <v>-2.8274151552000002</v>
      </c>
      <c r="I66" s="92">
        <v>-2.8277494244493502</v>
      </c>
      <c r="J66" s="92">
        <v>-2.8276550184620599</v>
      </c>
      <c r="N66" s="95">
        <v>3</v>
      </c>
      <c r="O66" s="92">
        <f t="shared" si="6"/>
        <v>-2.82769711402831</v>
      </c>
      <c r="P66" s="9">
        <f t="shared" si="7"/>
        <v>0.63941092831010238</v>
      </c>
      <c r="Q66" s="9">
        <f t="shared" si="8"/>
        <v>0.28195882830983621</v>
      </c>
      <c r="R66" s="9">
        <f t="shared" si="9"/>
        <v>-5.2310421040147048E-2</v>
      </c>
      <c r="S66" s="9">
        <f t="shared" si="10"/>
        <v>4.2095566250122118E-2</v>
      </c>
      <c r="T66" s="9"/>
      <c r="U66" s="9"/>
    </row>
    <row r="67" spans="1:21" s="85" customFormat="1">
      <c r="A67" s="91"/>
      <c r="B67" s="95">
        <v>4</v>
      </c>
      <c r="F67" s="92">
        <v>-2.82626801262322</v>
      </c>
      <c r="G67" s="92">
        <v>-2.8262526346999999</v>
      </c>
      <c r="H67" s="89">
        <v>-2.8262621396999998</v>
      </c>
      <c r="I67" s="92">
        <v>-2.8262693277961</v>
      </c>
      <c r="J67" s="89">
        <v>-2.8262670436137798</v>
      </c>
      <c r="N67" s="95">
        <v>4</v>
      </c>
      <c r="O67" s="92">
        <f t="shared" si="6"/>
        <v>-2.82626801262322</v>
      </c>
      <c r="P67" s="9">
        <f t="shared" si="7"/>
        <v>1.537792322015008E-2</v>
      </c>
      <c r="Q67" s="9">
        <f t="shared" si="8"/>
        <v>5.8729232201848447E-3</v>
      </c>
      <c r="R67" s="9">
        <f t="shared" si="9"/>
        <v>-1.3151728799343232E-3</v>
      </c>
      <c r="S67" s="9">
        <f t="shared" si="10"/>
        <v>9.6900944024369551E-4</v>
      </c>
      <c r="T67" s="9"/>
      <c r="U67" s="9"/>
    </row>
    <row r="68" spans="1:21" s="85" customFormat="1">
      <c r="A68" s="91"/>
      <c r="B68" s="84"/>
    </row>
    <row r="69" spans="1:21" s="85" customFormat="1">
      <c r="A69" s="84"/>
      <c r="B69" s="84"/>
    </row>
    <row r="70" spans="1:21" s="85" customFormat="1">
      <c r="A70" s="84"/>
      <c r="B70" s="84"/>
    </row>
    <row r="71" spans="1:21" s="85" customFormat="1">
      <c r="A71" s="84"/>
      <c r="B71" s="84"/>
      <c r="H71" s="89"/>
    </row>
    <row r="72" spans="1:21" s="83" customFormat="1">
      <c r="A72" s="82"/>
      <c r="M72" s="76"/>
      <c r="N72" s="76"/>
    </row>
    <row r="73" spans="1:21" s="83" customFormat="1">
      <c r="A73" s="82" t="s">
        <v>494</v>
      </c>
      <c r="B73" s="10" t="s">
        <v>495</v>
      </c>
      <c r="C73" s="10" t="s">
        <v>415</v>
      </c>
      <c r="D73" s="10" t="s">
        <v>277</v>
      </c>
      <c r="E73" s="21" t="s">
        <v>282</v>
      </c>
      <c r="F73" s="21" t="s">
        <v>421</v>
      </c>
      <c r="G73" s="21" t="s">
        <v>0</v>
      </c>
      <c r="H73" s="21" t="s">
        <v>83</v>
      </c>
      <c r="I73" s="21" t="s">
        <v>91</v>
      </c>
      <c r="J73" s="21" t="s">
        <v>347</v>
      </c>
      <c r="K73" s="21" t="s">
        <v>416</v>
      </c>
      <c r="L73" s="21" t="s">
        <v>417</v>
      </c>
      <c r="N73" s="87" t="s">
        <v>448</v>
      </c>
      <c r="O73" s="21" t="s">
        <v>421</v>
      </c>
      <c r="P73" s="21" t="s">
        <v>0</v>
      </c>
      <c r="Q73" s="21" t="s">
        <v>83</v>
      </c>
      <c r="R73" s="21" t="s">
        <v>91</v>
      </c>
      <c r="S73" s="21" t="s">
        <v>347</v>
      </c>
      <c r="T73" s="21" t="s">
        <v>416</v>
      </c>
      <c r="U73" s="21" t="s">
        <v>417</v>
      </c>
    </row>
    <row r="74" spans="1:21" s="76" customFormat="1">
      <c r="A74" s="82"/>
      <c r="B74" s="10">
        <v>0.8</v>
      </c>
      <c r="C74" s="77">
        <v>-107.6977342</v>
      </c>
      <c r="D74" s="77">
        <v>-107.77423690000001</v>
      </c>
      <c r="E74" s="77">
        <v>-107.7824243</v>
      </c>
      <c r="F74" s="77">
        <v>-107.76909214837301</v>
      </c>
      <c r="G74" s="77">
        <v>-107.73155783430001</v>
      </c>
      <c r="H74" s="77">
        <v>-107.7715048538</v>
      </c>
      <c r="I74" s="75">
        <v>-107.7693595209</v>
      </c>
      <c r="J74" s="75">
        <v>-107.768778049848</v>
      </c>
      <c r="K74" s="77">
        <v>-107.769673218769</v>
      </c>
      <c r="L74" s="77">
        <v>-107.76909216819099</v>
      </c>
      <c r="N74" s="10">
        <v>0.8</v>
      </c>
      <c r="O74" s="77">
        <f t="shared" ref="O74:O79" si="11">F74</f>
        <v>-107.76909214837301</v>
      </c>
      <c r="P74" s="9">
        <f t="shared" ref="P74:P79" si="12">(G74-O74)*1000</f>
        <v>37.534314072999564</v>
      </c>
      <c r="Q74" s="9">
        <f t="shared" ref="Q74:Q79" si="13">(H74-O74)*1000</f>
        <v>-2.4127054269911241</v>
      </c>
      <c r="R74" s="9">
        <f t="shared" ref="R74:R79" si="14">(I74-$O74)*1000</f>
        <v>-0.26737252699149394</v>
      </c>
      <c r="S74" s="9">
        <f t="shared" ref="S74:S79" si="15">(J74-O74)*1000</f>
        <v>0.3140985250098538</v>
      </c>
      <c r="T74" s="9">
        <f t="shared" ref="T74:T79" si="16">(K74-O74)*1000</f>
        <v>-0.58107039599519794</v>
      </c>
      <c r="U74" s="9">
        <f t="shared" ref="U74:U79" si="17">(L74-O74)*1000</f>
        <v>-1.9817989027615113E-5</v>
      </c>
    </row>
    <row r="75" spans="1:21" s="76" customFormat="1">
      <c r="A75" s="82"/>
      <c r="B75" s="10">
        <v>1</v>
      </c>
      <c r="C75" s="77">
        <v>-108.5407977502</v>
      </c>
      <c r="D75" s="77">
        <v>-108.6950044</v>
      </c>
      <c r="E75" s="77">
        <v>-108.69423690000001</v>
      </c>
      <c r="F75" s="77">
        <v>-108.682440468273</v>
      </c>
      <c r="G75" s="78">
        <v>-108.62235585000001</v>
      </c>
      <c r="H75" s="77">
        <v>-108.68570359570001</v>
      </c>
      <c r="I75" s="75">
        <v>-108.684024394128</v>
      </c>
      <c r="J75" s="75">
        <v>-108.68116357888201</v>
      </c>
      <c r="K75" s="77">
        <v>-108.685341584486</v>
      </c>
      <c r="L75" s="77">
        <v>-108.682440457751</v>
      </c>
      <c r="N75" s="10">
        <v>1</v>
      </c>
      <c r="O75" s="77">
        <f t="shared" si="11"/>
        <v>-108.682440468273</v>
      </c>
      <c r="P75" s="9">
        <f t="shared" si="12"/>
        <v>60.084618272995272</v>
      </c>
      <c r="Q75" s="9">
        <f t="shared" si="13"/>
        <v>-3.2631274270045196</v>
      </c>
      <c r="R75" s="9">
        <f t="shared" si="14"/>
        <v>-1.5839258550016666</v>
      </c>
      <c r="S75" s="9">
        <f t="shared" si="15"/>
        <v>1.2768893909935741</v>
      </c>
      <c r="T75" s="9">
        <f t="shared" si="16"/>
        <v>-2.9011162129961576</v>
      </c>
      <c r="U75" s="9">
        <f t="shared" si="17"/>
        <v>1.0522001048229868E-5</v>
      </c>
    </row>
    <row r="76" spans="1:21" s="76" customFormat="1">
      <c r="A76" s="82"/>
      <c r="B76" s="10">
        <v>1.5</v>
      </c>
      <c r="C76" s="77"/>
      <c r="D76" s="77"/>
      <c r="E76" s="77"/>
      <c r="F76" s="77">
        <v>-108.590036099849</v>
      </c>
      <c r="G76" s="77">
        <v>-108.5232176491</v>
      </c>
      <c r="H76" s="77">
        <v>-108.6081643011</v>
      </c>
      <c r="I76" s="75">
        <v>-108.604317550213</v>
      </c>
      <c r="J76" s="75">
        <v>-108.58879213976201</v>
      </c>
      <c r="K76" s="77">
        <v>-108.60566620252099</v>
      </c>
      <c r="L76" s="77">
        <v>-108.59003608950501</v>
      </c>
      <c r="N76" s="10">
        <v>1.5</v>
      </c>
      <c r="O76" s="77">
        <f t="shared" si="11"/>
        <v>-108.590036099849</v>
      </c>
      <c r="P76" s="9">
        <f t="shared" si="12"/>
        <v>66.818450748996838</v>
      </c>
      <c r="Q76" s="9">
        <f t="shared" si="13"/>
        <v>-18.128201251002451</v>
      </c>
      <c r="R76" s="9">
        <f t="shared" si="14"/>
        <v>-14.281450363995418</v>
      </c>
      <c r="S76" s="9">
        <f t="shared" si="15"/>
        <v>1.2439600869953438</v>
      </c>
      <c r="T76" s="9">
        <f t="shared" si="16"/>
        <v>-15.630102671991608</v>
      </c>
      <c r="U76" s="9">
        <f t="shared" si="17"/>
        <v>1.0343995882067247E-5</v>
      </c>
    </row>
    <row r="77" spans="1:21" s="76" customFormat="1">
      <c r="A77" s="82"/>
      <c r="B77" s="10">
        <v>2</v>
      </c>
      <c r="C77" s="77"/>
      <c r="D77" s="77"/>
      <c r="E77" s="77"/>
      <c r="F77" s="77">
        <v>-108.50705499908599</v>
      </c>
      <c r="G77" s="77">
        <v>-108.4157808043</v>
      </c>
      <c r="H77" s="77">
        <v>-109.0153194952</v>
      </c>
      <c r="I77" s="75">
        <v>-108.652499740322</v>
      </c>
      <c r="J77" s="75">
        <v>-108.50696224565699</v>
      </c>
      <c r="K77" s="77">
        <v>-108.65411379328501</v>
      </c>
      <c r="L77" s="77">
        <v>-108.507054953325</v>
      </c>
      <c r="N77" s="10">
        <v>2</v>
      </c>
      <c r="O77" s="77">
        <f t="shared" si="11"/>
        <v>-108.50705499908599</v>
      </c>
      <c r="P77" s="9">
        <f t="shared" si="12"/>
        <v>91.274194785995633</v>
      </c>
      <c r="Q77" s="9">
        <f t="shared" si="13"/>
        <v>-508.26449611400903</v>
      </c>
      <c r="R77" s="9">
        <f t="shared" si="14"/>
        <v>-145.44474123600537</v>
      </c>
      <c r="S77" s="9">
        <f t="shared" si="15"/>
        <v>9.2753429001390941E-2</v>
      </c>
      <c r="T77" s="9">
        <f t="shared" si="16"/>
        <v>-147.0587941990118</v>
      </c>
      <c r="U77" s="9">
        <f t="shared" si="17"/>
        <v>4.5760998546029441E-5</v>
      </c>
    </row>
    <row r="78" spans="1:21" s="80" customFormat="1">
      <c r="A78" s="82"/>
      <c r="B78" s="10">
        <v>3</v>
      </c>
      <c r="C78" s="77"/>
      <c r="D78" s="77"/>
      <c r="E78" s="77"/>
      <c r="F78" s="77">
        <v>-108.498347171657</v>
      </c>
      <c r="G78" s="77">
        <v>-108.3755821738</v>
      </c>
      <c r="H78" s="78">
        <v>-221.36384605500001</v>
      </c>
      <c r="I78" s="75">
        <v>-123.552131496131</v>
      </c>
      <c r="J78" s="75">
        <v>-108.498281631295</v>
      </c>
      <c r="K78" s="77">
        <v>-123.71057690791</v>
      </c>
      <c r="L78" s="77">
        <v>-108.498347171657</v>
      </c>
      <c r="N78" s="10">
        <v>3</v>
      </c>
      <c r="O78" s="77">
        <f t="shared" si="11"/>
        <v>-108.498347171657</v>
      </c>
      <c r="P78" s="9">
        <f t="shared" si="12"/>
        <v>122.76499785700423</v>
      </c>
      <c r="Q78" s="9">
        <f t="shared" si="13"/>
        <v>-112865.49888334301</v>
      </c>
      <c r="R78" s="9">
        <f t="shared" si="14"/>
        <v>-15053.784324473994</v>
      </c>
      <c r="S78" s="9">
        <f t="shared" si="15"/>
        <v>6.5540362001570429E-2</v>
      </c>
      <c r="T78" s="9">
        <f t="shared" si="16"/>
        <v>-15212.229736252993</v>
      </c>
      <c r="U78" s="9">
        <f t="shared" si="17"/>
        <v>0</v>
      </c>
    </row>
    <row r="79" spans="1:21">
      <c r="B79" s="10">
        <v>4</v>
      </c>
      <c r="C79" s="77"/>
      <c r="D79" s="77"/>
      <c r="E79" s="77"/>
      <c r="F79" s="77">
        <v>-108.49822634181901</v>
      </c>
      <c r="G79" s="77">
        <v>-108.3748336079</v>
      </c>
      <c r="H79" s="78">
        <v>-23772.0034661112</v>
      </c>
      <c r="I79" s="76">
        <v>-1664.94460695209</v>
      </c>
      <c r="J79" s="76">
        <v>-108.498225232583</v>
      </c>
      <c r="K79" s="77">
        <v>-1679.43671824069</v>
      </c>
      <c r="L79" s="77">
        <v>-108.498226241343</v>
      </c>
      <c r="N79" s="88">
        <v>4</v>
      </c>
      <c r="O79" s="77">
        <f t="shared" si="11"/>
        <v>-108.49822634181901</v>
      </c>
      <c r="P79" s="9">
        <f t="shared" si="12"/>
        <v>123.39273391900463</v>
      </c>
      <c r="Q79" s="9">
        <f t="shared" si="13"/>
        <v>-23663505.239769381</v>
      </c>
      <c r="R79" s="9">
        <f t="shared" si="14"/>
        <v>-1556446.3806102711</v>
      </c>
      <c r="S79" s="9">
        <f t="shared" si="15"/>
        <v>1.1092360097109122E-3</v>
      </c>
      <c r="T79" s="9">
        <f t="shared" si="16"/>
        <v>-1570938.491898871</v>
      </c>
      <c r="U79" s="9">
        <f t="shared" si="17"/>
        <v>1.0047600085272279E-4</v>
      </c>
    </row>
    <row r="80" spans="1:21">
      <c r="A80" s="76"/>
      <c r="B80" s="76"/>
      <c r="C80" s="76"/>
      <c r="D80" s="76"/>
      <c r="F80" s="75"/>
      <c r="G80" s="75"/>
    </row>
    <row r="81" spans="1:21">
      <c r="F81" s="75"/>
      <c r="G81" s="75"/>
    </row>
    <row r="82" spans="1:21" s="92" customFormat="1">
      <c r="A82" s="91"/>
    </row>
    <row r="83" spans="1:21">
      <c r="D83" s="98"/>
      <c r="F83" s="75"/>
      <c r="G83" s="75"/>
    </row>
    <row r="84" spans="1:21" s="98" customFormat="1">
      <c r="A84" s="97"/>
    </row>
    <row r="85" spans="1:21" s="76" customFormat="1">
      <c r="A85" s="82"/>
      <c r="B85" s="83"/>
      <c r="M85" s="77"/>
    </row>
    <row r="86" spans="1:21" s="76" customFormat="1">
      <c r="A86" s="82" t="s">
        <v>474</v>
      </c>
      <c r="B86" s="10" t="s">
        <v>473</v>
      </c>
      <c r="C86" s="10" t="s">
        <v>415</v>
      </c>
      <c r="D86" s="10" t="s">
        <v>277</v>
      </c>
      <c r="E86" s="21" t="s">
        <v>282</v>
      </c>
      <c r="F86" s="21" t="s">
        <v>422</v>
      </c>
      <c r="G86" s="21" t="s">
        <v>0</v>
      </c>
      <c r="H86" s="21" t="s">
        <v>83</v>
      </c>
      <c r="I86" s="21" t="s">
        <v>419</v>
      </c>
      <c r="J86" s="21" t="s">
        <v>418</v>
      </c>
      <c r="K86" s="75"/>
      <c r="L86" s="75"/>
      <c r="M86" s="75"/>
      <c r="N86" s="75"/>
    </row>
    <row r="87" spans="1:21" s="81" customFormat="1">
      <c r="A87" s="82"/>
      <c r="B87" s="10">
        <v>0.9</v>
      </c>
      <c r="C87" s="75">
        <v>-39.961959200000003</v>
      </c>
      <c r="D87" s="75">
        <v>-40.001765599999999</v>
      </c>
      <c r="E87" s="77">
        <v>-40.016425300000002</v>
      </c>
      <c r="F87" s="77">
        <v>-40.016510988703203</v>
      </c>
      <c r="G87" s="77">
        <v>-40.0024840596</v>
      </c>
      <c r="H87" s="77">
        <v>-40.015278134100001</v>
      </c>
      <c r="I87" s="77">
        <v>-40.016579059019101</v>
      </c>
      <c r="J87" s="77">
        <v>-40.016511081811402</v>
      </c>
      <c r="K87" s="75"/>
      <c r="L87" s="75"/>
      <c r="M87" s="75"/>
      <c r="N87" s="75"/>
    </row>
    <row r="88" spans="1:21" s="81" customFormat="1">
      <c r="A88" s="82"/>
      <c r="B88" s="10">
        <v>1</v>
      </c>
      <c r="C88" s="75">
        <v>-40.086841900000003</v>
      </c>
      <c r="D88" s="75">
        <v>-40.134950099999998</v>
      </c>
      <c r="E88" s="77">
        <v>-40.153631400000002</v>
      </c>
      <c r="F88" s="77">
        <v>-40.153770255946597</v>
      </c>
      <c r="G88" s="77">
        <v>-40.137578036199997</v>
      </c>
      <c r="H88" s="77">
        <v>-40.152915604500002</v>
      </c>
      <c r="I88" s="77">
        <v>-40.153870465222603</v>
      </c>
      <c r="J88" s="77">
        <v>-40.153770303096699</v>
      </c>
      <c r="K88" s="75"/>
      <c r="L88" s="75"/>
      <c r="M88" s="75"/>
      <c r="N88" s="75"/>
    </row>
    <row r="89" spans="1:21" s="81" customFormat="1">
      <c r="A89" s="82"/>
      <c r="B89" s="10">
        <v>1.5</v>
      </c>
      <c r="C89" s="75">
        <v>-39.7806906</v>
      </c>
      <c r="D89" s="75">
        <v>-39.897314299999998</v>
      </c>
      <c r="E89" s="77">
        <v>-39.949745900000003</v>
      </c>
      <c r="F89" s="77">
        <v>-39.952753041967</v>
      </c>
      <c r="G89" s="78">
        <v>-39.917649468800001</v>
      </c>
      <c r="H89" s="77">
        <v>-39.951691613000001</v>
      </c>
      <c r="I89" s="78">
        <v>-39.953662743687097</v>
      </c>
      <c r="J89" s="77">
        <v>-39.952753026258797</v>
      </c>
      <c r="K89" s="75"/>
      <c r="L89" s="75"/>
      <c r="M89" s="75"/>
      <c r="N89" s="75"/>
    </row>
    <row r="90" spans="1:21" s="76" customFormat="1">
      <c r="A90" s="82"/>
      <c r="B90" s="10">
        <v>2</v>
      </c>
      <c r="C90" s="75">
        <v>-39.233893899999998</v>
      </c>
      <c r="D90" s="75">
        <v>-39.465621200000001</v>
      </c>
      <c r="E90" s="77">
        <v>-39.5639915</v>
      </c>
      <c r="F90" s="77"/>
      <c r="G90" s="77"/>
      <c r="H90" s="77"/>
      <c r="I90" s="77"/>
      <c r="J90" s="77"/>
      <c r="K90" s="77"/>
      <c r="L90" s="75"/>
      <c r="M90" s="75"/>
      <c r="N90" s="75"/>
    </row>
    <row r="91" spans="1:21">
      <c r="B91" s="10">
        <v>3</v>
      </c>
      <c r="E91" s="77"/>
      <c r="F91" s="77"/>
      <c r="G91" s="77"/>
      <c r="H91" s="77"/>
      <c r="I91" s="77"/>
      <c r="J91" s="77"/>
      <c r="K91" s="77"/>
    </row>
    <row r="92" spans="1:21" s="85" customFormat="1">
      <c r="A92" s="84"/>
      <c r="B92" s="10">
        <v>4</v>
      </c>
      <c r="E92" s="77"/>
      <c r="F92" s="77"/>
      <c r="G92" s="77"/>
      <c r="H92" s="77"/>
      <c r="I92" s="77"/>
      <c r="J92" s="77"/>
      <c r="K92" s="77"/>
    </row>
    <row r="94" spans="1:21">
      <c r="A94" s="75"/>
      <c r="B94" s="10" t="s">
        <v>469</v>
      </c>
      <c r="C94" s="10" t="s">
        <v>4</v>
      </c>
      <c r="D94" s="10" t="s">
        <v>277</v>
      </c>
      <c r="E94" s="21" t="s">
        <v>282</v>
      </c>
      <c r="F94" s="21" t="s">
        <v>484</v>
      </c>
      <c r="G94" s="21" t="s">
        <v>341</v>
      </c>
      <c r="H94" s="21" t="s">
        <v>342</v>
      </c>
      <c r="I94" s="21" t="s">
        <v>91</v>
      </c>
      <c r="J94" s="21" t="s">
        <v>347</v>
      </c>
      <c r="K94" s="21" t="s">
        <v>92</v>
      </c>
      <c r="L94" s="21" t="s">
        <v>357</v>
      </c>
      <c r="M94" s="5"/>
    </row>
    <row r="95" spans="1:21">
      <c r="A95" s="82" t="s">
        <v>466</v>
      </c>
      <c r="B95" s="10" t="s">
        <v>467</v>
      </c>
      <c r="C95" s="77"/>
      <c r="D95" s="77"/>
      <c r="E95" s="77"/>
      <c r="F95" s="77">
        <f>CC!E16+CC!E34</f>
        <v>-5.0328722627999998</v>
      </c>
      <c r="G95" s="77">
        <f>CC!D16+CC!D34</f>
        <v>-4.9844662180999997</v>
      </c>
      <c r="H95" s="77">
        <f>CC!F17+CC!F35</f>
        <v>-5.0102357727168298</v>
      </c>
      <c r="I95" s="77">
        <f>CC!G17+CC!G35</f>
        <v>-5.0321876142025701</v>
      </c>
      <c r="J95" s="77">
        <f>CC!H17+CC!H35</f>
        <v>-5.0285304289292103</v>
      </c>
      <c r="K95" s="77">
        <f>CC!H17+CC!I35</f>
        <v>-5.0387353110352997</v>
      </c>
      <c r="L95" s="77">
        <f>CC!I17+CC!J35</f>
        <v>-3.0201980950060001</v>
      </c>
      <c r="M95" s="93"/>
    </row>
    <row r="96" spans="1:21" s="91" customFormat="1">
      <c r="B96" s="95" t="s">
        <v>345</v>
      </c>
      <c r="C96" s="93"/>
      <c r="D96" s="93"/>
      <c r="E96" s="93"/>
      <c r="F96" s="93">
        <f>CC!E17+CC!E35</f>
        <v>-5.0328722627651601</v>
      </c>
      <c r="G96" s="93">
        <v>-4.9844662200999998</v>
      </c>
      <c r="H96" s="93">
        <v>-5.0102357630999999</v>
      </c>
      <c r="I96" s="93">
        <v>-5.0321876199675701</v>
      </c>
      <c r="J96" s="93">
        <v>-5.0285304388345304</v>
      </c>
      <c r="K96" s="93">
        <v>-5.0397834299165698</v>
      </c>
      <c r="L96" s="93">
        <v>-5.0328722245604602</v>
      </c>
      <c r="M96" s="93"/>
      <c r="N96" s="10" t="s">
        <v>448</v>
      </c>
      <c r="O96" s="21" t="s">
        <v>471</v>
      </c>
      <c r="P96" s="21" t="s">
        <v>341</v>
      </c>
      <c r="Q96" s="21" t="s">
        <v>342</v>
      </c>
      <c r="R96" s="21" t="s">
        <v>91</v>
      </c>
      <c r="S96" s="21" t="s">
        <v>347</v>
      </c>
      <c r="T96" s="21" t="s">
        <v>92</v>
      </c>
      <c r="U96" s="21" t="s">
        <v>357</v>
      </c>
    </row>
    <row r="97" spans="1:21" s="92" customFormat="1">
      <c r="A97" s="82" t="s">
        <v>470</v>
      </c>
      <c r="B97" s="10">
        <v>0.65</v>
      </c>
      <c r="C97" s="77"/>
      <c r="D97" s="77"/>
      <c r="E97" s="77"/>
      <c r="F97" s="77">
        <v>-4.8514175217159599</v>
      </c>
      <c r="G97" s="77">
        <v>-4.8004089177000004</v>
      </c>
      <c r="H97" s="77">
        <v>-4.8277640632000001</v>
      </c>
      <c r="I97" s="78">
        <v>-4.82863384103395</v>
      </c>
      <c r="J97" s="77">
        <v>-4.8284402693712298</v>
      </c>
      <c r="K97" s="77"/>
      <c r="L97" s="77"/>
      <c r="M97" s="77"/>
      <c r="N97" s="10">
        <v>0.65</v>
      </c>
      <c r="O97" s="94">
        <f t="shared" ref="O97:O102" si="18">F97</f>
        <v>-4.8514175217159599</v>
      </c>
      <c r="P97" s="15">
        <f>(G97-$O$97)*1000</f>
        <v>51.008604015959413</v>
      </c>
      <c r="Q97" s="15">
        <f>(H97-$O$97)*1000</f>
        <v>23.653458515959791</v>
      </c>
      <c r="R97" s="15">
        <f t="shared" ref="R97:R102" si="19">(I97-O97)*1000</f>
        <v>22.783680682009866</v>
      </c>
      <c r="S97" s="15">
        <f t="shared" ref="S97:S102" si="20">(J97-$O97)*1000</f>
        <v>22.977252344730026</v>
      </c>
      <c r="T97" s="15"/>
      <c r="U97" s="15"/>
    </row>
    <row r="98" spans="1:21">
      <c r="B98" s="10">
        <v>1</v>
      </c>
      <c r="C98" s="77">
        <v>-5.2476172999999999</v>
      </c>
      <c r="D98" s="77">
        <v>-5.3552375000000003</v>
      </c>
      <c r="E98" s="77">
        <v>-5.4133893000000004</v>
      </c>
      <c r="F98" s="77">
        <v>-5.4153935183686199</v>
      </c>
      <c r="G98" s="77">
        <v>-5.3534931902</v>
      </c>
      <c r="H98" s="77">
        <v>-5.3876503245</v>
      </c>
      <c r="I98" s="77">
        <v>-5.3974204397962904</v>
      </c>
      <c r="J98" s="77">
        <v>-5.3962900866953598</v>
      </c>
      <c r="K98" s="77"/>
      <c r="L98" s="77"/>
      <c r="N98" s="10">
        <v>1</v>
      </c>
      <c r="O98" s="94">
        <f t="shared" si="18"/>
        <v>-5.4153935183686199</v>
      </c>
      <c r="P98" s="15">
        <f>(G98-O98)*1000</f>
        <v>61.9003281686199</v>
      </c>
      <c r="Q98" s="15">
        <f>(H98-$O$97)*1000</f>
        <v>-536.23280278404013</v>
      </c>
      <c r="R98" s="15">
        <f t="shared" si="19"/>
        <v>17.973078572329548</v>
      </c>
      <c r="S98" s="15">
        <f t="shared" si="20"/>
        <v>19.103431673260118</v>
      </c>
      <c r="T98" s="15"/>
      <c r="U98" s="15"/>
    </row>
    <row r="99" spans="1:21">
      <c r="B99" s="10">
        <v>1.5</v>
      </c>
      <c r="C99" s="77">
        <v>-4.6324858000000004</v>
      </c>
      <c r="D99" s="77">
        <v>-4.8409402999999998</v>
      </c>
      <c r="E99" s="77">
        <v>-5.0589898</v>
      </c>
      <c r="F99" s="77">
        <v>-5.0362942732592497</v>
      </c>
      <c r="G99" s="77">
        <v>-4.9711052395999999</v>
      </c>
      <c r="H99" s="77">
        <v>-5.0041613792000001</v>
      </c>
      <c r="I99" s="77">
        <v>-5.02900949269831</v>
      </c>
      <c r="J99" s="77">
        <v>-5.0236669786087802</v>
      </c>
      <c r="K99" s="77"/>
      <c r="L99" s="77"/>
      <c r="N99" s="10">
        <v>1.5</v>
      </c>
      <c r="O99" s="94">
        <f t="shared" si="18"/>
        <v>-5.0362942732592497</v>
      </c>
      <c r="P99" s="15">
        <f>(G99-O99)*1000</f>
        <v>65.189033659249773</v>
      </c>
      <c r="Q99" s="15">
        <f>(H99-$O$97)*1000</f>
        <v>-152.74385748404029</v>
      </c>
      <c r="R99" s="15">
        <f t="shared" si="19"/>
        <v>7.2847805609397298</v>
      </c>
      <c r="S99" s="15">
        <f t="shared" si="20"/>
        <v>12.627294650469523</v>
      </c>
      <c r="T99" s="17"/>
      <c r="U99" s="17"/>
    </row>
    <row r="100" spans="1:21">
      <c r="B100" s="10">
        <v>2</v>
      </c>
      <c r="C100" s="77"/>
      <c r="D100" s="94"/>
      <c r="E100" s="94"/>
      <c r="F100" s="94">
        <v>-4.7909886486</v>
      </c>
      <c r="G100" s="94">
        <v>-4.7597552612999996</v>
      </c>
      <c r="H100" s="94">
        <v>-4.7744121192</v>
      </c>
      <c r="I100" s="94">
        <v>-4.7915678301999796</v>
      </c>
      <c r="J100" s="94">
        <v>-4.7869517019248402</v>
      </c>
      <c r="K100" s="94"/>
      <c r="L100" s="94"/>
      <c r="N100" s="10">
        <v>2</v>
      </c>
      <c r="O100" s="94">
        <f t="shared" si="18"/>
        <v>-4.7909886486</v>
      </c>
      <c r="P100" s="15">
        <f>(G100-O100)*1000</f>
        <v>31.233387300000359</v>
      </c>
      <c r="Q100" s="15">
        <f>(H100-$O$97)*1000</f>
        <v>77.005402515959887</v>
      </c>
      <c r="R100" s="15">
        <f t="shared" si="19"/>
        <v>-0.57918159997960572</v>
      </c>
      <c r="S100" s="15">
        <f t="shared" si="20"/>
        <v>4.0369466751597471</v>
      </c>
      <c r="T100" s="12"/>
      <c r="U100" s="12"/>
    </row>
    <row r="101" spans="1:21">
      <c r="B101" s="10">
        <v>3</v>
      </c>
      <c r="C101" s="77"/>
      <c r="D101" s="94"/>
      <c r="E101" s="94"/>
      <c r="F101" s="94">
        <v>-4.7128486304999999</v>
      </c>
      <c r="G101" s="94">
        <v>-4.7115539788999996</v>
      </c>
      <c r="H101" s="94">
        <v>-4.7122688683999998</v>
      </c>
      <c r="I101" s="94">
        <v>-4.7129371531072</v>
      </c>
      <c r="J101" s="94">
        <v>-4.7127270788530602</v>
      </c>
      <c r="K101" s="94"/>
      <c r="L101" s="94"/>
      <c r="N101" s="10">
        <v>3</v>
      </c>
      <c r="O101" s="94">
        <f t="shared" si="18"/>
        <v>-4.7128486304999999</v>
      </c>
      <c r="P101" s="15">
        <f>(G101-O101)*1000</f>
        <v>1.2946516000003072</v>
      </c>
      <c r="Q101" s="15">
        <f>(H101-$O$97)*1000</f>
        <v>139.14865331596005</v>
      </c>
      <c r="R101" s="15">
        <f t="shared" si="19"/>
        <v>-8.8522607200047787E-2</v>
      </c>
      <c r="S101" s="15">
        <f t="shared" si="20"/>
        <v>0.12155164693972154</v>
      </c>
      <c r="T101" s="12"/>
      <c r="U101" s="12"/>
    </row>
    <row r="102" spans="1:21">
      <c r="B102" s="10">
        <v>4</v>
      </c>
      <c r="C102" s="77"/>
      <c r="D102" s="94"/>
      <c r="E102" s="94"/>
      <c r="F102" s="94">
        <v>-4.7104468188000004</v>
      </c>
      <c r="G102" s="94">
        <v>-4.7104160550999996</v>
      </c>
      <c r="H102" s="94">
        <v>-4.7104350689999999</v>
      </c>
      <c r="I102" s="94">
        <v>-4.7104494687848302</v>
      </c>
      <c r="J102" s="94">
        <v>-4.7104443517532903</v>
      </c>
      <c r="K102" s="94"/>
      <c r="L102" s="94"/>
      <c r="N102" s="10">
        <v>4</v>
      </c>
      <c r="O102" s="94">
        <f t="shared" si="18"/>
        <v>-4.7104468188000004</v>
      </c>
      <c r="P102" s="15">
        <f>(G102-O102)*1000</f>
        <v>3.0763700000768779E-2</v>
      </c>
      <c r="Q102" s="15">
        <f>(H102-$O$97)*1000</f>
        <v>140.98245271595999</v>
      </c>
      <c r="R102" s="15">
        <f t="shared" si="19"/>
        <v>-2.649984829794505E-3</v>
      </c>
      <c r="S102" s="15">
        <f t="shared" si="20"/>
        <v>2.4670467100307292E-3</v>
      </c>
      <c r="T102" s="12"/>
      <c r="U102" s="12"/>
    </row>
    <row r="103" spans="1:21">
      <c r="D103" s="89"/>
      <c r="F103" s="75"/>
      <c r="G103" s="75"/>
    </row>
    <row r="104" spans="1:21" s="92" customFormat="1">
      <c r="A104" s="91"/>
      <c r="B104" s="91"/>
      <c r="D104" s="89"/>
    </row>
    <row r="105" spans="1:21">
      <c r="B105" s="82"/>
      <c r="D105" s="89"/>
      <c r="F105" s="75"/>
      <c r="G105" s="75"/>
    </row>
    <row r="107" spans="1:21">
      <c r="A107" s="90" t="s">
        <v>496</v>
      </c>
      <c r="B107" s="99" t="s">
        <v>448</v>
      </c>
      <c r="C107" s="99" t="s">
        <v>4</v>
      </c>
      <c r="D107" s="99" t="s">
        <v>277</v>
      </c>
      <c r="E107" s="21" t="s">
        <v>282</v>
      </c>
      <c r="F107" s="21" t="s">
        <v>497</v>
      </c>
      <c r="G107" s="21" t="s">
        <v>341</v>
      </c>
      <c r="H107" s="21" t="s">
        <v>342</v>
      </c>
      <c r="I107" s="21" t="s">
        <v>91</v>
      </c>
      <c r="J107" s="21" t="s">
        <v>347</v>
      </c>
      <c r="K107" s="21" t="s">
        <v>92</v>
      </c>
      <c r="L107" s="21" t="s">
        <v>357</v>
      </c>
    </row>
    <row r="108" spans="1:21">
      <c r="B108" s="99">
        <v>0.85</v>
      </c>
      <c r="F108" s="98">
        <v>-6.4537151888190101</v>
      </c>
      <c r="G108" s="98">
        <v>-6.3807756418999997</v>
      </c>
      <c r="H108" s="98">
        <v>-6.4202694137999998</v>
      </c>
      <c r="I108" s="98">
        <v>-6.4260132704530299</v>
      </c>
      <c r="J108" s="98">
        <v>-6.4253106764924599</v>
      </c>
    </row>
    <row r="109" spans="1:21">
      <c r="B109" s="99">
        <v>1</v>
      </c>
      <c r="F109" s="98">
        <v>-6.4951924089647504</v>
      </c>
      <c r="G109" s="98">
        <v>-6.4170622311000001</v>
      </c>
      <c r="H109" s="98">
        <v>-6.4597529083999996</v>
      </c>
      <c r="I109" s="98">
        <v>-6.4705494288812098</v>
      </c>
      <c r="J109" s="98">
        <v>-6.4691612929028404</v>
      </c>
    </row>
    <row r="110" spans="1:21">
      <c r="B110" s="99">
        <v>1.5</v>
      </c>
      <c r="F110" s="100">
        <v>-6.0445349070131504</v>
      </c>
      <c r="G110" s="98">
        <v>-5.9626741972000001</v>
      </c>
      <c r="H110" s="98">
        <v>-6.0038319784</v>
      </c>
      <c r="I110" s="98">
        <v>-6.0342705984857199</v>
      </c>
      <c r="J110" s="98">
        <v>-6.0275525327569204</v>
      </c>
    </row>
    <row r="111" spans="1:21">
      <c r="B111" s="99">
        <v>2</v>
      </c>
      <c r="F111" s="100">
        <v>-5.7494914005439801</v>
      </c>
      <c r="G111" s="98">
        <v>-5.7102970088999996</v>
      </c>
      <c r="H111" s="98">
        <v>-5.7286051920999999</v>
      </c>
      <c r="I111" s="98">
        <v>-5.7499438103500999</v>
      </c>
      <c r="J111" s="98">
        <v>-5.7440846855947401</v>
      </c>
    </row>
    <row r="112" spans="1:21">
      <c r="B112" s="99">
        <v>3</v>
      </c>
      <c r="F112" s="101">
        <v>-5.6554257804999999</v>
      </c>
      <c r="G112" s="98">
        <v>-5.6538021157999996</v>
      </c>
      <c r="H112" s="70">
        <v>-5.6546957257999999</v>
      </c>
      <c r="I112" s="70">
        <v>-5.6555310194600903</v>
      </c>
      <c r="J112" s="98">
        <v>-5.6552629636799097</v>
      </c>
    </row>
    <row r="113" spans="1:12">
      <c r="B113" s="99">
        <v>4</v>
      </c>
      <c r="F113" s="101">
        <v>-5.6525257122309496</v>
      </c>
      <c r="G113" s="98">
        <v>-5.6524977627000004</v>
      </c>
      <c r="H113" s="98">
        <v>-5.6525215338999999</v>
      </c>
      <c r="I113" s="98">
        <v>-5.6525395392428903</v>
      </c>
      <c r="J113" s="101">
        <v>-5.6525330303799501</v>
      </c>
    </row>
    <row r="114" spans="1:12">
      <c r="F114" s="101"/>
    </row>
    <row r="115" spans="1:12">
      <c r="A115" s="90" t="s">
        <v>485</v>
      </c>
      <c r="B115" s="95" t="s">
        <v>501</v>
      </c>
      <c r="C115" s="95" t="s">
        <v>4</v>
      </c>
      <c r="D115" s="95" t="s">
        <v>277</v>
      </c>
      <c r="E115" s="21" t="s">
        <v>282</v>
      </c>
      <c r="F115" s="21" t="s">
        <v>498</v>
      </c>
      <c r="G115" s="21" t="s">
        <v>341</v>
      </c>
      <c r="H115" s="21" t="s">
        <v>342</v>
      </c>
      <c r="I115" s="21" t="s">
        <v>91</v>
      </c>
      <c r="J115" s="21" t="s">
        <v>347</v>
      </c>
      <c r="K115" s="21" t="s">
        <v>92</v>
      </c>
      <c r="L115" s="21" t="s">
        <v>357</v>
      </c>
    </row>
    <row r="116" spans="1:12">
      <c r="A116" s="90"/>
      <c r="B116" s="95">
        <v>0.9</v>
      </c>
      <c r="F116" s="75"/>
      <c r="G116" s="98">
        <v>-10.659445566</v>
      </c>
      <c r="H116" s="98">
        <v>-10.7331798563</v>
      </c>
      <c r="I116" s="98">
        <v>-10.7407289674371</v>
      </c>
      <c r="J116" s="98">
        <v>-10.7392091594799</v>
      </c>
    </row>
    <row r="117" spans="1:12">
      <c r="A117" s="90"/>
      <c r="B117" s="95">
        <v>1</v>
      </c>
      <c r="F117" s="75"/>
      <c r="G117" s="92">
        <v>-10.6719590781</v>
      </c>
      <c r="H117" s="92">
        <v>-10.7490795108</v>
      </c>
      <c r="I117" s="92">
        <v>-10.7633582506803</v>
      </c>
      <c r="J117" s="92">
        <v>-10.7609507263453</v>
      </c>
    </row>
    <row r="118" spans="1:12">
      <c r="A118" s="90"/>
      <c r="B118" s="95">
        <v>1.5</v>
      </c>
      <c r="F118" s="75"/>
      <c r="G118" s="98">
        <v>-9.9289517280999995</v>
      </c>
      <c r="H118" s="98">
        <v>-10.00251847</v>
      </c>
      <c r="I118" s="70">
        <v>-10.055315103180201</v>
      </c>
      <c r="J118" s="98">
        <v>-10.0431094303793</v>
      </c>
    </row>
    <row r="119" spans="1:12">
      <c r="A119" s="90"/>
      <c r="B119" s="95">
        <v>2</v>
      </c>
      <c r="F119" s="75"/>
      <c r="G119" s="92">
        <v>-9.5124639891000005</v>
      </c>
      <c r="H119" s="92">
        <v>-9.5453776726000008</v>
      </c>
      <c r="I119" s="92">
        <v>-9.5834476753849103</v>
      </c>
      <c r="J119" s="92">
        <v>-9.5726164628461703</v>
      </c>
    </row>
    <row r="120" spans="1:12">
      <c r="A120" s="90"/>
      <c r="B120" s="95">
        <v>3</v>
      </c>
      <c r="F120" s="75"/>
      <c r="G120" s="98">
        <v>-9.4227946658999997</v>
      </c>
      <c r="H120" s="98">
        <v>-9.4244031509999999</v>
      </c>
      <c r="I120" s="98">
        <v>-9.4259064744307501</v>
      </c>
      <c r="J120" s="104">
        <v>-9.4254064980534498</v>
      </c>
    </row>
    <row r="121" spans="1:12">
      <c r="A121" s="90"/>
      <c r="B121" s="95">
        <v>4</v>
      </c>
      <c r="F121" s="75"/>
      <c r="G121" s="98">
        <v>-9.4208246121000006</v>
      </c>
      <c r="H121" s="98">
        <v>-9.4208673899999997</v>
      </c>
      <c r="I121" s="98">
        <v>-9.4208998207971</v>
      </c>
    </row>
    <row r="123" spans="1:12" ht="31.5">
      <c r="C123" s="62" t="s">
        <v>568</v>
      </c>
      <c r="G123" s="129" t="s">
        <v>567</v>
      </c>
    </row>
    <row r="124" spans="1:12">
      <c r="C124" s="103" t="s">
        <v>505</v>
      </c>
      <c r="D124" s="103" t="s">
        <v>499</v>
      </c>
      <c r="E124" s="103" t="s">
        <v>500</v>
      </c>
      <c r="G124" s="103" t="s">
        <v>505</v>
      </c>
      <c r="H124" s="103" t="s">
        <v>499</v>
      </c>
      <c r="I124" s="103" t="s">
        <v>500</v>
      </c>
    </row>
    <row r="125" spans="1:12">
      <c r="C125" s="103" t="s">
        <v>502</v>
      </c>
      <c r="D125" s="101">
        <v>-0.33211065346461599</v>
      </c>
      <c r="E125" s="101">
        <v>-0.33211065346461599</v>
      </c>
      <c r="G125" s="103" t="s">
        <v>506</v>
      </c>
      <c r="H125" s="101">
        <v>-1.3818272E-3</v>
      </c>
      <c r="I125" s="101">
        <v>-1.3818272E-3</v>
      </c>
    </row>
    <row r="126" spans="1:12">
      <c r="C126" s="103" t="s">
        <v>504</v>
      </c>
      <c r="D126" s="101">
        <v>-0.492856668372813</v>
      </c>
      <c r="E126" s="101">
        <v>-0.492856668372813</v>
      </c>
      <c r="G126" s="103" t="s">
        <v>504</v>
      </c>
      <c r="H126" s="101">
        <v>-1.8264061000000001E-3</v>
      </c>
      <c r="I126" s="101">
        <v>-1.8264061000000001E-3</v>
      </c>
    </row>
    <row r="127" spans="1:12">
      <c r="C127" s="103" t="s">
        <v>507</v>
      </c>
      <c r="D127" s="101">
        <v>-0.90233952145705798</v>
      </c>
      <c r="E127" s="101">
        <v>-0.90233952145705798</v>
      </c>
      <c r="G127" s="103" t="s">
        <v>503</v>
      </c>
      <c r="H127" s="75">
        <v>-4.2396990000000004E-3</v>
      </c>
      <c r="I127" s="101">
        <v>-4.2396990000000004E-3</v>
      </c>
    </row>
    <row r="129" spans="3:14" ht="31.5">
      <c r="C129" s="129" t="s">
        <v>566</v>
      </c>
      <c r="D129" s="101"/>
      <c r="E129" s="101"/>
      <c r="G129" s="129" t="s">
        <v>565</v>
      </c>
    </row>
    <row r="130" spans="3:14">
      <c r="C130" s="103" t="s">
        <v>505</v>
      </c>
      <c r="D130" s="103" t="s">
        <v>499</v>
      </c>
      <c r="E130" s="103" t="s">
        <v>500</v>
      </c>
      <c r="G130" s="103" t="s">
        <v>505</v>
      </c>
      <c r="H130" s="103" t="s">
        <v>499</v>
      </c>
      <c r="I130" s="103" t="s">
        <v>500</v>
      </c>
    </row>
    <row r="131" spans="3:14">
      <c r="C131" s="103" t="s">
        <v>504</v>
      </c>
      <c r="D131" s="105">
        <v>-3.2141499999999998E-3</v>
      </c>
      <c r="E131" s="105">
        <v>-3.2141499999999998E-3</v>
      </c>
      <c r="G131" s="103" t="s">
        <v>510</v>
      </c>
      <c r="H131" s="105">
        <v>-9.8552800000000003E-5</v>
      </c>
      <c r="I131" s="105">
        <v>-9.8552800000000003E-5</v>
      </c>
    </row>
    <row r="132" spans="3:14">
      <c r="C132" s="103" t="s">
        <v>509</v>
      </c>
      <c r="D132" s="105">
        <v>-1.02726681E-2</v>
      </c>
      <c r="E132" s="105">
        <v>-1.02726681E-2</v>
      </c>
      <c r="G132" s="103" t="s">
        <v>512</v>
      </c>
      <c r="H132" s="105">
        <v>-1.7527840000000001E-4</v>
      </c>
      <c r="I132" s="105">
        <v>-1.7527840000000001E-4</v>
      </c>
    </row>
    <row r="133" spans="3:14">
      <c r="C133" s="103" t="s">
        <v>503</v>
      </c>
      <c r="D133" s="105">
        <v>-8.6356230000000003E-3</v>
      </c>
      <c r="E133" s="105">
        <v>-8.6356230000000003E-3</v>
      </c>
      <c r="G133" s="103" t="s">
        <v>511</v>
      </c>
      <c r="H133" s="105">
        <v>-4.6137810000000001E-4</v>
      </c>
      <c r="I133" s="105">
        <v>-4.6137810000000001E-4</v>
      </c>
    </row>
    <row r="135" spans="3:14" ht="31.5">
      <c r="C135" s="129" t="s">
        <v>563</v>
      </c>
      <c r="G135" s="129" t="s">
        <v>564</v>
      </c>
    </row>
    <row r="136" spans="3:14">
      <c r="C136" s="103" t="s">
        <v>505</v>
      </c>
      <c r="D136" s="103" t="s">
        <v>499</v>
      </c>
      <c r="E136" s="103" t="s">
        <v>500</v>
      </c>
      <c r="G136" s="103" t="s">
        <v>505</v>
      </c>
      <c r="H136" s="103" t="s">
        <v>499</v>
      </c>
      <c r="I136" s="103" t="s">
        <v>500</v>
      </c>
    </row>
    <row r="137" spans="3:14">
      <c r="C137" s="103" t="s">
        <v>513</v>
      </c>
      <c r="D137" s="75">
        <v>-5.9865120000000003E-4</v>
      </c>
      <c r="E137" s="101">
        <v>-5.9865120000000003E-4</v>
      </c>
      <c r="G137" s="103" t="s">
        <v>513</v>
      </c>
      <c r="H137" s="105">
        <v>-3.5460899999999998E-5</v>
      </c>
      <c r="I137" s="105">
        <v>-3.5460899999999998E-5</v>
      </c>
    </row>
    <row r="138" spans="3:14">
      <c r="C138" s="103" t="s">
        <v>514</v>
      </c>
      <c r="D138" s="101">
        <v>-8.0995850000000001E-4</v>
      </c>
      <c r="E138" s="101">
        <v>-8.0995850000000001E-4</v>
      </c>
      <c r="G138" s="103" t="s">
        <v>514</v>
      </c>
      <c r="H138" s="105">
        <v>-5.9093599999999999E-5</v>
      </c>
      <c r="I138" s="105">
        <v>-5.9093599999999999E-5</v>
      </c>
    </row>
    <row r="141" spans="3:14">
      <c r="C141" s="106" t="s">
        <v>519</v>
      </c>
      <c r="D141" s="107"/>
      <c r="E141" s="107"/>
      <c r="F141" s="107"/>
      <c r="G141" s="102" t="s">
        <v>517</v>
      </c>
      <c r="K141" s="106" t="s">
        <v>518</v>
      </c>
      <c r="N141" s="76"/>
    </row>
    <row r="142" spans="3:14">
      <c r="C142" s="108" t="s">
        <v>516</v>
      </c>
      <c r="D142" s="108">
        <v>1</v>
      </c>
      <c r="E142" s="108">
        <v>2</v>
      </c>
      <c r="F142" s="108">
        <v>3</v>
      </c>
      <c r="G142" s="103" t="s">
        <v>516</v>
      </c>
      <c r="H142" s="103">
        <v>1</v>
      </c>
      <c r="I142" s="103">
        <v>2</v>
      </c>
      <c r="J142" s="103">
        <v>3</v>
      </c>
      <c r="K142" s="108" t="s">
        <v>516</v>
      </c>
      <c r="L142" s="108">
        <v>1</v>
      </c>
      <c r="M142" s="108">
        <v>2</v>
      </c>
      <c r="N142" s="108">
        <v>3</v>
      </c>
    </row>
    <row r="143" spans="3:14">
      <c r="C143" s="108">
        <v>1</v>
      </c>
      <c r="D143" s="30">
        <v>-1.21765678293009E-2</v>
      </c>
      <c r="E143" s="30">
        <v>2.2229383146760702E-3</v>
      </c>
      <c r="F143" s="30">
        <v>-7.3775283427662999E-18</v>
      </c>
      <c r="G143" s="103">
        <v>1</v>
      </c>
      <c r="H143" s="30">
        <v>-2.5054191945437002E-3</v>
      </c>
      <c r="I143" s="30">
        <v>6.3617261722286901E-4</v>
      </c>
      <c r="J143" s="30">
        <v>3.8999846482560899E-17</v>
      </c>
      <c r="K143" s="108">
        <v>1</v>
      </c>
      <c r="L143" s="30">
        <v>-2.37508478160938E-3</v>
      </c>
      <c r="M143" s="30">
        <v>7.74265130637695E-4</v>
      </c>
      <c r="N143" s="30">
        <v>-1.55522819758783E-16</v>
      </c>
    </row>
    <row r="144" spans="3:14">
      <c r="C144" s="108">
        <v>2</v>
      </c>
      <c r="D144" s="30">
        <v>-1.8376838904066699E-2</v>
      </c>
      <c r="E144" s="30">
        <v>1.6267835419728601E-4</v>
      </c>
      <c r="F144" s="30">
        <v>1.66905749495632E-18</v>
      </c>
      <c r="G144" s="103">
        <v>2</v>
      </c>
      <c r="H144" s="30">
        <v>-5.16164438194976E-3</v>
      </c>
      <c r="I144" s="30">
        <v>9.8429345564243604E-5</v>
      </c>
      <c r="J144" s="30">
        <v>8.5009821811892096E-17</v>
      </c>
      <c r="K144" s="108">
        <v>2</v>
      </c>
      <c r="L144" s="30">
        <v>-2.3750847101351598E-3</v>
      </c>
      <c r="M144" s="30">
        <v>7.74266518099489E-4</v>
      </c>
      <c r="N144" s="30">
        <v>3.1788180900464999E-16</v>
      </c>
    </row>
    <row r="145" spans="3:10">
      <c r="C145" s="108">
        <v>3</v>
      </c>
      <c r="D145" s="30">
        <v>-1.9913508865755498E-2</v>
      </c>
      <c r="E145" s="30">
        <v>7.2827375070890496E-4</v>
      </c>
      <c r="F145" s="30">
        <v>-1.90807976369512E-18</v>
      </c>
      <c r="G145" s="103">
        <v>3</v>
      </c>
      <c r="H145" s="30">
        <v>-5.25015207415978E-3</v>
      </c>
      <c r="I145" s="30">
        <v>-2.9848857869004899E-6</v>
      </c>
      <c r="J145" s="30">
        <v>3.6595727089074698E-17</v>
      </c>
    </row>
    <row r="146" spans="3:10">
      <c r="C146" s="108">
        <v>4</v>
      </c>
      <c r="D146" s="30">
        <v>-1.9913299042326901E-2</v>
      </c>
      <c r="E146" s="30">
        <v>7.24029831960827E-4</v>
      </c>
      <c r="F146" s="30">
        <v>-8.2502630904389795E-18</v>
      </c>
      <c r="G146" s="103">
        <v>4</v>
      </c>
      <c r="H146" s="30">
        <v>-5.2499675792817297E-3</v>
      </c>
      <c r="I146" s="30">
        <v>-4.0708228458205698E-6</v>
      </c>
      <c r="J146" s="30">
        <v>-8.0575263695080995E-18</v>
      </c>
    </row>
    <row r="147" spans="3:10">
      <c r="C147" s="108">
        <v>5</v>
      </c>
      <c r="D147" s="30">
        <v>-1.83767440405102E-2</v>
      </c>
      <c r="E147" s="30">
        <v>1.6566031087356201E-4</v>
      </c>
      <c r="F147" s="30">
        <v>6.4433150088470803E-18</v>
      </c>
      <c r="G147" s="103">
        <v>5</v>
      </c>
      <c r="H147" s="30">
        <v>-5.1618082768474099E-3</v>
      </c>
      <c r="I147" s="30">
        <v>9.6697771124244102E-5</v>
      </c>
      <c r="J147" s="30">
        <v>1.00871989503395E-16</v>
      </c>
    </row>
    <row r="148" spans="3:10">
      <c r="C148" s="108">
        <v>6</v>
      </c>
      <c r="D148" s="30">
        <v>-1.2176684545192501E-2</v>
      </c>
      <c r="E148" s="30">
        <v>2.2258264933587798E-3</v>
      </c>
      <c r="F148" s="30">
        <v>4.1884157938293497E-17</v>
      </c>
      <c r="G148" s="103">
        <v>6</v>
      </c>
      <c r="H148" s="30">
        <v>-2.50562939198846E-3</v>
      </c>
      <c r="I148" s="30">
        <v>6.3934844869993699E-4</v>
      </c>
      <c r="J148" s="30">
        <v>-5.0033510792400801E-17</v>
      </c>
    </row>
  </sheetData>
  <mergeCells count="12">
    <mergeCell ref="F35:H35"/>
    <mergeCell ref="I35:J35"/>
    <mergeCell ref="B57:B59"/>
    <mergeCell ref="B5:B6"/>
    <mergeCell ref="B3:B4"/>
    <mergeCell ref="B45:B46"/>
    <mergeCell ref="B47:B49"/>
    <mergeCell ref="B50:B51"/>
    <mergeCell ref="B52:B54"/>
    <mergeCell ref="B55:B56"/>
    <mergeCell ref="B7:B9"/>
    <mergeCell ref="B35:E35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V63"/>
  <sheetViews>
    <sheetView tabSelected="1" topLeftCell="A28" zoomScaleNormal="100" workbookViewId="0">
      <selection activeCell="E48" sqref="E48"/>
    </sheetView>
  </sheetViews>
  <sheetFormatPr defaultRowHeight="14.25"/>
  <cols>
    <col min="1" max="1" width="9" style="109" customWidth="1"/>
    <col min="2" max="2" width="13.75" style="109" customWidth="1"/>
    <col min="3" max="3" width="12.125" style="109" customWidth="1"/>
    <col min="4" max="4" width="13" style="109" customWidth="1"/>
    <col min="5" max="5" width="12.875" style="109" customWidth="1"/>
    <col min="6" max="6" width="13.5" style="109" customWidth="1"/>
    <col min="7" max="7" width="12.625" style="109" customWidth="1"/>
    <col min="8" max="8" width="12.875" style="109" customWidth="1"/>
    <col min="9" max="9" width="13.375" style="109" customWidth="1"/>
    <col min="10" max="10" width="12.875" style="109" customWidth="1"/>
    <col min="11" max="11" width="13.5" style="109" customWidth="1"/>
    <col min="12" max="12" width="13" style="109" customWidth="1"/>
    <col min="13" max="13" width="12.375" style="109" customWidth="1"/>
    <col min="14" max="14" width="13.125" style="109" customWidth="1"/>
    <col min="15" max="15" width="12.375" style="109" customWidth="1"/>
    <col min="16" max="16" width="12.875" style="109" customWidth="1"/>
    <col min="17" max="17" width="9.875" style="109" customWidth="1"/>
    <col min="18" max="18" width="13.625" style="109" customWidth="1"/>
    <col min="19" max="19" width="12.5" style="109" customWidth="1"/>
    <col min="20" max="20" width="13.25" style="109" customWidth="1"/>
    <col min="21" max="21" width="14.375" style="109" customWidth="1"/>
    <col min="22" max="22" width="9.375" style="109" bestFit="1" customWidth="1"/>
    <col min="23" max="16384" width="9" style="109"/>
  </cols>
  <sheetData>
    <row r="2" spans="1:21">
      <c r="A2" s="153" t="s">
        <v>532</v>
      </c>
      <c r="B2" s="111"/>
      <c r="C2" s="111"/>
      <c r="D2" s="111" t="s">
        <v>420</v>
      </c>
      <c r="E2" s="111" t="s">
        <v>529</v>
      </c>
      <c r="F2" s="111" t="s">
        <v>342</v>
      </c>
      <c r="G2" s="111" t="s">
        <v>524</v>
      </c>
      <c r="H2" s="111" t="s">
        <v>525</v>
      </c>
      <c r="I2" s="111" t="s">
        <v>521</v>
      </c>
      <c r="J2" s="111" t="s">
        <v>401</v>
      </c>
    </row>
    <row r="3" spans="1:21" ht="17.25">
      <c r="A3" s="154"/>
      <c r="B3" s="152" t="s">
        <v>489</v>
      </c>
      <c r="C3" s="109" t="s">
        <v>344</v>
      </c>
      <c r="D3" s="109">
        <v>-2.1951826368612499</v>
      </c>
      <c r="E3" s="109">
        <v>-2.1944516978999999</v>
      </c>
      <c r="F3" s="109">
        <v>-2.1951114302999999</v>
      </c>
      <c r="L3" s="110" t="s">
        <v>542</v>
      </c>
      <c r="Q3" s="109" t="s">
        <v>540</v>
      </c>
      <c r="R3" s="109" t="s">
        <v>547</v>
      </c>
    </row>
    <row r="4" spans="1:21">
      <c r="A4" s="154"/>
      <c r="B4" s="152"/>
      <c r="C4" s="109" t="s">
        <v>345</v>
      </c>
      <c r="D4" s="109">
        <v>-2.1951826369912601</v>
      </c>
      <c r="E4" s="109">
        <v>-2.1944516977999999</v>
      </c>
      <c r="F4" s="109">
        <v>-2.1951114302999999</v>
      </c>
      <c r="G4" s="109">
        <v>-2.19517782746978</v>
      </c>
      <c r="H4" s="109">
        <v>-2.19517755613417</v>
      </c>
      <c r="I4" s="109">
        <v>-2.1951829165587</v>
      </c>
      <c r="J4" s="109">
        <v>-2.1951826368748102</v>
      </c>
      <c r="L4" s="111" t="s">
        <v>460</v>
      </c>
      <c r="M4" s="111" t="s">
        <v>424</v>
      </c>
      <c r="N4" s="111" t="s">
        <v>500</v>
      </c>
      <c r="O4" s="111" t="s">
        <v>523</v>
      </c>
      <c r="Q4" s="109">
        <v>5</v>
      </c>
      <c r="R4" s="118">
        <v>8.16</v>
      </c>
    </row>
    <row r="5" spans="1:21">
      <c r="A5" s="154"/>
      <c r="B5" s="152" t="s">
        <v>405</v>
      </c>
      <c r="C5" s="109" t="s">
        <v>344</v>
      </c>
      <c r="D5" s="109">
        <v>-2.0126741272999999</v>
      </c>
      <c r="E5" s="109">
        <v>-1.9964796216</v>
      </c>
      <c r="F5" s="109">
        <v>-2.0053857674</v>
      </c>
      <c r="H5" s="128"/>
      <c r="L5" s="111" t="s">
        <v>503</v>
      </c>
      <c r="M5" s="109">
        <v>-5.9865120000000003E-4</v>
      </c>
      <c r="N5" s="109">
        <v>-5.9865120000000003E-4</v>
      </c>
      <c r="O5" s="109">
        <v>18.54</v>
      </c>
      <c r="Q5" s="109">
        <v>10</v>
      </c>
      <c r="R5" s="118">
        <v>192.43</v>
      </c>
    </row>
    <row r="6" spans="1:21">
      <c r="A6" s="154"/>
      <c r="B6" s="152"/>
      <c r="C6" s="109" t="s">
        <v>345</v>
      </c>
      <c r="D6" s="109">
        <v>-2.01267412727027</v>
      </c>
      <c r="E6" s="109">
        <v>-1.9964796209</v>
      </c>
      <c r="F6" s="109">
        <v>-2.0053857664999999</v>
      </c>
      <c r="G6" s="109">
        <v>-2.0135123745008001</v>
      </c>
      <c r="H6" s="109">
        <v>-2.0124883621199698</v>
      </c>
      <c r="I6" s="109">
        <v>-2.0137222348048098</v>
      </c>
      <c r="J6" s="109">
        <v>-2.0126741280592699</v>
      </c>
      <c r="L6" s="111" t="s">
        <v>514</v>
      </c>
      <c r="M6" s="109">
        <v>-8.0995850000000001E-4</v>
      </c>
      <c r="N6" s="109">
        <v>-8.0995850000000001E-4</v>
      </c>
      <c r="O6" s="109">
        <v>18.86</v>
      </c>
      <c r="Q6" s="109">
        <v>12</v>
      </c>
      <c r="R6" s="118">
        <v>441.91</v>
      </c>
    </row>
    <row r="7" spans="1:21">
      <c r="A7" s="154"/>
      <c r="B7" s="152" t="s">
        <v>379</v>
      </c>
      <c r="C7" s="109" t="s">
        <v>344</v>
      </c>
      <c r="D7" s="109">
        <v>-4.0253482524999997</v>
      </c>
      <c r="E7" s="109">
        <v>-3.9929592397999998</v>
      </c>
      <c r="F7" s="109">
        <v>-4.0107715319999997</v>
      </c>
      <c r="G7" s="9"/>
      <c r="H7" s="9"/>
    </row>
    <row r="8" spans="1:21">
      <c r="A8" s="154"/>
      <c r="B8" s="152"/>
      <c r="C8" s="109" t="s">
        <v>386</v>
      </c>
      <c r="D8" s="109">
        <f t="shared" ref="D8:J8" si="0">D6*2</f>
        <v>-4.0253482545405399</v>
      </c>
      <c r="E8" s="109">
        <f t="shared" si="0"/>
        <v>-3.9929592417999999</v>
      </c>
      <c r="F8" s="109">
        <f t="shared" si="0"/>
        <v>-4.0107715329999998</v>
      </c>
      <c r="G8" s="109">
        <f t="shared" si="0"/>
        <v>-4.0270247490016002</v>
      </c>
      <c r="H8" s="109">
        <f t="shared" si="0"/>
        <v>-4.0249767242399397</v>
      </c>
      <c r="I8" s="109">
        <f t="shared" si="0"/>
        <v>-4.0274444696096197</v>
      </c>
      <c r="J8" s="109">
        <f t="shared" si="0"/>
        <v>-4.0253482561185399</v>
      </c>
    </row>
    <row r="9" spans="1:21">
      <c r="A9" s="154"/>
      <c r="B9" s="152"/>
      <c r="C9" s="109" t="s">
        <v>345</v>
      </c>
      <c r="D9" s="109">
        <v>-4.0253482524999997</v>
      </c>
      <c r="E9" s="109">
        <v>-3.9929592394089601</v>
      </c>
      <c r="F9" s="109">
        <v>-4.0107715346767998</v>
      </c>
      <c r="G9" s="109">
        <v>-4.0270247489636803</v>
      </c>
      <c r="H9" s="109">
        <v>-4.0249767235602496</v>
      </c>
      <c r="I9" s="109">
        <v>-4.0274444689144397</v>
      </c>
      <c r="J9" s="109">
        <v>-4.0253482544404502</v>
      </c>
    </row>
    <row r="10" spans="1:21">
      <c r="G10" s="9"/>
      <c r="H10" s="9"/>
    </row>
    <row r="11" spans="1:21">
      <c r="A11" s="155" t="s">
        <v>531</v>
      </c>
      <c r="B11" s="111" t="s">
        <v>4</v>
      </c>
      <c r="C11" s="111" t="s">
        <v>277</v>
      </c>
      <c r="D11" s="21" t="s">
        <v>282</v>
      </c>
      <c r="E11" s="21" t="s">
        <v>541</v>
      </c>
      <c r="F11" s="21" t="s">
        <v>528</v>
      </c>
      <c r="G11" s="21" t="s">
        <v>342</v>
      </c>
      <c r="H11" s="111" t="s">
        <v>524</v>
      </c>
      <c r="I11" s="111" t="s">
        <v>526</v>
      </c>
      <c r="J11" s="21" t="s">
        <v>91</v>
      </c>
      <c r="K11" s="21" t="s">
        <v>347</v>
      </c>
      <c r="L11" s="111" t="s">
        <v>448</v>
      </c>
      <c r="M11" s="21" t="s">
        <v>497</v>
      </c>
      <c r="N11" s="21" t="s">
        <v>282</v>
      </c>
      <c r="O11" s="21" t="s">
        <v>528</v>
      </c>
      <c r="P11" s="21" t="s">
        <v>342</v>
      </c>
      <c r="Q11" s="111" t="s">
        <v>524</v>
      </c>
      <c r="R11" s="111" t="s">
        <v>525</v>
      </c>
      <c r="S11" s="21" t="s">
        <v>91</v>
      </c>
      <c r="T11" s="21" t="s">
        <v>347</v>
      </c>
      <c r="U11" s="109" t="s">
        <v>543</v>
      </c>
    </row>
    <row r="12" spans="1:21">
      <c r="A12" s="156"/>
      <c r="B12" s="118">
        <v>-6.2986784</v>
      </c>
      <c r="C12" s="118">
        <v>-6.4069117999999996</v>
      </c>
      <c r="D12" s="118">
        <v>-6.4514465999999997</v>
      </c>
      <c r="E12" s="112">
        <v>-6.4537149617260203</v>
      </c>
      <c r="F12" s="109">
        <v>-6.3807756418999997</v>
      </c>
      <c r="G12" s="109">
        <v>-6.4202694137999998</v>
      </c>
      <c r="H12" s="109">
        <v>-6.4235932014866401</v>
      </c>
      <c r="I12" s="109">
        <v>-6.4230225181870697</v>
      </c>
      <c r="J12" s="109">
        <v>-6.4260132704530299</v>
      </c>
      <c r="K12" s="109">
        <v>-6.4253106764924599</v>
      </c>
      <c r="L12" s="111">
        <v>0.85</v>
      </c>
      <c r="M12" s="30">
        <v>-6.4537151888190101</v>
      </c>
      <c r="N12" s="9">
        <f>(D12-M12)*1000</f>
        <v>2.2685888190103753</v>
      </c>
      <c r="O12" s="9">
        <f t="shared" ref="O12:O17" si="1">(F12-M12)*1000</f>
        <v>72.939546919010382</v>
      </c>
      <c r="P12" s="9">
        <f t="shared" ref="P12:P17" si="2">(G12-M12)*1000</f>
        <v>33.445775019010249</v>
      </c>
      <c r="Q12" s="9">
        <f t="shared" ref="Q12:Q17" si="3">(H12-M12)*1000</f>
        <v>30.121987332369926</v>
      </c>
      <c r="R12" s="9">
        <f t="shared" ref="R12:R17" si="4">(I12-M12)*1000</f>
        <v>30.692670631940366</v>
      </c>
      <c r="S12" s="9">
        <f t="shared" ref="S12:S17" si="5">(J12-M12)*1000</f>
        <v>27.701918365980127</v>
      </c>
      <c r="T12" s="9">
        <f t="shared" ref="T12:T17" si="6">(K12-M12)*1000</f>
        <v>28.404512326550169</v>
      </c>
      <c r="U12" s="109">
        <f>(I12-K12)*1000</f>
        <v>2.2881583053901977</v>
      </c>
    </row>
    <row r="13" spans="1:21">
      <c r="A13" s="156"/>
      <c r="B13" s="118">
        <v>-6.2942935000000002</v>
      </c>
      <c r="C13" s="118">
        <v>-6.4245725</v>
      </c>
      <c r="D13" s="118">
        <v>-6.4920999000000004</v>
      </c>
      <c r="E13" s="112">
        <v>-6.4951909852716101</v>
      </c>
      <c r="F13" s="109">
        <v>-6.4170622311000001</v>
      </c>
      <c r="G13" s="109">
        <v>-6.4597529083999996</v>
      </c>
      <c r="H13" s="109">
        <v>-6.4678065186135001</v>
      </c>
      <c r="I13" s="109">
        <v>-6.4666504913808804</v>
      </c>
      <c r="J13" s="109">
        <v>-6.4705494288812098</v>
      </c>
      <c r="K13" s="109">
        <v>-6.4691612929028404</v>
      </c>
      <c r="L13" s="111">
        <v>1</v>
      </c>
      <c r="M13" s="30">
        <v>-6.4951924089647504</v>
      </c>
      <c r="N13" s="9">
        <f>(D13-M13)*1000</f>
        <v>3.0925089647499959</v>
      </c>
      <c r="O13" s="9">
        <f t="shared" si="1"/>
        <v>78.130177864750294</v>
      </c>
      <c r="P13" s="9">
        <f t="shared" si="2"/>
        <v>35.439500564750759</v>
      </c>
      <c r="Q13" s="9">
        <f t="shared" si="3"/>
        <v>27.385890351250275</v>
      </c>
      <c r="R13" s="9">
        <f t="shared" si="4"/>
        <v>28.541917583869925</v>
      </c>
      <c r="S13" s="9">
        <f t="shared" si="5"/>
        <v>24.6429800835406</v>
      </c>
      <c r="T13" s="9">
        <f t="shared" si="6"/>
        <v>26.031116061909998</v>
      </c>
      <c r="U13" s="118">
        <f t="shared" ref="U13:U17" si="7">(I13-K13)*1000</f>
        <v>2.5108015219599267</v>
      </c>
    </row>
    <row r="14" spans="1:21">
      <c r="A14" s="156"/>
      <c r="B14" s="118">
        <v>-5.5623101999999998</v>
      </c>
      <c r="C14" s="118">
        <v>-5.8112490000000001</v>
      </c>
      <c r="D14" s="118">
        <v>-6.1377281000000004</v>
      </c>
      <c r="E14" s="70">
        <v>-6.0443052245555</v>
      </c>
      <c r="F14" s="109">
        <v>-5.9626741972000001</v>
      </c>
      <c r="G14" s="109">
        <v>-6.0038319784</v>
      </c>
      <c r="H14" s="109">
        <v>-6.0327599989937202</v>
      </c>
      <c r="I14" s="109">
        <v>-6.0263062552769897</v>
      </c>
      <c r="J14" s="109">
        <v>-6.0342705984857199</v>
      </c>
      <c r="K14" s="109">
        <v>-6.0275525327569204</v>
      </c>
      <c r="L14" s="111">
        <v>1.5</v>
      </c>
      <c r="M14" s="30">
        <v>-6.0445349070131504</v>
      </c>
      <c r="N14" s="9">
        <f>(D14-M14)*1000</f>
        <v>-93.193192986849908</v>
      </c>
      <c r="O14" s="9">
        <f t="shared" si="1"/>
        <v>81.860709813150294</v>
      </c>
      <c r="P14" s="9">
        <f t="shared" si="2"/>
        <v>40.702928613150391</v>
      </c>
      <c r="Q14" s="9">
        <f t="shared" si="3"/>
        <v>11.774908019430264</v>
      </c>
      <c r="R14" s="9">
        <f t="shared" si="4"/>
        <v>18.228651736160728</v>
      </c>
      <c r="S14" s="9">
        <f t="shared" si="5"/>
        <v>10.264308527430543</v>
      </c>
      <c r="T14" s="9">
        <f t="shared" si="6"/>
        <v>16.982374256230059</v>
      </c>
      <c r="U14" s="118">
        <f t="shared" si="7"/>
        <v>1.2462774799306686</v>
      </c>
    </row>
    <row r="15" spans="1:21">
      <c r="A15" s="156"/>
      <c r="E15" s="112">
        <v>-5.7476929722084202</v>
      </c>
      <c r="F15" s="109">
        <v>-5.7102970088999996</v>
      </c>
      <c r="G15" s="109">
        <v>-5.7286051920999999</v>
      </c>
      <c r="H15" s="109">
        <v>-5.7498871236317797</v>
      </c>
      <c r="I15" s="109">
        <v>-5.7440231010374099</v>
      </c>
      <c r="J15" s="109">
        <v>-5.7499438103500999</v>
      </c>
      <c r="K15" s="109">
        <v>-5.7440846855947401</v>
      </c>
      <c r="L15" s="111">
        <v>2</v>
      </c>
      <c r="M15" s="30">
        <v>-5.7494914005439801</v>
      </c>
      <c r="N15" s="9"/>
      <c r="O15" s="9">
        <f t="shared" si="1"/>
        <v>39.194391643980531</v>
      </c>
      <c r="P15" s="9">
        <f t="shared" si="2"/>
        <v>20.886208443980259</v>
      </c>
      <c r="Q15" s="9">
        <f t="shared" si="3"/>
        <v>-0.39572308779955989</v>
      </c>
      <c r="R15" s="9">
        <f t="shared" si="4"/>
        <v>5.46829950657024</v>
      </c>
      <c r="S15" s="9">
        <f t="shared" si="5"/>
        <v>-0.45240980611982451</v>
      </c>
      <c r="T15" s="9">
        <f t="shared" si="6"/>
        <v>5.4067149492400546</v>
      </c>
      <c r="U15" s="118">
        <f t="shared" si="7"/>
        <v>6.1584557330185419E-2</v>
      </c>
    </row>
    <row r="16" spans="1:21">
      <c r="A16" s="156"/>
      <c r="E16" s="112">
        <v>-5.6550534305136804</v>
      </c>
      <c r="F16" s="109">
        <v>-5.6538021157999996</v>
      </c>
      <c r="G16" s="70">
        <v>-5.6546957257999999</v>
      </c>
      <c r="H16" s="109">
        <v>-5.6555310176305698</v>
      </c>
      <c r="I16" s="109">
        <v>-5.6552629605275904</v>
      </c>
      <c r="J16" s="70">
        <v>-5.6555310194600903</v>
      </c>
      <c r="K16" s="109">
        <v>-5.6552629636799097</v>
      </c>
      <c r="L16" s="111">
        <v>3</v>
      </c>
      <c r="M16" s="30">
        <v>-5.6554257804999999</v>
      </c>
      <c r="N16" s="9"/>
      <c r="O16" s="9">
        <f t="shared" si="1"/>
        <v>1.6236647000003046</v>
      </c>
      <c r="P16" s="9">
        <f t="shared" si="2"/>
        <v>0.7300546999999824</v>
      </c>
      <c r="Q16" s="9">
        <f t="shared" si="3"/>
        <v>-0.1052371305698685</v>
      </c>
      <c r="R16" s="9">
        <f t="shared" si="4"/>
        <v>0.16281997240952251</v>
      </c>
      <c r="S16" s="9">
        <f t="shared" si="5"/>
        <v>-0.10523896009040357</v>
      </c>
      <c r="T16" s="9">
        <f t="shared" si="6"/>
        <v>0.16281682009022802</v>
      </c>
      <c r="U16" s="118">
        <f t="shared" si="7"/>
        <v>3.1523192944860057E-6</v>
      </c>
    </row>
    <row r="17" spans="1:22">
      <c r="A17" s="156"/>
      <c r="E17" s="89">
        <v>-5.6524604348456204</v>
      </c>
      <c r="F17" s="109">
        <v>-5.6524977627000004</v>
      </c>
      <c r="G17" s="109">
        <v>-5.6525215338999999</v>
      </c>
      <c r="H17" s="109">
        <v>-5.6525395392149198</v>
      </c>
      <c r="I17" s="109">
        <v>-5.6525330303532897</v>
      </c>
      <c r="J17" s="109">
        <v>-5.6525395392428903</v>
      </c>
      <c r="K17" s="109">
        <v>-5.6525330303799501</v>
      </c>
      <c r="L17" s="111">
        <v>4</v>
      </c>
      <c r="M17" s="30">
        <v>-5.6525257122309496</v>
      </c>
      <c r="N17" s="9"/>
      <c r="O17" s="9">
        <f t="shared" si="1"/>
        <v>2.7949530949200607E-2</v>
      </c>
      <c r="P17" s="9">
        <f t="shared" si="2"/>
        <v>4.1783309496778998E-3</v>
      </c>
      <c r="Q17" s="9">
        <f t="shared" si="3"/>
        <v>-1.3826983970233186E-2</v>
      </c>
      <c r="R17" s="9">
        <f t="shared" si="4"/>
        <v>-7.3181223401164175E-3</v>
      </c>
      <c r="S17" s="9">
        <f t="shared" si="5"/>
        <v>-1.382701194074798E-2</v>
      </c>
      <c r="T17" s="9">
        <f t="shared" si="6"/>
        <v>-7.3181490005680416E-3</v>
      </c>
      <c r="U17" s="118">
        <f t="shared" si="7"/>
        <v>2.6660451624138659E-8</v>
      </c>
    </row>
    <row r="19" spans="1:22">
      <c r="A19" s="155" t="s">
        <v>530</v>
      </c>
      <c r="B19" s="111" t="s">
        <v>4</v>
      </c>
      <c r="C19" s="111" t="s">
        <v>277</v>
      </c>
      <c r="D19" s="21" t="s">
        <v>282</v>
      </c>
      <c r="E19" s="21" t="s">
        <v>527</v>
      </c>
      <c r="F19" s="21" t="s">
        <v>342</v>
      </c>
      <c r="G19" s="111" t="s">
        <v>524</v>
      </c>
      <c r="H19" s="111" t="s">
        <v>526</v>
      </c>
      <c r="I19" s="21" t="s">
        <v>91</v>
      </c>
      <c r="J19" s="21" t="s">
        <v>347</v>
      </c>
      <c r="K19" s="111" t="s">
        <v>544</v>
      </c>
      <c r="L19" s="21" t="s">
        <v>545</v>
      </c>
      <c r="M19" s="21" t="s">
        <v>282</v>
      </c>
      <c r="N19" s="21" t="s">
        <v>527</v>
      </c>
      <c r="O19" s="21" t="s">
        <v>342</v>
      </c>
      <c r="P19" s="115" t="s">
        <v>524</v>
      </c>
      <c r="Q19" s="115" t="s">
        <v>526</v>
      </c>
      <c r="R19" s="21" t="s">
        <v>91</v>
      </c>
      <c r="S19" s="21" t="s">
        <v>347</v>
      </c>
      <c r="T19" s="109" t="s">
        <v>536</v>
      </c>
      <c r="U19" s="109" t="s">
        <v>534</v>
      </c>
      <c r="V19" s="114" t="s">
        <v>535</v>
      </c>
    </row>
    <row r="20" spans="1:22">
      <c r="A20" s="156"/>
      <c r="B20" s="118">
        <v>-10.5158</v>
      </c>
      <c r="C20" s="118">
        <v>-10.714290800000001</v>
      </c>
      <c r="D20" s="118">
        <v>-10.7912885</v>
      </c>
      <c r="E20" s="89">
        <v>-10.659445566</v>
      </c>
      <c r="F20" s="89">
        <v>-10.7331798563</v>
      </c>
      <c r="G20" s="89">
        <v>-10.736241945709899</v>
      </c>
      <c r="H20" s="89">
        <v>-10.735013152916601</v>
      </c>
      <c r="I20" s="89">
        <v>-10.7407289674371</v>
      </c>
      <c r="J20" s="89">
        <v>-10.7392091594799</v>
      </c>
      <c r="K20" s="111">
        <v>0.9</v>
      </c>
      <c r="L20" s="109">
        <v>-10.7984040269631</v>
      </c>
      <c r="M20" s="9">
        <f>(D20-L20)*1000</f>
        <v>7.1155269630995832</v>
      </c>
      <c r="N20" s="9">
        <f>(E20-L20)*1000</f>
        <v>138.95846096309938</v>
      </c>
      <c r="O20" s="9">
        <f>(F20-L20)*1000</f>
        <v>65.224170663100267</v>
      </c>
      <c r="P20" s="9">
        <f>(G20-L20)*1000</f>
        <v>62.162081253200441</v>
      </c>
      <c r="Q20" s="9">
        <f>(H20-L20)*1000</f>
        <v>63.390874046499235</v>
      </c>
      <c r="R20" s="9">
        <f>(I20-L20)*1000</f>
        <v>57.675059525999828</v>
      </c>
      <c r="S20" s="9">
        <f>(J20-L20)*1000</f>
        <v>59.194867483199687</v>
      </c>
      <c r="T20" s="109">
        <v>1000</v>
      </c>
      <c r="U20" s="114">
        <v>-9.2661595922785391</v>
      </c>
    </row>
    <row r="21" spans="1:22">
      <c r="A21" s="156"/>
      <c r="B21" s="118">
        <v>-10.482683400000001</v>
      </c>
      <c r="C21" s="118">
        <v>-10.704951700000001</v>
      </c>
      <c r="D21" s="118">
        <v>-10.807908899999999</v>
      </c>
      <c r="E21" s="89">
        <v>-10.6719590781</v>
      </c>
      <c r="F21" s="89">
        <v>-10.7490795108</v>
      </c>
      <c r="G21" s="89">
        <v>-10.7584973096121</v>
      </c>
      <c r="H21" s="89">
        <v>-10.756512266340099</v>
      </c>
      <c r="I21" s="89">
        <v>-10.7633582506803</v>
      </c>
      <c r="J21" s="89">
        <v>-10.7609507263453</v>
      </c>
      <c r="K21" s="111">
        <v>1</v>
      </c>
      <c r="L21" s="114">
        <v>-10.816362385068601</v>
      </c>
      <c r="M21" s="9">
        <f>(D21-L21)*1000</f>
        <v>8.4534850686015517</v>
      </c>
      <c r="N21" s="9">
        <f t="shared" ref="N21:N25" si="8">(E21-L21)*1000</f>
        <v>144.40330696860036</v>
      </c>
      <c r="O21" s="9">
        <f t="shared" ref="O21:O25" si="9">(F21-L21)*1000</f>
        <v>67.282874268601134</v>
      </c>
      <c r="P21" s="9">
        <f t="shared" ref="P21:P25" si="10">(G21-L21)*1000</f>
        <v>57.865075456501103</v>
      </c>
      <c r="Q21" s="9">
        <f t="shared" ref="Q21:Q25" si="11">(H21-L21)*1000</f>
        <v>59.850118728501656</v>
      </c>
      <c r="R21" s="9">
        <f t="shared" ref="R21:R25" si="12">(I21-L21)*1000</f>
        <v>53.004134388300983</v>
      </c>
      <c r="S21" s="9">
        <f t="shared" ref="S21:S25" si="13">(J21-L21)*1000</f>
        <v>55.411658723301116</v>
      </c>
      <c r="T21" s="109">
        <v>2000</v>
      </c>
      <c r="V21" s="114">
        <v>-9.5835988232600808</v>
      </c>
    </row>
    <row r="22" spans="1:22">
      <c r="A22" s="156"/>
      <c r="E22" s="89">
        <v>-9.9289517280999995</v>
      </c>
      <c r="F22" s="89">
        <v>-10.00251847</v>
      </c>
      <c r="G22" s="89">
        <v>-10.0525085345697</v>
      </c>
      <c r="H22" s="89">
        <v>-10.0407901771745</v>
      </c>
      <c r="I22" s="89">
        <v>-10.055315103180201</v>
      </c>
      <c r="J22" s="89">
        <v>-10.0431094303793</v>
      </c>
      <c r="K22" s="111">
        <v>1.5</v>
      </c>
      <c r="L22" s="114">
        <v>-10.0779377675834</v>
      </c>
      <c r="M22" s="9"/>
      <c r="N22" s="9">
        <f t="shared" si="8"/>
        <v>148.98603948340039</v>
      </c>
      <c r="O22" s="9">
        <f t="shared" si="9"/>
        <v>75.419297583399825</v>
      </c>
      <c r="P22" s="9">
        <f t="shared" si="10"/>
        <v>25.429233013699815</v>
      </c>
      <c r="Q22" s="9">
        <f t="shared" si="11"/>
        <v>37.147590408899589</v>
      </c>
      <c r="R22" s="9">
        <f t="shared" si="12"/>
        <v>22.622664403199266</v>
      </c>
      <c r="S22" s="9">
        <f t="shared" si="13"/>
        <v>34.828337204100279</v>
      </c>
      <c r="T22" s="109">
        <v>2500</v>
      </c>
    </row>
    <row r="23" spans="1:22">
      <c r="A23" s="156"/>
      <c r="E23" s="89">
        <v>-9.5124639891000005</v>
      </c>
      <c r="F23" s="89">
        <v>-9.5453776726000008</v>
      </c>
      <c r="G23" s="89">
        <v>-9.5833405165570102</v>
      </c>
      <c r="H23" s="89">
        <v>-9.5724994708600395</v>
      </c>
      <c r="I23" s="89">
        <v>-9.5834476753849103</v>
      </c>
      <c r="J23" s="89">
        <v>-9.5726164628461703</v>
      </c>
      <c r="K23" s="111">
        <v>2</v>
      </c>
      <c r="L23" s="114">
        <v>-9.5835988411008497</v>
      </c>
      <c r="M23" s="9"/>
      <c r="N23" s="9">
        <f t="shared" si="8"/>
        <v>71.134852000849236</v>
      </c>
      <c r="O23" s="9">
        <f t="shared" si="9"/>
        <v>38.22116850084889</v>
      </c>
      <c r="P23" s="9">
        <f t="shared" si="10"/>
        <v>0.25832454383944992</v>
      </c>
      <c r="Q23" s="9">
        <f t="shared" si="11"/>
        <v>11.099370240810202</v>
      </c>
      <c r="R23" s="9">
        <f t="shared" si="12"/>
        <v>0.15116571593942751</v>
      </c>
      <c r="S23" s="9">
        <f t="shared" si="13"/>
        <v>10.982378254679404</v>
      </c>
      <c r="T23" s="109">
        <v>3000</v>
      </c>
      <c r="U23" s="112">
        <v>-9.4174650980893908</v>
      </c>
    </row>
    <row r="24" spans="1:22">
      <c r="A24" s="156"/>
      <c r="E24" s="89">
        <v>-9.4227946658999997</v>
      </c>
      <c r="F24" s="89">
        <v>-9.4244031509999999</v>
      </c>
      <c r="G24" s="89">
        <v>-9.4259064746492101</v>
      </c>
      <c r="H24" s="89">
        <v>-9.4254064956261701</v>
      </c>
      <c r="I24" s="89">
        <v>-9.4259064744307501</v>
      </c>
      <c r="J24" s="89">
        <v>-9.4254064980534498</v>
      </c>
      <c r="K24" s="111">
        <v>3</v>
      </c>
      <c r="L24" s="114">
        <v>-9.4257368735495497</v>
      </c>
      <c r="M24" s="9"/>
      <c r="N24" s="9">
        <f t="shared" si="8"/>
        <v>2.9422076495499994</v>
      </c>
      <c r="O24" s="9">
        <f t="shared" si="9"/>
        <v>1.3337225495497762</v>
      </c>
      <c r="P24" s="9">
        <f t="shared" si="10"/>
        <v>-0.16960109966035475</v>
      </c>
      <c r="Q24" s="9">
        <f t="shared" si="11"/>
        <v>0.33037792337964333</v>
      </c>
      <c r="R24" s="9">
        <f t="shared" si="12"/>
        <v>-0.16960088120043793</v>
      </c>
      <c r="S24" s="9">
        <f t="shared" si="13"/>
        <v>0.33037549609993277</v>
      </c>
      <c r="T24" s="109">
        <v>4000</v>
      </c>
    </row>
    <row r="25" spans="1:22">
      <c r="A25" s="156"/>
      <c r="E25" s="89">
        <v>-9.4208246121000006</v>
      </c>
      <c r="F25" s="89">
        <v>-9.4208673899999997</v>
      </c>
      <c r="G25" s="89">
        <v>-9.4208998229131407</v>
      </c>
      <c r="H25" s="89">
        <v>-9.4208941314922896</v>
      </c>
      <c r="I25" s="89">
        <v>-9.4208998207971</v>
      </c>
      <c r="J25" s="89">
        <v>-9.4208941315621306</v>
      </c>
      <c r="K25" s="111">
        <v>4</v>
      </c>
      <c r="L25" s="114">
        <v>-9.4206715444124303</v>
      </c>
      <c r="M25" s="9"/>
      <c r="N25" s="9">
        <f t="shared" si="8"/>
        <v>-0.15306768757028522</v>
      </c>
      <c r="O25" s="9">
        <f t="shared" si="9"/>
        <v>-0.19584558756946535</v>
      </c>
      <c r="P25" s="9">
        <f t="shared" si="10"/>
        <v>-0.22827850071038824</v>
      </c>
      <c r="Q25" s="9">
        <f t="shared" si="11"/>
        <v>-0.22258707985933768</v>
      </c>
      <c r="R25" s="9">
        <f t="shared" si="12"/>
        <v>-0.22827638466971223</v>
      </c>
      <c r="S25" s="9">
        <f t="shared" si="13"/>
        <v>-0.22258714970035953</v>
      </c>
      <c r="T25" s="109">
        <v>5000</v>
      </c>
      <c r="V25" s="114">
        <v>-9.5835988411008497</v>
      </c>
    </row>
    <row r="26" spans="1:22" s="118" customFormat="1"/>
    <row r="27" spans="1:22">
      <c r="A27" s="155" t="s">
        <v>537</v>
      </c>
      <c r="B27" s="113" t="s">
        <v>4</v>
      </c>
      <c r="C27" s="113" t="s">
        <v>277</v>
      </c>
      <c r="D27" s="21" t="s">
        <v>282</v>
      </c>
      <c r="E27" s="21" t="s">
        <v>533</v>
      </c>
      <c r="F27" s="21" t="s">
        <v>342</v>
      </c>
      <c r="G27" s="113" t="s">
        <v>524</v>
      </c>
      <c r="H27" s="113" t="s">
        <v>525</v>
      </c>
      <c r="I27" s="113" t="s">
        <v>448</v>
      </c>
      <c r="J27" s="21" t="s">
        <v>546</v>
      </c>
      <c r="K27" s="21" t="s">
        <v>282</v>
      </c>
      <c r="L27" s="21" t="s">
        <v>533</v>
      </c>
      <c r="M27" s="21" t="s">
        <v>342</v>
      </c>
      <c r="N27" s="119" t="s">
        <v>524</v>
      </c>
      <c r="O27" s="119" t="s">
        <v>525</v>
      </c>
    </row>
    <row r="28" spans="1:22">
      <c r="A28" s="156"/>
      <c r="B28" s="118">
        <v>-12.6122373</v>
      </c>
      <c r="C28" s="118">
        <v>-12.8529731</v>
      </c>
      <c r="D28" s="118">
        <v>-12.942185500000001</v>
      </c>
      <c r="E28" s="89">
        <v>-12.7803249429</v>
      </c>
      <c r="F28" s="89">
        <v>-12.870698516999999</v>
      </c>
      <c r="G28" s="89">
        <v>-12.872700165708901</v>
      </c>
      <c r="H28" s="89">
        <v>-12.8712233477201</v>
      </c>
      <c r="I28" s="113">
        <v>0.9</v>
      </c>
      <c r="J28" s="30">
        <v>-12.9519131785094</v>
      </c>
      <c r="K28" s="9">
        <f>(D28-J28)*1000</f>
        <v>9.7276785093995954</v>
      </c>
      <c r="L28" s="15">
        <f>(E28-J28)*1000</f>
        <v>171.58823560940027</v>
      </c>
      <c r="M28" s="15">
        <f>(F28-J28)*1000</f>
        <v>81.214661509401154</v>
      </c>
      <c r="N28" s="15">
        <f>(G28-J28)*1000</f>
        <v>79.213012800499527</v>
      </c>
      <c r="O28" s="15">
        <f>(H28-J28)*1000</f>
        <v>80.689830789300032</v>
      </c>
    </row>
    <row r="29" spans="1:22">
      <c r="A29" s="156"/>
      <c r="B29" s="118">
        <v>-12.5772379</v>
      </c>
      <c r="C29" s="118">
        <v>-12.8459339</v>
      </c>
      <c r="D29" s="118">
        <v>-12.965965600000001</v>
      </c>
      <c r="E29" s="89">
        <v>-12.7994947378</v>
      </c>
      <c r="F29" s="89">
        <v>-12.893894235199999</v>
      </c>
      <c r="G29" s="89">
        <v>-12.903875016488</v>
      </c>
      <c r="H29" s="89">
        <v>-12.9014772976878</v>
      </c>
      <c r="I29" s="113">
        <v>1</v>
      </c>
      <c r="J29" s="30">
        <v>-12.977443720027001</v>
      </c>
      <c r="K29" s="9">
        <f>(D29-J29)*1000</f>
        <v>11.478120027000216</v>
      </c>
      <c r="L29" s="15">
        <f t="shared" ref="L29:L33" si="14">(E29-J29)*1000</f>
        <v>177.94898222700084</v>
      </c>
      <c r="M29" s="15">
        <f t="shared" ref="M29:M33" si="15">(F29-J29)*1000</f>
        <v>83.549484827001308</v>
      </c>
      <c r="N29" s="15">
        <f t="shared" ref="N29:N33" si="16">(G29-J29)*1000</f>
        <v>73.568703539001135</v>
      </c>
      <c r="O29" s="15">
        <f t="shared" ref="O29:O33" si="17">(H29-J29)*1000</f>
        <v>75.966422339201145</v>
      </c>
    </row>
    <row r="30" spans="1:22">
      <c r="A30" s="156"/>
      <c r="B30" s="112"/>
      <c r="C30" s="112"/>
      <c r="D30" s="112"/>
      <c r="E30" s="89">
        <v>-11.912090534500001</v>
      </c>
      <c r="F30" s="89">
        <v>-12.001861910000001</v>
      </c>
      <c r="G30" s="89">
        <v>-12.062382788537001</v>
      </c>
      <c r="H30" s="89">
        <v>-12.048031901909701</v>
      </c>
      <c r="I30" s="113">
        <v>1.5</v>
      </c>
      <c r="J30" s="30">
        <v>-12.094756705105899</v>
      </c>
      <c r="K30" s="9"/>
      <c r="L30" s="15">
        <f t="shared" si="14"/>
        <v>182.66617060589851</v>
      </c>
      <c r="M30" s="15">
        <f t="shared" si="15"/>
        <v>92.894795105898709</v>
      </c>
      <c r="N30" s="15">
        <f t="shared" si="16"/>
        <v>32.373916568898764</v>
      </c>
      <c r="O30" s="15">
        <f t="shared" si="17"/>
        <v>46.72480319619865</v>
      </c>
    </row>
    <row r="31" spans="1:22">
      <c r="A31" s="156"/>
      <c r="B31" s="112"/>
      <c r="C31" s="112"/>
      <c r="D31" s="112"/>
      <c r="E31" s="89">
        <v>-11.4135474782</v>
      </c>
      <c r="F31" s="89">
        <v>-11.4537639222</v>
      </c>
      <c r="G31" s="89">
        <v>-11.5000671967206</v>
      </c>
      <c r="H31" s="89">
        <v>-11.4867376437514</v>
      </c>
      <c r="I31" s="113">
        <v>2</v>
      </c>
      <c r="J31" s="30">
        <v>-11.5006802275879</v>
      </c>
      <c r="K31" s="9"/>
      <c r="L31" s="15">
        <f t="shared" si="14"/>
        <v>87.132749387899722</v>
      </c>
      <c r="M31" s="15">
        <f t="shared" si="15"/>
        <v>46.916305387899371</v>
      </c>
      <c r="N31" s="15">
        <f t="shared" si="16"/>
        <v>0.61303086729935785</v>
      </c>
      <c r="O31" s="15">
        <f t="shared" si="17"/>
        <v>13.942583836499267</v>
      </c>
    </row>
    <row r="32" spans="1:22">
      <c r="A32" s="156"/>
      <c r="B32" s="112"/>
      <c r="C32" s="112"/>
      <c r="D32" s="112"/>
      <c r="E32" s="89">
        <v>-11.3072909452</v>
      </c>
      <c r="F32" s="89">
        <v>-11.309256864</v>
      </c>
      <c r="G32" s="89">
        <v>-11.3110942074471</v>
      </c>
      <c r="H32" s="89">
        <v>-11.3104782668181</v>
      </c>
      <c r="I32" s="113">
        <v>3</v>
      </c>
      <c r="J32" s="30">
        <v>-11.310892858006</v>
      </c>
      <c r="K32" s="9"/>
      <c r="L32" s="15">
        <f t="shared" si="14"/>
        <v>3.6019128059994188</v>
      </c>
      <c r="M32" s="15">
        <f t="shared" si="15"/>
        <v>1.6359940059995637</v>
      </c>
      <c r="N32" s="15">
        <f t="shared" si="16"/>
        <v>-0.20134944110061781</v>
      </c>
      <c r="O32" s="15">
        <f t="shared" si="17"/>
        <v>0.41459118789965999</v>
      </c>
    </row>
    <row r="33" spans="1:15">
      <c r="A33" s="156"/>
      <c r="B33" s="112"/>
      <c r="C33" s="112"/>
      <c r="D33" s="112"/>
      <c r="E33" s="89">
        <v>-11.304988038199999</v>
      </c>
      <c r="F33" s="89">
        <v>-11.3050403226</v>
      </c>
      <c r="G33" s="89">
        <v>-11.305079965439701</v>
      </c>
      <c r="H33" s="89">
        <v>-11.305029424000001</v>
      </c>
      <c r="I33" s="113">
        <v>4</v>
      </c>
      <c r="J33" s="30">
        <v>-11.304802542942401</v>
      </c>
      <c r="K33" s="9"/>
      <c r="L33" s="15">
        <f t="shared" si="14"/>
        <v>-0.18549525759858909</v>
      </c>
      <c r="M33" s="15">
        <f t="shared" si="15"/>
        <v>-0.23777965759919084</v>
      </c>
      <c r="N33" s="15">
        <f t="shared" si="16"/>
        <v>-0.2774224972998951</v>
      </c>
      <c r="O33" s="15">
        <f t="shared" si="17"/>
        <v>-0.22688105759982591</v>
      </c>
    </row>
    <row r="35" spans="1:15">
      <c r="A35" s="155" t="s">
        <v>538</v>
      </c>
      <c r="B35" s="115" t="s">
        <v>4</v>
      </c>
      <c r="C35" s="115" t="s">
        <v>277</v>
      </c>
      <c r="D35" s="21" t="s">
        <v>282</v>
      </c>
      <c r="E35" s="21" t="s">
        <v>539</v>
      </c>
      <c r="F35" s="21" t="s">
        <v>342</v>
      </c>
      <c r="G35" s="115" t="s">
        <v>524</v>
      </c>
      <c r="H35" s="115" t="s">
        <v>526</v>
      </c>
      <c r="I35" s="115" t="s">
        <v>448</v>
      </c>
      <c r="J35" s="21" t="s">
        <v>497</v>
      </c>
      <c r="K35" s="21" t="s">
        <v>282</v>
      </c>
      <c r="L35" s="21" t="s">
        <v>528</v>
      </c>
      <c r="M35" s="21" t="s">
        <v>342</v>
      </c>
      <c r="N35" s="117" t="s">
        <v>524</v>
      </c>
      <c r="O35" s="117" t="s">
        <v>525</v>
      </c>
    </row>
    <row r="36" spans="1:15">
      <c r="A36" s="156"/>
      <c r="B36" s="77">
        <v>-77.725000337599994</v>
      </c>
      <c r="C36" s="77">
        <v>-77.825927399999998</v>
      </c>
      <c r="D36" s="77">
        <v>-77.858694900000003</v>
      </c>
      <c r="E36" s="94">
        <v>-77.811643995699995</v>
      </c>
      <c r="F36" s="94">
        <v>-77.858627062699995</v>
      </c>
      <c r="G36" s="94">
        <v>-77.848581256947696</v>
      </c>
      <c r="H36" s="94">
        <v>-77.848122874962399</v>
      </c>
      <c r="I36" s="115">
        <v>1.1000000000000001</v>
      </c>
      <c r="J36" s="109">
        <v>-77.859523830315197</v>
      </c>
      <c r="K36" s="9">
        <f t="shared" ref="K36:K41" si="18">(D36-J36)*1000</f>
        <v>0.82893031519404303</v>
      </c>
      <c r="L36" s="9">
        <f t="shared" ref="L36:L41" si="19">(E36-J36)*1000</f>
        <v>47.879834615201844</v>
      </c>
      <c r="M36" s="9">
        <f t="shared" ref="M36:M41" si="20">(F36-J36)*1000</f>
        <v>0.89676761520252057</v>
      </c>
      <c r="N36" s="9">
        <f t="shared" ref="N36:N41" si="21">(G36-J36)*1000</f>
        <v>10.942573367501041</v>
      </c>
      <c r="O36" s="9">
        <f t="shared" ref="O36:O41" si="22">(H36-J36)*1000</f>
        <v>11.400955352797837</v>
      </c>
    </row>
    <row r="37" spans="1:15">
      <c r="A37" s="156"/>
      <c r="B37" s="77">
        <v>-77.815636600000005</v>
      </c>
      <c r="C37" s="77">
        <v>-77.945962899999998</v>
      </c>
      <c r="D37" s="77">
        <v>-77.985749200000001</v>
      </c>
      <c r="E37" s="77">
        <v>-77.933106003600003</v>
      </c>
      <c r="F37" s="77">
        <v>-77.987332619300005</v>
      </c>
      <c r="G37" s="77">
        <v>-77.977590092571702</v>
      </c>
      <c r="H37" s="77">
        <v>-77.976681150112697</v>
      </c>
      <c r="I37" s="115">
        <v>1.4</v>
      </c>
      <c r="J37" s="116">
        <v>-77.987125792814993</v>
      </c>
      <c r="K37" s="9">
        <f t="shared" si="18"/>
        <v>1.3765928149922502</v>
      </c>
      <c r="L37" s="9">
        <f t="shared" si="19"/>
        <v>54.01978921499051</v>
      </c>
      <c r="M37" s="9">
        <f t="shared" si="20"/>
        <v>-0.2068264850123569</v>
      </c>
      <c r="N37" s="9">
        <f t="shared" si="21"/>
        <v>9.5357002432905347</v>
      </c>
      <c r="O37" s="9">
        <f t="shared" si="22"/>
        <v>10.444642702296392</v>
      </c>
    </row>
    <row r="38" spans="1:15">
      <c r="A38" s="156"/>
      <c r="B38" s="77">
        <v>-77.689396799999997</v>
      </c>
      <c r="C38" s="77">
        <v>-77.867857700000002</v>
      </c>
      <c r="D38" s="77">
        <v>-77.912641300000004</v>
      </c>
      <c r="E38" s="94">
        <v>-77.856974786999999</v>
      </c>
      <c r="F38" s="94">
        <v>-77.917418221800006</v>
      </c>
      <c r="G38" s="94">
        <v>-77.907776775616696</v>
      </c>
      <c r="H38" s="94">
        <v>-77.906073852916094</v>
      </c>
      <c r="I38" s="115">
        <v>1.7</v>
      </c>
      <c r="J38" s="116">
        <v>-77.915393013947394</v>
      </c>
      <c r="K38" s="9">
        <f t="shared" si="18"/>
        <v>2.7517139473900443</v>
      </c>
      <c r="L38" s="9">
        <f t="shared" si="19"/>
        <v>58.418226947395624</v>
      </c>
      <c r="M38" s="9">
        <f t="shared" si="20"/>
        <v>-2.0252078526112882</v>
      </c>
      <c r="N38" s="9">
        <f t="shared" si="21"/>
        <v>7.6162383306979109</v>
      </c>
      <c r="O38" s="9">
        <f t="shared" si="22"/>
        <v>9.3191610312999273</v>
      </c>
    </row>
    <row r="39" spans="1:15">
      <c r="A39" s="156"/>
      <c r="B39" s="77">
        <v>-77.531351700000002</v>
      </c>
      <c r="C39" s="77">
        <v>-77.780226299999995</v>
      </c>
      <c r="D39" s="77">
        <v>-77.822585500000002</v>
      </c>
      <c r="E39" s="94">
        <v>-77.763522278300002</v>
      </c>
      <c r="F39" s="94">
        <v>-77.8164601563616</v>
      </c>
      <c r="G39" s="94">
        <v>-77.821144867061605</v>
      </c>
      <c r="H39" s="94">
        <v>-77.817600980178099</v>
      </c>
      <c r="I39" s="115">
        <v>2</v>
      </c>
      <c r="J39" s="116">
        <v>-77.825519459546001</v>
      </c>
      <c r="K39" s="9">
        <f t="shared" si="18"/>
        <v>2.9339595459987322</v>
      </c>
      <c r="L39" s="9">
        <f t="shared" si="19"/>
        <v>61.9971812459994</v>
      </c>
      <c r="M39" s="9">
        <f t="shared" si="20"/>
        <v>9.0593031844008465</v>
      </c>
      <c r="N39" s="9">
        <f t="shared" si="21"/>
        <v>4.3745924843960893</v>
      </c>
      <c r="O39" s="9">
        <f t="shared" si="22"/>
        <v>7.9184793679019094</v>
      </c>
    </row>
    <row r="40" spans="1:15">
      <c r="A40" s="156"/>
      <c r="B40" s="77">
        <v>-77.456083800000002</v>
      </c>
      <c r="C40" s="77">
        <v>-77.521452499999995</v>
      </c>
      <c r="D40" s="77">
        <v>-77.574387700000003</v>
      </c>
      <c r="E40" s="94">
        <v>-77.623735996400001</v>
      </c>
      <c r="F40" s="94">
        <v>-78.432419994100002</v>
      </c>
      <c r="G40" s="94">
        <v>-77.739024395325799</v>
      </c>
      <c r="H40" s="94">
        <v>-77.702419587527004</v>
      </c>
      <c r="I40" s="115">
        <v>3</v>
      </c>
      <c r="J40" s="116">
        <v>-77.710597977199001</v>
      </c>
      <c r="K40" s="9">
        <f t="shared" si="18"/>
        <v>136.21027719899814</v>
      </c>
      <c r="L40" s="9">
        <f t="shared" si="19"/>
        <v>86.861980799000094</v>
      </c>
      <c r="M40" s="9">
        <f t="shared" si="20"/>
        <v>-721.82201690100101</v>
      </c>
      <c r="N40" s="9">
        <f t="shared" si="21"/>
        <v>-28.42641812679858</v>
      </c>
      <c r="O40" s="9">
        <f t="shared" si="22"/>
        <v>8.1783896719969107</v>
      </c>
    </row>
    <row r="41" spans="1:15">
      <c r="A41" s="156"/>
      <c r="B41" s="77">
        <v>-77.468659299999999</v>
      </c>
      <c r="C41" s="77">
        <v>-77.533521100000002</v>
      </c>
      <c r="D41" s="77">
        <v>-77.582684900000004</v>
      </c>
      <c r="E41" s="94">
        <v>-77.616106745400003</v>
      </c>
      <c r="F41" s="94">
        <v>-129.90405077599999</v>
      </c>
      <c r="G41" s="94">
        <v>-77.742418638968303</v>
      </c>
      <c r="H41" s="94">
        <v>-77.697449227684302</v>
      </c>
      <c r="I41" s="115">
        <v>4</v>
      </c>
      <c r="J41" s="116">
        <v>-77.705815230679306</v>
      </c>
      <c r="K41" s="9">
        <f t="shared" si="18"/>
        <v>123.13033067930235</v>
      </c>
      <c r="L41" s="9">
        <f t="shared" si="19"/>
        <v>89.708485279302863</v>
      </c>
      <c r="M41" s="9">
        <f t="shared" si="20"/>
        <v>-52198.235545320684</v>
      </c>
      <c r="N41" s="9">
        <f t="shared" si="21"/>
        <v>-36.603408288996775</v>
      </c>
      <c r="O41" s="9">
        <f t="shared" si="22"/>
        <v>8.3660029950038961</v>
      </c>
    </row>
    <row r="43" spans="1:15" ht="14.25" customHeight="1">
      <c r="A43" s="162"/>
      <c r="B43" s="5"/>
      <c r="C43" s="5"/>
      <c r="D43" s="143"/>
      <c r="E43" s="143"/>
      <c r="F43" s="143"/>
      <c r="G43" s="5"/>
      <c r="H43" s="5"/>
      <c r="I43" s="5"/>
      <c r="J43" s="143"/>
      <c r="K43" s="143"/>
    </row>
    <row r="44" spans="1:15" ht="14.25" customHeight="1">
      <c r="A44" s="145"/>
      <c r="B44" s="93"/>
      <c r="C44" s="93"/>
      <c r="D44" s="93"/>
      <c r="E44" s="93"/>
      <c r="F44" s="143"/>
      <c r="G44" s="93"/>
      <c r="H44" s="12"/>
      <c r="I44" s="12"/>
      <c r="J44" s="12"/>
      <c r="K44" s="12"/>
    </row>
    <row r="45" spans="1:15" ht="14.25" customHeight="1">
      <c r="A45" s="145"/>
      <c r="B45" s="93"/>
      <c r="C45" s="93"/>
      <c r="D45" s="93"/>
      <c r="E45" s="93"/>
      <c r="F45" s="143"/>
      <c r="G45" s="93"/>
      <c r="H45" s="12"/>
      <c r="I45" s="12"/>
      <c r="J45" s="12"/>
      <c r="K45" s="12"/>
    </row>
    <row r="46" spans="1:15" ht="14.25" customHeight="1">
      <c r="A46" s="145"/>
      <c r="B46" s="93"/>
      <c r="C46" s="93"/>
      <c r="D46" s="93"/>
      <c r="E46" s="93"/>
      <c r="F46" s="143"/>
      <c r="G46" s="93"/>
      <c r="H46" s="12"/>
      <c r="I46" s="12"/>
      <c r="J46" s="12"/>
      <c r="K46" s="12"/>
    </row>
    <row r="47" spans="1:15" ht="14.25" customHeight="1">
      <c r="A47" s="145"/>
      <c r="B47" s="93"/>
      <c r="C47" s="93"/>
      <c r="D47" s="93"/>
      <c r="E47" s="93"/>
      <c r="F47" s="143"/>
      <c r="G47" s="93"/>
      <c r="H47" s="12"/>
      <c r="I47" s="12"/>
      <c r="J47" s="12"/>
      <c r="K47" s="12"/>
    </row>
    <row r="48" spans="1:15" ht="14.25" customHeight="1">
      <c r="A48" s="145"/>
      <c r="B48" s="93"/>
      <c r="C48" s="93"/>
      <c r="D48" s="93"/>
      <c r="E48" s="93"/>
      <c r="F48" s="143"/>
      <c r="G48" s="93"/>
      <c r="H48" s="12"/>
      <c r="I48" s="32"/>
      <c r="J48" s="12"/>
      <c r="K48" s="12"/>
    </row>
    <row r="49" spans="1:12" ht="14.25" customHeight="1">
      <c r="A49" s="145"/>
      <c r="B49" s="93"/>
      <c r="C49" s="93"/>
      <c r="D49" s="93"/>
      <c r="E49" s="93"/>
      <c r="F49" s="143"/>
      <c r="G49" s="93"/>
      <c r="H49" s="12"/>
      <c r="I49" s="32"/>
      <c r="J49" s="12"/>
      <c r="K49" s="12"/>
    </row>
    <row r="50" spans="1:12">
      <c r="A50" s="143"/>
      <c r="B50" s="143"/>
      <c r="C50" s="143"/>
      <c r="D50" s="143"/>
      <c r="E50" s="143"/>
      <c r="F50" s="143"/>
      <c r="G50" s="143"/>
      <c r="H50" s="12"/>
      <c r="I50" s="32"/>
      <c r="J50" s="12"/>
      <c r="K50" s="12"/>
    </row>
    <row r="51" spans="1:12">
      <c r="A51" s="143"/>
      <c r="B51" s="143"/>
      <c r="C51" s="143"/>
      <c r="D51" s="143"/>
      <c r="E51" s="143"/>
      <c r="F51" s="143"/>
      <c r="G51" s="143"/>
      <c r="H51" s="12"/>
      <c r="I51" s="12"/>
      <c r="J51" s="12"/>
      <c r="K51" s="12"/>
    </row>
    <row r="52" spans="1:12">
      <c r="A52" s="143"/>
      <c r="B52" s="143"/>
      <c r="C52" s="143"/>
      <c r="D52" s="143"/>
      <c r="E52" s="143"/>
      <c r="F52" s="143"/>
      <c r="G52" s="143"/>
      <c r="H52" s="12"/>
      <c r="I52" s="32"/>
      <c r="J52" s="12"/>
      <c r="K52" s="12"/>
    </row>
    <row r="53" spans="1:12" ht="15" customHeight="1"/>
    <row r="63" spans="1:12">
      <c r="L63" s="142"/>
    </row>
  </sheetData>
  <mergeCells count="8">
    <mergeCell ref="B3:B4"/>
    <mergeCell ref="B5:B6"/>
    <mergeCell ref="B7:B9"/>
    <mergeCell ref="A2:A9"/>
    <mergeCell ref="A35:A41"/>
    <mergeCell ref="A27:A33"/>
    <mergeCell ref="A11:A17"/>
    <mergeCell ref="A19:A25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5"/>
  <sheetViews>
    <sheetView topLeftCell="A49" workbookViewId="0">
      <selection activeCell="H70" sqref="H70"/>
    </sheetView>
  </sheetViews>
  <sheetFormatPr defaultRowHeight="14.25"/>
  <cols>
    <col min="1" max="2" width="11.625" style="121" bestFit="1" customWidth="1"/>
    <col min="3" max="4" width="13.75" style="121" bestFit="1" customWidth="1"/>
    <col min="5" max="5" width="13.875" style="121" bestFit="1" customWidth="1"/>
    <col min="6" max="7" width="13.875" style="126" bestFit="1" customWidth="1"/>
    <col min="8" max="9" width="13.875" style="121" bestFit="1" customWidth="1"/>
    <col min="10" max="10" width="16" style="123" bestFit="1" customWidth="1"/>
    <col min="11" max="11" width="14.875" style="123" bestFit="1" customWidth="1"/>
    <col min="12" max="13" width="13.75" style="121" bestFit="1" customWidth="1"/>
    <col min="14" max="14" width="12.5" style="121" bestFit="1" customWidth="1"/>
    <col min="15" max="15" width="23.125" style="121" bestFit="1" customWidth="1"/>
    <col min="16" max="16" width="13.75" style="121" bestFit="1" customWidth="1"/>
    <col min="17" max="17" width="11.5" style="121" bestFit="1" customWidth="1"/>
    <col min="18" max="18" width="11.125" style="121" bestFit="1" customWidth="1"/>
    <col min="19" max="19" width="28.625" style="121" bestFit="1" customWidth="1"/>
    <col min="20" max="20" width="12.625" style="121" bestFit="1" customWidth="1"/>
    <col min="21" max="21" width="11.5" style="121" bestFit="1" customWidth="1"/>
    <col min="22" max="22" width="11.375" style="121" bestFit="1" customWidth="1"/>
    <col min="23" max="16384" width="9" style="121"/>
  </cols>
  <sheetData>
    <row r="1" spans="1:13" s="126" customFormat="1"/>
    <row r="2" spans="1:13" s="126" customFormat="1">
      <c r="A2" s="130"/>
      <c r="B2" s="130"/>
      <c r="C2" s="131" t="s">
        <v>341</v>
      </c>
      <c r="D2" s="131" t="s">
        <v>343</v>
      </c>
      <c r="E2" s="131" t="s">
        <v>342</v>
      </c>
      <c r="F2" s="131" t="s">
        <v>400</v>
      </c>
      <c r="G2" s="131" t="s">
        <v>574</v>
      </c>
      <c r="H2" s="131" t="s">
        <v>576</v>
      </c>
      <c r="I2" s="131" t="s">
        <v>575</v>
      </c>
      <c r="J2" s="131" t="s">
        <v>560</v>
      </c>
      <c r="K2" s="131" t="s">
        <v>561</v>
      </c>
      <c r="L2" s="131" t="s">
        <v>572</v>
      </c>
      <c r="M2" s="131" t="s">
        <v>573</v>
      </c>
    </row>
    <row r="3" spans="1:13" s="126" customFormat="1">
      <c r="A3" s="158" t="s">
        <v>581</v>
      </c>
      <c r="B3" s="126" t="s">
        <v>571</v>
      </c>
      <c r="C3" s="105">
        <v>-1.0065628737000001</v>
      </c>
      <c r="D3" s="105">
        <v>-1.0065628737111301</v>
      </c>
      <c r="E3" s="105">
        <v>-1.0065628737000001</v>
      </c>
      <c r="F3" s="105"/>
      <c r="G3" s="105"/>
      <c r="H3" s="105"/>
      <c r="I3" s="105"/>
      <c r="J3" s="105"/>
      <c r="K3" s="105"/>
      <c r="L3" s="105"/>
      <c r="M3" s="105"/>
    </row>
    <row r="4" spans="1:13" s="126" customFormat="1">
      <c r="A4" s="158"/>
      <c r="B4" s="126" t="s">
        <v>570</v>
      </c>
      <c r="C4" s="105">
        <v>-1.0065628737000001</v>
      </c>
      <c r="D4" s="105">
        <f>D3</f>
        <v>-1.0065628737111301</v>
      </c>
      <c r="E4" s="105">
        <f>E3</f>
        <v>-1.0065628737000001</v>
      </c>
      <c r="F4" s="105">
        <v>-1.0065628737111201</v>
      </c>
      <c r="G4" s="105">
        <v>-1.0065628737111201</v>
      </c>
      <c r="H4" s="105">
        <v>-1.0065628737111201</v>
      </c>
      <c r="I4" s="105">
        <v>-1.0065628737111201</v>
      </c>
      <c r="J4" s="105">
        <v>-1.0065628737111201</v>
      </c>
      <c r="K4" s="105">
        <v>-1.0065628737111201</v>
      </c>
      <c r="L4" s="105">
        <v>-1.0065628737111201</v>
      </c>
      <c r="M4" s="105">
        <v>-1.0065628737111201</v>
      </c>
    </row>
    <row r="5" spans="1:13" s="125" customFormat="1">
      <c r="A5" s="158" t="s">
        <v>577</v>
      </c>
      <c r="B5" s="134" t="s">
        <v>578</v>
      </c>
      <c r="C5" s="138">
        <v>-2.0131257454</v>
      </c>
      <c r="D5" s="138">
        <v>-2.01312574537114</v>
      </c>
      <c r="E5" s="138">
        <v>-2.0131257474000002</v>
      </c>
      <c r="F5" s="138"/>
      <c r="G5" s="138"/>
      <c r="H5" s="138"/>
      <c r="I5" s="138"/>
      <c r="J5" s="138"/>
      <c r="K5" s="138"/>
      <c r="L5" s="138"/>
      <c r="M5" s="138"/>
    </row>
    <row r="6" spans="1:13" s="125" customFormat="1">
      <c r="A6" s="158"/>
      <c r="B6" s="134" t="s">
        <v>580</v>
      </c>
      <c r="C6" s="138">
        <f>C4*2</f>
        <v>-2.0131257474000002</v>
      </c>
      <c r="D6" s="138">
        <f t="shared" ref="D6:I6" si="0">D4*2</f>
        <v>-2.0131257474222601</v>
      </c>
      <c r="E6" s="138">
        <f t="shared" si="0"/>
        <v>-2.0131257474000002</v>
      </c>
      <c r="F6" s="138">
        <f t="shared" si="0"/>
        <v>-2.0131257474222402</v>
      </c>
      <c r="G6" s="138">
        <f t="shared" si="0"/>
        <v>-2.0131257474222402</v>
      </c>
      <c r="H6" s="138">
        <f t="shared" si="0"/>
        <v>-2.0131257474222402</v>
      </c>
      <c r="I6" s="138">
        <f t="shared" si="0"/>
        <v>-2.0131257474222402</v>
      </c>
      <c r="J6" s="138"/>
      <c r="K6" s="138"/>
      <c r="L6" s="138"/>
      <c r="M6" s="138"/>
    </row>
    <row r="7" spans="1:13" s="125" customFormat="1">
      <c r="A7" s="158"/>
      <c r="B7" s="134" t="s">
        <v>579</v>
      </c>
      <c r="C7" s="138">
        <v>-2.0131257454</v>
      </c>
      <c r="D7" s="138"/>
      <c r="E7" s="138"/>
      <c r="F7" s="138">
        <v>-2.0131257453711302</v>
      </c>
      <c r="G7" s="138">
        <v>-2.0131257453711302</v>
      </c>
      <c r="H7" s="138">
        <v>-2.0131257453711302</v>
      </c>
      <c r="I7" s="138">
        <v>-2.0131257453711302</v>
      </c>
      <c r="J7" s="138"/>
      <c r="K7" s="138"/>
      <c r="L7" s="138"/>
      <c r="M7" s="138"/>
    </row>
    <row r="8" spans="1:13" s="126" customFormat="1">
      <c r="A8" s="158" t="s">
        <v>582</v>
      </c>
      <c r="B8" s="126" t="s">
        <v>571</v>
      </c>
      <c r="C8" s="105">
        <v>-1.9964796204999999</v>
      </c>
      <c r="D8" s="105">
        <v>-2.0126741272702802</v>
      </c>
      <c r="E8" s="105">
        <v>-2.0053857664999999</v>
      </c>
      <c r="F8" s="105"/>
      <c r="G8" s="105"/>
      <c r="H8" s="105"/>
      <c r="I8" s="105"/>
      <c r="J8" s="105"/>
      <c r="K8" s="105"/>
      <c r="L8" s="105"/>
      <c r="M8" s="105"/>
    </row>
    <row r="9" spans="1:13" s="126" customFormat="1">
      <c r="A9" s="158"/>
      <c r="B9" s="126" t="s">
        <v>570</v>
      </c>
      <c r="C9" s="133">
        <v>-1.9964796209</v>
      </c>
      <c r="D9" s="105">
        <f>D8</f>
        <v>-2.0126741272702802</v>
      </c>
      <c r="E9" s="105">
        <f>E8</f>
        <v>-2.0053857664999999</v>
      </c>
      <c r="F9" s="105">
        <v>-2.01351237494187</v>
      </c>
      <c r="G9" s="105">
        <v>-2.0124883625610401</v>
      </c>
      <c r="H9" s="105">
        <v>-2.0137222354331401</v>
      </c>
      <c r="I9" s="105">
        <v>-2.01267412831612</v>
      </c>
      <c r="J9" s="105"/>
      <c r="K9" s="105"/>
      <c r="L9" s="105"/>
      <c r="M9" s="105"/>
    </row>
    <row r="10" spans="1:13" s="125" customFormat="1">
      <c r="A10" s="158" t="s">
        <v>583</v>
      </c>
      <c r="B10" s="134" t="s">
        <v>578</v>
      </c>
      <c r="C10" s="138">
        <v>-3.9929592410999999</v>
      </c>
      <c r="D10" s="138">
        <v>-4.0253482507223701</v>
      </c>
      <c r="E10" s="138">
        <v>-4.0107715329999998</v>
      </c>
      <c r="F10" s="138"/>
      <c r="G10" s="138"/>
      <c r="H10" s="138"/>
      <c r="I10" s="138"/>
      <c r="J10" s="138"/>
      <c r="K10" s="138"/>
      <c r="L10" s="138"/>
      <c r="M10" s="138"/>
    </row>
    <row r="11" spans="1:13" s="125" customFormat="1">
      <c r="A11" s="158"/>
      <c r="B11" s="134" t="s">
        <v>584</v>
      </c>
      <c r="C11" s="138">
        <f>C9*2</f>
        <v>-3.9929592417999999</v>
      </c>
      <c r="D11" s="138">
        <f t="shared" ref="D11:I11" si="1">D9*2</f>
        <v>-4.0253482545405603</v>
      </c>
      <c r="E11" s="138">
        <f t="shared" si="1"/>
        <v>-4.0107715329999998</v>
      </c>
      <c r="F11" s="138">
        <f t="shared" si="1"/>
        <v>-4.0270247498837399</v>
      </c>
      <c r="G11" s="138">
        <f t="shared" si="1"/>
        <v>-4.0249767251220803</v>
      </c>
      <c r="H11" s="138">
        <f t="shared" si="1"/>
        <v>-4.0274444708662802</v>
      </c>
      <c r="I11" s="138">
        <f t="shared" si="1"/>
        <v>-4.0253482566322401</v>
      </c>
      <c r="J11" s="138"/>
      <c r="K11" s="138"/>
      <c r="L11" s="138"/>
      <c r="M11" s="138"/>
    </row>
    <row r="12" spans="1:13" s="125" customFormat="1">
      <c r="A12" s="158"/>
      <c r="B12" s="134" t="s">
        <v>579</v>
      </c>
      <c r="C12" s="138">
        <v>-3.9929592389000002</v>
      </c>
      <c r="D12" s="138"/>
      <c r="E12" s="138"/>
      <c r="F12" s="138">
        <v>-4.0270247468852496</v>
      </c>
      <c r="G12" s="138">
        <v>-4.0249767214671603</v>
      </c>
      <c r="H12" s="138">
        <v>-4.0274444678606702</v>
      </c>
      <c r="I12" s="138">
        <v>-4.0253482528892901</v>
      </c>
      <c r="J12" s="138"/>
      <c r="K12" s="138"/>
      <c r="L12" s="138"/>
      <c r="M12" s="138"/>
    </row>
    <row r="13" spans="1:13" s="126" customFormat="1">
      <c r="A13" s="158" t="s">
        <v>585</v>
      </c>
      <c r="B13" s="136" t="s">
        <v>578</v>
      </c>
      <c r="C13" s="137">
        <v>-5.9894388616000001</v>
      </c>
      <c r="D13" s="137">
        <v>-6.0380223726617599</v>
      </c>
      <c r="E13" s="137">
        <v>-6.0161573038</v>
      </c>
      <c r="F13" s="137"/>
      <c r="G13" s="137"/>
      <c r="H13" s="137"/>
      <c r="I13" s="137"/>
      <c r="J13" s="137"/>
      <c r="K13" s="137"/>
      <c r="L13" s="137"/>
      <c r="M13" s="137"/>
    </row>
    <row r="14" spans="1:13" s="126" customFormat="1">
      <c r="A14" s="158"/>
      <c r="B14" s="136" t="s">
        <v>586</v>
      </c>
      <c r="C14" s="137">
        <f>C9*3</f>
        <v>-5.9894388627000001</v>
      </c>
      <c r="D14" s="137">
        <f t="shared" ref="D14:I14" si="2">D9*3</f>
        <v>-6.0380223818108405</v>
      </c>
      <c r="E14" s="137">
        <f t="shared" si="2"/>
        <v>-6.0161572994999997</v>
      </c>
      <c r="F14" s="137">
        <f t="shared" si="2"/>
        <v>-6.0405371248256099</v>
      </c>
      <c r="G14" s="137">
        <f t="shared" si="2"/>
        <v>-6.0374650876831204</v>
      </c>
      <c r="H14" s="137">
        <f t="shared" si="2"/>
        <v>-6.0411667062994203</v>
      </c>
      <c r="I14" s="137">
        <f t="shared" si="2"/>
        <v>-6.0380223849483601</v>
      </c>
      <c r="J14" s="137"/>
      <c r="K14" s="137"/>
      <c r="L14" s="137"/>
      <c r="M14" s="137"/>
    </row>
    <row r="15" spans="1:13" s="126" customFormat="1">
      <c r="A15" s="158"/>
      <c r="B15" s="136" t="s">
        <v>579</v>
      </c>
      <c r="C15" s="137">
        <v>-5.9894388598999999</v>
      </c>
      <c r="D15" s="137"/>
      <c r="E15" s="137"/>
      <c r="F15" s="137">
        <v>-6.0405371179145098</v>
      </c>
      <c r="G15" s="137">
        <v>-6.0374650809361903</v>
      </c>
      <c r="H15" s="137">
        <v>-6.0411667022159197</v>
      </c>
      <c r="I15" s="137">
        <v>-6.0380223805943798</v>
      </c>
      <c r="J15" s="137"/>
      <c r="K15" s="137"/>
      <c r="L15" s="137"/>
      <c r="M15" s="137"/>
    </row>
    <row r="16" spans="1:13" s="125" customFormat="1">
      <c r="A16" s="158" t="s">
        <v>587</v>
      </c>
      <c r="B16" s="134" t="s">
        <v>578</v>
      </c>
      <c r="C16" s="138">
        <v>-3.0196886210999998</v>
      </c>
      <c r="D16" s="138">
        <v>-3.0196886190807399</v>
      </c>
      <c r="E16" s="138">
        <v>-3.0196886210999998</v>
      </c>
      <c r="F16" s="138"/>
      <c r="G16" s="138"/>
      <c r="H16" s="138"/>
      <c r="I16" s="138"/>
      <c r="J16" s="138"/>
      <c r="K16" s="138"/>
      <c r="L16" s="138"/>
      <c r="M16" s="138"/>
    </row>
    <row r="17" spans="1:13" s="125" customFormat="1">
      <c r="A17" s="158"/>
      <c r="B17" s="134" t="s">
        <v>588</v>
      </c>
      <c r="C17" s="138">
        <f>C4*3</f>
        <v>-3.0196886211000002</v>
      </c>
      <c r="D17" s="138">
        <f t="shared" ref="D17:E17" si="3">D4*3</f>
        <v>-3.0196886211333904</v>
      </c>
      <c r="E17" s="138">
        <f t="shared" si="3"/>
        <v>-3.0196886211000002</v>
      </c>
      <c r="F17" s="138"/>
      <c r="G17" s="138"/>
      <c r="H17" s="138"/>
      <c r="I17" s="138"/>
      <c r="J17" s="138">
        <f>F4*3</f>
        <v>-3.0196886211333602</v>
      </c>
      <c r="K17" s="138">
        <f t="shared" ref="K17:M17" si="4">G4*3</f>
        <v>-3.0196886211333602</v>
      </c>
      <c r="L17" s="138">
        <f t="shared" si="4"/>
        <v>-3.0196886211333602</v>
      </c>
      <c r="M17" s="138">
        <f t="shared" si="4"/>
        <v>-3.0196886211333602</v>
      </c>
    </row>
    <row r="18" spans="1:13" s="125" customFormat="1">
      <c r="A18" s="158"/>
      <c r="B18" s="134" t="s">
        <v>579</v>
      </c>
      <c r="C18" s="138">
        <v>-3.0196886191000001</v>
      </c>
      <c r="D18" s="138"/>
      <c r="E18" s="138"/>
      <c r="F18" s="138"/>
      <c r="G18" s="138"/>
      <c r="H18" s="138"/>
      <c r="I18" s="138"/>
      <c r="J18" s="138">
        <v>-3.0196886190807399</v>
      </c>
      <c r="K18" s="138">
        <v>-3.0196886190807399</v>
      </c>
      <c r="L18" s="138">
        <v>-3.0196886190807399</v>
      </c>
      <c r="M18" s="138">
        <v>-3.0196886190807399</v>
      </c>
    </row>
    <row r="19" spans="1:13" s="126" customFormat="1">
      <c r="A19" s="158" t="s">
        <v>589</v>
      </c>
      <c r="B19" s="126" t="s">
        <v>571</v>
      </c>
      <c r="C19" s="105">
        <v>-2.9879865978</v>
      </c>
      <c r="D19" s="105">
        <v>-3.0201981348287301</v>
      </c>
      <c r="E19" s="105">
        <v>-3.0048500166999998</v>
      </c>
      <c r="F19" s="105"/>
      <c r="G19" s="105"/>
      <c r="H19" s="105"/>
      <c r="I19" s="105"/>
      <c r="J19" s="105"/>
      <c r="K19" s="105"/>
      <c r="L19" s="105"/>
      <c r="M19" s="105"/>
    </row>
    <row r="20" spans="1:13" s="126" customFormat="1">
      <c r="A20" s="158"/>
      <c r="B20" s="126" t="s">
        <v>570</v>
      </c>
      <c r="C20" s="105">
        <v>-2.9879866377000002</v>
      </c>
      <c r="D20" s="105">
        <f>D19</f>
        <v>-3.0201981348287301</v>
      </c>
      <c r="E20" s="105">
        <f>E19</f>
        <v>-3.0048500166999998</v>
      </c>
      <c r="F20" s="105"/>
      <c r="G20" s="105"/>
      <c r="H20" s="105"/>
      <c r="I20" s="105"/>
      <c r="J20" s="105">
        <v>-3.0255194575702302</v>
      </c>
      <c r="K20" s="105">
        <v>-3.01976539041797</v>
      </c>
      <c r="L20" s="105">
        <v>-3.0260612310742001</v>
      </c>
      <c r="M20" s="105">
        <v>-3.0201981358778802</v>
      </c>
    </row>
    <row r="21" spans="1:13" s="126" customFormat="1">
      <c r="A21" s="158" t="s">
        <v>590</v>
      </c>
      <c r="B21" s="134" t="s">
        <v>578</v>
      </c>
      <c r="C21" s="138">
        <v>-5.9759731962</v>
      </c>
      <c r="D21" s="138">
        <v>-6.0403961984143999</v>
      </c>
      <c r="E21" s="138">
        <v>-6.0096999772000004</v>
      </c>
      <c r="F21" s="138"/>
      <c r="G21" s="138"/>
      <c r="H21" s="138"/>
      <c r="I21" s="138"/>
      <c r="J21" s="138"/>
      <c r="K21" s="138"/>
      <c r="L21" s="138"/>
      <c r="M21" s="138"/>
    </row>
    <row r="22" spans="1:13" s="126" customFormat="1">
      <c r="A22" s="158"/>
      <c r="B22" s="134" t="s">
        <v>591</v>
      </c>
      <c r="C22" s="138">
        <f>C20*2</f>
        <v>-5.9759732754000003</v>
      </c>
      <c r="D22" s="138">
        <f t="shared" ref="D22:M22" si="5">D20*2</f>
        <v>-6.0403962696574602</v>
      </c>
      <c r="E22" s="138">
        <f t="shared" si="5"/>
        <v>-6.0097000333999997</v>
      </c>
      <c r="F22" s="138"/>
      <c r="G22" s="138"/>
      <c r="H22" s="138"/>
      <c r="I22" s="138"/>
      <c r="J22" s="138">
        <f t="shared" si="5"/>
        <v>-6.0510389151404604</v>
      </c>
      <c r="K22" s="138">
        <f t="shared" si="5"/>
        <v>-6.03953078083594</v>
      </c>
      <c r="L22" s="138">
        <f t="shared" si="5"/>
        <v>-6.0521224621484002</v>
      </c>
      <c r="M22" s="138">
        <f t="shared" si="5"/>
        <v>-6.0403962717557604</v>
      </c>
    </row>
    <row r="23" spans="1:13" s="126" customFormat="1">
      <c r="A23" s="158"/>
      <c r="B23" s="134" t="s">
        <v>579</v>
      </c>
      <c r="C23" s="138">
        <v>-5.9759731964</v>
      </c>
      <c r="D23" s="138"/>
      <c r="E23" s="138"/>
      <c r="F23" s="138"/>
      <c r="G23" s="138"/>
      <c r="H23" s="138"/>
      <c r="I23" s="138"/>
      <c r="J23" s="141">
        <v>-6.0510388543161504</v>
      </c>
      <c r="K23" s="141">
        <v>-6.0395294239560204</v>
      </c>
      <c r="L23" s="138">
        <v>-6.0521223985760901</v>
      </c>
      <c r="M23" s="138">
        <v>-6.0403961953586904</v>
      </c>
    </row>
    <row r="24" spans="1:13" s="126" customFormat="1">
      <c r="A24" s="158" t="s">
        <v>592</v>
      </c>
      <c r="B24" s="136" t="s">
        <v>578</v>
      </c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</row>
    <row r="25" spans="1:13" s="126" customFormat="1">
      <c r="A25" s="158"/>
      <c r="B25" s="136" t="s">
        <v>593</v>
      </c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</row>
    <row r="26" spans="1:13" s="126" customFormat="1">
      <c r="A26" s="158"/>
      <c r="B26" s="136" t="s">
        <v>579</v>
      </c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</row>
    <row r="27" spans="1:13" s="126" customFormat="1">
      <c r="A27" s="158" t="s">
        <v>596</v>
      </c>
      <c r="B27" s="125" t="s">
        <v>571</v>
      </c>
      <c r="C27" s="135">
        <v>-2.8586717699999999</v>
      </c>
      <c r="D27" s="135">
        <v>-2.8740730692489498</v>
      </c>
      <c r="E27" s="140">
        <v>-2.8660258916000001</v>
      </c>
      <c r="F27" s="135"/>
      <c r="G27" s="135"/>
      <c r="H27" s="135"/>
      <c r="I27" s="135"/>
      <c r="J27" s="135"/>
      <c r="K27" s="135"/>
      <c r="L27" s="135"/>
      <c r="M27" s="135"/>
    </row>
    <row r="28" spans="1:13" s="126" customFormat="1">
      <c r="A28" s="158"/>
      <c r="B28" s="125" t="s">
        <v>570</v>
      </c>
      <c r="C28" s="135">
        <v>-2.8586717683999998</v>
      </c>
      <c r="D28" s="135">
        <f>D27</f>
        <v>-2.8740730692489498</v>
      </c>
      <c r="E28" s="135">
        <f>E27</f>
        <v>-2.8660258916000001</v>
      </c>
      <c r="F28" s="135"/>
      <c r="G28" s="135"/>
      <c r="H28" s="135"/>
      <c r="I28" s="135"/>
      <c r="J28" s="135">
        <v>-2.8800403431814101</v>
      </c>
      <c r="K28" s="135">
        <v>-2.87405668874095</v>
      </c>
      <c r="L28" s="135">
        <v>-2.8800504599321801</v>
      </c>
      <c r="M28" s="135">
        <v>-2.8740730698680199</v>
      </c>
    </row>
    <row r="29" spans="1:13" s="126" customFormat="1">
      <c r="A29" s="158" t="s">
        <v>597</v>
      </c>
      <c r="B29" s="134" t="s">
        <v>578</v>
      </c>
      <c r="C29" s="138">
        <v>-5.7173435399999999</v>
      </c>
      <c r="D29" s="138">
        <v>-5.5635869489921896</v>
      </c>
      <c r="E29" s="138">
        <v>-5.7320517705</v>
      </c>
      <c r="F29" s="138"/>
      <c r="G29" s="138"/>
      <c r="H29" s="138"/>
      <c r="I29" s="138"/>
      <c r="J29" s="138"/>
      <c r="K29" s="138"/>
      <c r="L29" s="138"/>
      <c r="M29" s="138"/>
    </row>
    <row r="30" spans="1:13" s="126" customFormat="1">
      <c r="A30" s="158"/>
      <c r="B30" s="134" t="s">
        <v>591</v>
      </c>
      <c r="C30" s="138">
        <f>C28*2</f>
        <v>-5.7173435367999996</v>
      </c>
      <c r="D30" s="138">
        <f t="shared" ref="D30:M30" si="6">D28*2</f>
        <v>-5.7481461384978996</v>
      </c>
      <c r="E30" s="138">
        <f t="shared" si="6"/>
        <v>-5.7320517832000002</v>
      </c>
      <c r="F30" s="138"/>
      <c r="G30" s="138"/>
      <c r="H30" s="138"/>
      <c r="I30" s="138"/>
      <c r="J30" s="138">
        <f t="shared" si="6"/>
        <v>-5.7600806863628202</v>
      </c>
      <c r="K30" s="138">
        <f t="shared" si="6"/>
        <v>-5.7481133774819</v>
      </c>
      <c r="L30" s="138">
        <f t="shared" si="6"/>
        <v>-5.7601009198643602</v>
      </c>
      <c r="M30" s="138">
        <f t="shared" si="6"/>
        <v>-5.7481461397360398</v>
      </c>
    </row>
    <row r="31" spans="1:13" s="126" customFormat="1">
      <c r="A31" s="158"/>
      <c r="B31" s="134" t="s">
        <v>579</v>
      </c>
      <c r="C31" s="138">
        <v>-5.7173435425000001</v>
      </c>
      <c r="D31" s="138"/>
      <c r="E31" s="138"/>
      <c r="F31" s="138"/>
      <c r="G31" s="138"/>
      <c r="H31" s="138"/>
      <c r="I31" s="138"/>
      <c r="J31" s="138">
        <v>-5.7600806839189396</v>
      </c>
      <c r="K31" s="138">
        <v>-5.74811336135524</v>
      </c>
      <c r="L31" s="138">
        <v>-5.7601009224758002</v>
      </c>
      <c r="M31" s="138">
        <v>-5.7481461429303602</v>
      </c>
    </row>
    <row r="32" spans="1:13" s="126" customFormat="1">
      <c r="A32" s="158" t="s">
        <v>595</v>
      </c>
      <c r="B32" s="125" t="s">
        <v>571</v>
      </c>
      <c r="C32" s="135">
        <v>-2.9809529988999999</v>
      </c>
      <c r="D32" s="135">
        <v>-3.03841770884583</v>
      </c>
      <c r="E32" s="135">
        <v>-3.0122859700000002</v>
      </c>
      <c r="F32" s="135"/>
      <c r="G32" s="135"/>
      <c r="H32" s="135"/>
      <c r="I32" s="135"/>
      <c r="J32" s="135"/>
      <c r="K32" s="135"/>
      <c r="L32" s="135"/>
      <c r="M32" s="135"/>
    </row>
    <row r="33" spans="1:24" s="126" customFormat="1">
      <c r="A33" s="158"/>
      <c r="B33" s="125" t="s">
        <v>570</v>
      </c>
      <c r="C33" s="135">
        <v>-2.9809530265999999</v>
      </c>
      <c r="D33" s="135">
        <f>D32</f>
        <v>-3.03841770884583</v>
      </c>
      <c r="E33" s="135">
        <f>E32</f>
        <v>-3.0122859700000002</v>
      </c>
      <c r="F33" s="135"/>
      <c r="G33" s="135"/>
      <c r="H33" s="135"/>
      <c r="I33" s="135"/>
      <c r="J33" s="135">
        <v>-3.0717344981129999</v>
      </c>
      <c r="K33" s="135">
        <v>-3.03832235715607</v>
      </c>
      <c r="L33" s="135">
        <v>-3.0753106945235502</v>
      </c>
      <c r="M33" s="135">
        <v>-3.03841771025035</v>
      </c>
    </row>
    <row r="34" spans="1:24" s="126" customFormat="1">
      <c r="A34" s="158" t="s">
        <v>605</v>
      </c>
      <c r="B34" s="134" t="s">
        <v>578</v>
      </c>
      <c r="C34" s="138">
        <v>-5.9619059978999998</v>
      </c>
      <c r="D34" s="138">
        <v>-6.0768356739030196</v>
      </c>
      <c r="E34" s="138">
        <v>-6.0245723521999999</v>
      </c>
      <c r="F34" s="138"/>
      <c r="G34" s="138"/>
      <c r="H34" s="138"/>
      <c r="I34" s="138"/>
      <c r="J34" s="138"/>
      <c r="K34" s="138"/>
      <c r="L34" s="138"/>
      <c r="M34" s="138"/>
    </row>
    <row r="35" spans="1:24" s="126" customFormat="1">
      <c r="A35" s="158"/>
      <c r="B35" s="134" t="s">
        <v>591</v>
      </c>
      <c r="C35" s="138">
        <f>C33*2</f>
        <v>-5.9619060531999999</v>
      </c>
      <c r="D35" s="138">
        <f t="shared" ref="D35:M35" si="7">D33*2</f>
        <v>-6.0768354176916599</v>
      </c>
      <c r="E35" s="138">
        <f t="shared" si="7"/>
        <v>-6.0245719400000004</v>
      </c>
      <c r="F35" s="138"/>
      <c r="G35" s="138"/>
      <c r="H35" s="138"/>
      <c r="I35" s="138"/>
      <c r="J35" s="138">
        <f t="shared" si="7"/>
        <v>-6.1434689962259998</v>
      </c>
      <c r="K35" s="138">
        <f t="shared" si="7"/>
        <v>-6.07664471431214</v>
      </c>
      <c r="L35" s="138">
        <f t="shared" si="7"/>
        <v>-6.1506213890471004</v>
      </c>
      <c r="M35" s="138">
        <f t="shared" si="7"/>
        <v>-6.0768354205007</v>
      </c>
    </row>
    <row r="36" spans="1:24" s="126" customFormat="1">
      <c r="A36" s="158"/>
      <c r="B36" s="134" t="s">
        <v>579</v>
      </c>
      <c r="C36" s="138">
        <v>-5.9619059970999997</v>
      </c>
      <c r="D36" s="138"/>
      <c r="E36" s="138"/>
      <c r="F36" s="138"/>
      <c r="G36" s="138"/>
      <c r="H36" s="138"/>
      <c r="I36" s="138"/>
      <c r="J36" s="141">
        <v>-6.1434692988808903</v>
      </c>
      <c r="K36" s="141">
        <v>-6.0766508563256503</v>
      </c>
      <c r="L36" s="138">
        <v>-6.1506207075239896</v>
      </c>
      <c r="M36" s="138">
        <v>-6.0768353353434801</v>
      </c>
    </row>
    <row r="37" spans="1:24" s="126" customFormat="1">
      <c r="A37" s="159" t="s">
        <v>594</v>
      </c>
      <c r="B37" s="136" t="s">
        <v>578</v>
      </c>
      <c r="C37" s="137"/>
      <c r="D37" s="137"/>
      <c r="E37" s="137"/>
      <c r="F37" s="137"/>
      <c r="G37" s="137"/>
      <c r="H37" s="137"/>
      <c r="I37" s="137"/>
      <c r="J37" s="137"/>
      <c r="K37" s="137"/>
      <c r="L37" s="137"/>
      <c r="M37" s="137"/>
    </row>
    <row r="38" spans="1:24" s="126" customFormat="1">
      <c r="A38" s="158"/>
      <c r="B38" s="136" t="s">
        <v>593</v>
      </c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</row>
    <row r="39" spans="1:24" s="126" customFormat="1">
      <c r="A39" s="158"/>
      <c r="B39" s="136" t="s">
        <v>579</v>
      </c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</row>
    <row r="40" spans="1:24" s="126" customFormat="1"/>
    <row r="41" spans="1:24" s="126" customFormat="1">
      <c r="A41" s="160" t="s">
        <v>531</v>
      </c>
      <c r="B41" s="132" t="s">
        <v>4</v>
      </c>
      <c r="C41" s="132" t="s">
        <v>277</v>
      </c>
      <c r="D41" s="139" t="s">
        <v>282</v>
      </c>
      <c r="E41" s="139" t="s">
        <v>497</v>
      </c>
      <c r="F41" s="139" t="s">
        <v>528</v>
      </c>
      <c r="G41" s="139" t="s">
        <v>342</v>
      </c>
      <c r="H41" s="132" t="s">
        <v>598</v>
      </c>
      <c r="I41" s="132" t="s">
        <v>599</v>
      </c>
      <c r="J41" s="139" t="s">
        <v>600</v>
      </c>
      <c r="K41" s="139" t="s">
        <v>601</v>
      </c>
      <c r="L41" s="132" t="s">
        <v>602</v>
      </c>
      <c r="M41" s="132" t="s">
        <v>357</v>
      </c>
      <c r="N41" s="139" t="s">
        <v>603</v>
      </c>
      <c r="O41" s="139" t="s">
        <v>604</v>
      </c>
      <c r="P41" s="132" t="s">
        <v>448</v>
      </c>
      <c r="Q41" s="139" t="s">
        <v>497</v>
      </c>
      <c r="R41" s="139" t="s">
        <v>282</v>
      </c>
      <c r="S41" s="139" t="s">
        <v>528</v>
      </c>
      <c r="T41" s="139" t="s">
        <v>342</v>
      </c>
      <c r="U41" s="132" t="s">
        <v>524</v>
      </c>
      <c r="V41" s="132" t="s">
        <v>525</v>
      </c>
      <c r="W41" s="139" t="s">
        <v>91</v>
      </c>
      <c r="X41" s="139" t="s">
        <v>347</v>
      </c>
    </row>
    <row r="42" spans="1:24" s="126" customFormat="1">
      <c r="A42" s="161"/>
      <c r="B42" s="126">
        <v>-6.2986784</v>
      </c>
      <c r="C42" s="126">
        <v>-6.4069117999999996</v>
      </c>
      <c r="D42" s="126">
        <v>-6.4514465999999997</v>
      </c>
      <c r="E42" s="126">
        <v>-6.4537151888190101</v>
      </c>
      <c r="F42" s="126">
        <v>-6.3807756418999997</v>
      </c>
      <c r="G42" s="126">
        <v>-6.4202694137999998</v>
      </c>
      <c r="H42" s="126">
        <v>-6.4235932014866401</v>
      </c>
      <c r="I42" s="126">
        <v>-6.4230225181870697</v>
      </c>
      <c r="J42" s="126">
        <v>-6.4260132704530299</v>
      </c>
      <c r="K42" s="126">
        <v>-6.4253106764924599</v>
      </c>
      <c r="P42" s="132">
        <v>0.85</v>
      </c>
      <c r="Q42" s="30">
        <f t="shared" ref="Q42:Q47" si="8">E42</f>
        <v>-6.4537151888190101</v>
      </c>
      <c r="R42" s="9">
        <f>(D42-E42)*1000</f>
        <v>2.2685888190103753</v>
      </c>
      <c r="S42" s="9">
        <f t="shared" ref="S42:S47" si="9">(F42-Q42)*1000</f>
        <v>72.939546919010382</v>
      </c>
      <c r="T42" s="9">
        <f t="shared" ref="T42:T47" si="10">(G42-Q42)*1000</f>
        <v>33.445775019010249</v>
      </c>
      <c r="U42" s="9">
        <f t="shared" ref="U42:U47" si="11">(H42-Q42)*1000</f>
        <v>30.121987332369926</v>
      </c>
      <c r="V42" s="9">
        <f t="shared" ref="V42:V47" si="12">(I42-Q42)*1000</f>
        <v>30.692670631940366</v>
      </c>
      <c r="W42" s="9">
        <f t="shared" ref="W42:W47" si="13">(J42-Q42)*1000</f>
        <v>27.701918365980127</v>
      </c>
      <c r="X42" s="9">
        <f t="shared" ref="X42:X47" si="14">(K42-Q42)*1000</f>
        <v>28.404512326550169</v>
      </c>
    </row>
    <row r="43" spans="1:24" s="126" customFormat="1">
      <c r="A43" s="161"/>
      <c r="B43" s="126">
        <v>-6.2942935000000002</v>
      </c>
      <c r="C43" s="126">
        <v>-6.4245725</v>
      </c>
      <c r="D43" s="126">
        <v>-6.4920999000000004</v>
      </c>
      <c r="E43" s="126">
        <v>-6.4951924089647504</v>
      </c>
      <c r="F43" s="126">
        <v>-6.4170622311000001</v>
      </c>
      <c r="G43" s="126">
        <v>-6.4597529083999996</v>
      </c>
      <c r="H43" s="126">
        <v>-6.4678065186135001</v>
      </c>
      <c r="I43" s="126">
        <v>-6.4666504913808804</v>
      </c>
      <c r="J43" s="126">
        <v>-6.4705494288812098</v>
      </c>
      <c r="K43" s="126">
        <v>-6.4691612929028404</v>
      </c>
      <c r="P43" s="132">
        <v>1</v>
      </c>
      <c r="Q43" s="30">
        <f t="shared" si="8"/>
        <v>-6.4951924089647504</v>
      </c>
      <c r="R43" s="9">
        <f>(D43-E43)*1000</f>
        <v>3.0925089647499959</v>
      </c>
      <c r="S43" s="9">
        <f t="shared" si="9"/>
        <v>78.130177864750294</v>
      </c>
      <c r="T43" s="9">
        <f t="shared" si="10"/>
        <v>35.439500564750759</v>
      </c>
      <c r="U43" s="9">
        <f t="shared" si="11"/>
        <v>27.385890351250275</v>
      </c>
      <c r="V43" s="9">
        <f t="shared" si="12"/>
        <v>28.541917583869925</v>
      </c>
      <c r="W43" s="9">
        <f t="shared" si="13"/>
        <v>24.6429800835406</v>
      </c>
      <c r="X43" s="9">
        <f t="shared" si="14"/>
        <v>26.031116061909998</v>
      </c>
    </row>
    <row r="44" spans="1:24" s="126" customFormat="1">
      <c r="A44" s="161"/>
      <c r="B44" s="126">
        <v>-5.5623101999999998</v>
      </c>
      <c r="C44" s="126">
        <v>-5.8112490000000001</v>
      </c>
      <c r="D44" s="126">
        <v>-6.1377281000000004</v>
      </c>
      <c r="E44" s="126">
        <v>-6.0445349070131504</v>
      </c>
      <c r="F44" s="126">
        <v>-5.9626741972000001</v>
      </c>
      <c r="G44" s="126">
        <v>-6.0038319784</v>
      </c>
      <c r="H44" s="126">
        <v>-6.0327599989937202</v>
      </c>
      <c r="I44" s="126">
        <v>-6.0263062552769897</v>
      </c>
      <c r="J44" s="126">
        <v>-6.0342705984857199</v>
      </c>
      <c r="K44" s="126">
        <v>-6.0275525327569204</v>
      </c>
      <c r="P44" s="132">
        <v>1.5</v>
      </c>
      <c r="Q44" s="30">
        <f t="shared" si="8"/>
        <v>-6.0445349070131504</v>
      </c>
      <c r="R44" s="9">
        <f>(D44-E44)*1000</f>
        <v>-93.193192986849908</v>
      </c>
      <c r="S44" s="9">
        <f t="shared" si="9"/>
        <v>81.860709813150294</v>
      </c>
      <c r="T44" s="9">
        <f t="shared" si="10"/>
        <v>40.702928613150391</v>
      </c>
      <c r="U44" s="9">
        <f t="shared" si="11"/>
        <v>11.774908019430264</v>
      </c>
      <c r="V44" s="9">
        <f t="shared" si="12"/>
        <v>18.228651736160728</v>
      </c>
      <c r="W44" s="9">
        <f t="shared" si="13"/>
        <v>10.264308527430543</v>
      </c>
      <c r="X44" s="9">
        <f t="shared" si="14"/>
        <v>16.982374256230059</v>
      </c>
    </row>
    <row r="45" spans="1:24" s="126" customFormat="1">
      <c r="A45" s="161"/>
      <c r="E45" s="126">
        <v>-5.7494914005439801</v>
      </c>
      <c r="F45" s="126">
        <v>-5.7102970088999996</v>
      </c>
      <c r="G45" s="126">
        <v>-5.7286051920999999</v>
      </c>
      <c r="H45" s="126">
        <v>-5.7498871236317797</v>
      </c>
      <c r="I45" s="126">
        <v>-5.7440231010374099</v>
      </c>
      <c r="J45" s="126">
        <v>-5.7499438103500999</v>
      </c>
      <c r="K45" s="126">
        <v>-5.7440846855947401</v>
      </c>
      <c r="P45" s="132">
        <v>2</v>
      </c>
      <c r="Q45" s="30">
        <f t="shared" si="8"/>
        <v>-5.7494914005439801</v>
      </c>
      <c r="R45" s="9"/>
      <c r="S45" s="9">
        <f t="shared" si="9"/>
        <v>39.194391643980531</v>
      </c>
      <c r="T45" s="9">
        <f t="shared" si="10"/>
        <v>20.886208443980259</v>
      </c>
      <c r="U45" s="9">
        <f t="shared" si="11"/>
        <v>-0.39572308779955989</v>
      </c>
      <c r="V45" s="9">
        <f t="shared" si="12"/>
        <v>5.46829950657024</v>
      </c>
      <c r="W45" s="9">
        <f t="shared" si="13"/>
        <v>-0.45240980611982451</v>
      </c>
      <c r="X45" s="9">
        <f t="shared" si="14"/>
        <v>5.4067149492400546</v>
      </c>
    </row>
    <row r="46" spans="1:24" s="126" customFormat="1">
      <c r="A46" s="161"/>
      <c r="E46" s="126">
        <v>-5.6554257804999999</v>
      </c>
      <c r="F46" s="126">
        <v>-5.6538021157999996</v>
      </c>
      <c r="G46" s="70">
        <v>-5.6546957257999999</v>
      </c>
      <c r="H46" s="126">
        <v>-5.6555310176305698</v>
      </c>
      <c r="I46" s="126">
        <v>-5.6552629605275904</v>
      </c>
      <c r="J46" s="70">
        <v>-5.6555310194600903</v>
      </c>
      <c r="K46" s="126">
        <v>-5.6552629636799097</v>
      </c>
      <c r="P46" s="132">
        <v>3</v>
      </c>
      <c r="Q46" s="30">
        <f t="shared" si="8"/>
        <v>-5.6554257804999999</v>
      </c>
      <c r="R46" s="9"/>
      <c r="S46" s="9">
        <f t="shared" si="9"/>
        <v>1.6236647000003046</v>
      </c>
      <c r="T46" s="9">
        <f t="shared" si="10"/>
        <v>0.7300546999999824</v>
      </c>
      <c r="U46" s="9">
        <f t="shared" si="11"/>
        <v>-0.1052371305698685</v>
      </c>
      <c r="V46" s="9">
        <f t="shared" si="12"/>
        <v>0.16281997240952251</v>
      </c>
      <c r="W46" s="9">
        <f t="shared" si="13"/>
        <v>-0.10523896009040357</v>
      </c>
      <c r="X46" s="9">
        <f t="shared" si="14"/>
        <v>0.16281682009022802</v>
      </c>
    </row>
    <row r="47" spans="1:24" s="126" customFormat="1">
      <c r="A47" s="161"/>
      <c r="E47" s="126">
        <v>-5.6525257122309496</v>
      </c>
      <c r="F47" s="126">
        <v>-5.6524977627000004</v>
      </c>
      <c r="G47" s="126">
        <v>-5.6525215338999999</v>
      </c>
      <c r="H47" s="126">
        <v>-5.6525395392149198</v>
      </c>
      <c r="I47" s="126">
        <v>-5.6525330303532897</v>
      </c>
      <c r="J47" s="126">
        <v>-5.6525395392428903</v>
      </c>
      <c r="K47" s="126">
        <v>-5.6525330303799501</v>
      </c>
      <c r="P47" s="132">
        <v>4</v>
      </c>
      <c r="Q47" s="30">
        <f t="shared" si="8"/>
        <v>-5.6525257122309496</v>
      </c>
      <c r="R47" s="9"/>
      <c r="S47" s="9">
        <f t="shared" si="9"/>
        <v>2.7949530949200607E-2</v>
      </c>
      <c r="T47" s="9">
        <f t="shared" si="10"/>
        <v>4.1783309496778998E-3</v>
      </c>
      <c r="U47" s="9">
        <f t="shared" si="11"/>
        <v>-1.3826983970233186E-2</v>
      </c>
      <c r="V47" s="9">
        <f t="shared" si="12"/>
        <v>-7.3181223401164175E-3</v>
      </c>
      <c r="W47" s="9">
        <f t="shared" si="13"/>
        <v>-1.382701194074798E-2</v>
      </c>
      <c r="X47" s="9">
        <f t="shared" si="14"/>
        <v>-7.3181490005680416E-3</v>
      </c>
    </row>
    <row r="48" spans="1:24" s="126" customFormat="1"/>
    <row r="50" spans="1:21">
      <c r="A50" s="122"/>
      <c r="B50" s="122"/>
      <c r="C50" s="122" t="s">
        <v>341</v>
      </c>
      <c r="D50" s="122" t="s">
        <v>343</v>
      </c>
      <c r="E50" s="122" t="s">
        <v>342</v>
      </c>
      <c r="F50" s="127"/>
      <c r="G50" s="127"/>
      <c r="H50" s="122" t="s">
        <v>400</v>
      </c>
      <c r="I50" s="122" t="s">
        <v>401</v>
      </c>
      <c r="J50" s="124" t="s">
        <v>560</v>
      </c>
      <c r="K50" s="124" t="s">
        <v>561</v>
      </c>
      <c r="L50" s="122" t="s">
        <v>476</v>
      </c>
      <c r="M50" s="122" t="s">
        <v>477</v>
      </c>
      <c r="O50" s="122"/>
      <c r="P50" s="122" t="s">
        <v>548</v>
      </c>
      <c r="Q50" s="122" t="s">
        <v>342</v>
      </c>
      <c r="R50" s="122" t="s">
        <v>400</v>
      </c>
      <c r="S50" s="122" t="s">
        <v>401</v>
      </c>
      <c r="T50" s="122" t="s">
        <v>476</v>
      </c>
      <c r="U50" s="122" t="s">
        <v>477</v>
      </c>
    </row>
    <row r="51" spans="1:21">
      <c r="A51" s="152" t="s">
        <v>478</v>
      </c>
      <c r="B51" s="121" t="s">
        <v>344</v>
      </c>
      <c r="C51" s="77">
        <v>-3.3283167751999998</v>
      </c>
      <c r="D51" s="77">
        <v>-3.3298088906999999</v>
      </c>
      <c r="E51" s="77">
        <v>-3.3296496028</v>
      </c>
      <c r="F51" s="77"/>
      <c r="G51" s="77"/>
      <c r="H51" s="77"/>
      <c r="I51" s="77"/>
      <c r="J51" s="77"/>
      <c r="K51" s="77"/>
      <c r="L51" s="77"/>
      <c r="M51" s="77"/>
      <c r="O51" s="122" t="s">
        <v>478</v>
      </c>
      <c r="P51" s="77">
        <v>-3.32980889067866</v>
      </c>
      <c r="Q51" s="9">
        <v>0.15928796267017375</v>
      </c>
      <c r="R51" s="9">
        <v>0.17348318419019293</v>
      </c>
      <c r="S51" s="9">
        <v>0.17434906370006331</v>
      </c>
      <c r="T51" s="9">
        <v>-1.1242338500139226E-3</v>
      </c>
      <c r="U51" s="9">
        <v>-5.2040149967069738E-8</v>
      </c>
    </row>
    <row r="52" spans="1:21">
      <c r="A52" s="152"/>
      <c r="B52" s="121" t="s">
        <v>345</v>
      </c>
      <c r="C52" s="77">
        <v>-3.32831677575754</v>
      </c>
      <c r="D52" s="77">
        <v>-3.32980889067866</v>
      </c>
      <c r="E52" s="77">
        <v>-3.3296496027159899</v>
      </c>
      <c r="F52" s="77"/>
      <c r="G52" s="77"/>
      <c r="H52" s="77">
        <v>-3.3296354074944698</v>
      </c>
      <c r="I52" s="77">
        <v>-3.32963454161496</v>
      </c>
      <c r="J52" s="77"/>
      <c r="K52" s="77"/>
      <c r="L52" s="77">
        <v>-3.3298100149125101</v>
      </c>
      <c r="M52" s="77">
        <v>-3.3298088907307002</v>
      </c>
      <c r="O52" s="122" t="s">
        <v>479</v>
      </c>
      <c r="P52" s="77">
        <v>-3.0192370030257001</v>
      </c>
      <c r="Q52" s="9">
        <v>7.288362867539977</v>
      </c>
      <c r="R52" s="9">
        <v>-1.0481054412498914</v>
      </c>
      <c r="S52" s="9">
        <v>-3.108350021818751E-6</v>
      </c>
      <c r="T52" s="9">
        <v>-1.0481054775497434</v>
      </c>
      <c r="U52" s="9">
        <v>-3.138939774771643E-6</v>
      </c>
    </row>
    <row r="53" spans="1:21">
      <c r="A53" s="152" t="s">
        <v>479</v>
      </c>
      <c r="B53" s="121" t="s">
        <v>344</v>
      </c>
      <c r="C53" s="77">
        <v>-3.0030424941999998</v>
      </c>
      <c r="D53" s="77">
        <v>-3.0192370030000002</v>
      </c>
      <c r="E53" s="77">
        <v>-3.0119486402</v>
      </c>
      <c r="F53" s="77"/>
      <c r="G53" s="77"/>
      <c r="H53" s="77"/>
      <c r="I53" s="77"/>
      <c r="J53" s="77"/>
      <c r="K53" s="77"/>
      <c r="L53" s="77"/>
      <c r="M53" s="77"/>
      <c r="O53" s="122" t="s">
        <v>549</v>
      </c>
      <c r="P53" s="77">
        <v>-3.02019813545227</v>
      </c>
      <c r="Q53" s="9">
        <v>15.348130073840061</v>
      </c>
      <c r="R53" s="9">
        <v>1.7327565244200649</v>
      </c>
      <c r="S53" s="9">
        <v>4.3418276216100615</v>
      </c>
      <c r="T53" s="9">
        <v>-5.8630544844802124</v>
      </c>
      <c r="U53" s="9">
        <v>4.0446269888860797E-5</v>
      </c>
    </row>
    <row r="54" spans="1:21">
      <c r="A54" s="152"/>
      <c r="B54" s="121" t="s">
        <v>480</v>
      </c>
      <c r="C54" s="77">
        <v>-3.003042495231</v>
      </c>
      <c r="D54" s="77">
        <v>-3.0192370010240102</v>
      </c>
      <c r="E54" s="77">
        <v>-3.0119486410384</v>
      </c>
      <c r="F54" s="77"/>
      <c r="G54" s="77"/>
      <c r="H54" s="77">
        <v>-3.0202851089858402</v>
      </c>
      <c r="I54" s="77">
        <v>-3.01923699480967</v>
      </c>
      <c r="J54" s="77"/>
      <c r="K54" s="77"/>
      <c r="L54" s="77"/>
      <c r="M54" s="77"/>
      <c r="O54" s="122" t="s">
        <v>550</v>
      </c>
      <c r="P54" s="77">
        <v>-6.04039627090454</v>
      </c>
      <c r="Q54" s="9">
        <v>-2.0126741272999999</v>
      </c>
      <c r="R54" s="9">
        <v>3.4654620181600038</v>
      </c>
      <c r="S54" s="9">
        <v>8.6836150578699645</v>
      </c>
      <c r="T54" s="9">
        <v>-11.726133265759664</v>
      </c>
      <c r="U54" s="9">
        <v>7.6897060274916385E-5</v>
      </c>
    </row>
    <row r="55" spans="1:21">
      <c r="A55" s="152"/>
      <c r="B55" s="121" t="s">
        <v>345</v>
      </c>
      <c r="C55" s="77">
        <v>-3.0030424966968901</v>
      </c>
      <c r="D55" s="77">
        <v>-3.0192370030257001</v>
      </c>
      <c r="E55" s="77">
        <v>-3.0119486401581601</v>
      </c>
      <c r="F55" s="77"/>
      <c r="G55" s="77"/>
      <c r="H55" s="77">
        <v>-3.02028510846695</v>
      </c>
      <c r="I55" s="77">
        <v>-3.0192370061340501</v>
      </c>
      <c r="J55" s="77"/>
      <c r="K55" s="77"/>
      <c r="L55" s="77">
        <v>-3.0202851085032498</v>
      </c>
      <c r="M55" s="77">
        <v>-3.0192370061646399</v>
      </c>
      <c r="O55" s="122" t="s">
        <v>551</v>
      </c>
      <c r="P55" s="77">
        <v>-3.03841779720103</v>
      </c>
      <c r="Q55" s="9">
        <v>26.131832070610095</v>
      </c>
      <c r="R55" s="9">
        <v>10.682447899640124</v>
      </c>
      <c r="S55" s="9">
        <v>17.189417501520143</v>
      </c>
      <c r="T55" s="9">
        <v>-36.892284795889907</v>
      </c>
      <c r="U55" s="9">
        <v>8.6154679834749004E-5</v>
      </c>
    </row>
    <row r="56" spans="1:21">
      <c r="A56" s="157" t="s">
        <v>569</v>
      </c>
      <c r="B56" s="121" t="s">
        <v>344</v>
      </c>
      <c r="C56" s="77">
        <v>-2.9879865964999999</v>
      </c>
      <c r="D56" s="77">
        <v>-3.0201981354999998</v>
      </c>
      <c r="E56" s="77">
        <v>-3.0048500155000002</v>
      </c>
      <c r="F56" s="77"/>
      <c r="G56" s="77"/>
      <c r="H56" s="77"/>
      <c r="I56" s="77"/>
      <c r="J56" s="77"/>
      <c r="K56" s="77"/>
      <c r="L56" s="77"/>
      <c r="M56" s="77"/>
      <c r="O56" s="122" t="s">
        <v>552</v>
      </c>
      <c r="P56" s="77">
        <v>-6.07683559440206</v>
      </c>
      <c r="Q56" s="9">
        <v>52.263703507049897</v>
      </c>
      <c r="R56" s="9">
        <v>21.364920790340136</v>
      </c>
      <c r="S56" s="9">
        <v>34.37886535644008</v>
      </c>
      <c r="T56" s="9">
        <v>-73.785527382869816</v>
      </c>
      <c r="U56" s="9">
        <v>2.5907825040860644E-4</v>
      </c>
    </row>
    <row r="57" spans="1:21" ht="17.25">
      <c r="A57" s="152"/>
      <c r="B57" s="121" t="s">
        <v>345</v>
      </c>
      <c r="C57" s="77">
        <v>-2.9879866378813298</v>
      </c>
      <c r="D57" s="77">
        <v>-3.02019813545227</v>
      </c>
      <c r="E57" s="77">
        <v>-3.0048500053784299</v>
      </c>
      <c r="F57" s="77"/>
      <c r="G57" s="77"/>
      <c r="H57" s="77">
        <v>-3.0184653789278499</v>
      </c>
      <c r="I57" s="77">
        <v>-3.0158563078306599</v>
      </c>
      <c r="J57" s="77">
        <v>-3.0255194575702302</v>
      </c>
      <c r="K57" s="77">
        <v>-3.01976539041797</v>
      </c>
      <c r="L57" s="77">
        <v>-3.0260611899367502</v>
      </c>
      <c r="M57" s="77">
        <v>-3.0201980950060001</v>
      </c>
      <c r="O57" s="120" t="s">
        <v>508</v>
      </c>
      <c r="S57" s="120" t="s">
        <v>515</v>
      </c>
    </row>
    <row r="58" spans="1:21">
      <c r="A58" s="152" t="s">
        <v>481</v>
      </c>
      <c r="B58" s="121" t="s">
        <v>344</v>
      </c>
      <c r="C58" s="77">
        <v>-5.9759731900000004</v>
      </c>
      <c r="D58" s="77"/>
      <c r="E58" s="77">
        <v>-6.0097000100000004</v>
      </c>
      <c r="F58" s="77"/>
      <c r="G58" s="77"/>
      <c r="H58" s="77"/>
      <c r="I58" s="77"/>
      <c r="J58" s="77"/>
      <c r="K58" s="77"/>
      <c r="L58" s="77"/>
      <c r="M58" s="77"/>
      <c r="O58" s="122" t="s">
        <v>505</v>
      </c>
      <c r="P58" s="122" t="s">
        <v>499</v>
      </c>
      <c r="Q58" s="122" t="s">
        <v>500</v>
      </c>
      <c r="S58" s="122" t="s">
        <v>505</v>
      </c>
      <c r="T58" s="122" t="s">
        <v>499</v>
      </c>
      <c r="U58" s="122" t="s">
        <v>500</v>
      </c>
    </row>
    <row r="59" spans="1:21">
      <c r="A59" s="152"/>
      <c r="B59" s="121" t="s">
        <v>482</v>
      </c>
      <c r="C59" s="77">
        <v>-5.9759732757626596</v>
      </c>
      <c r="D59" s="77">
        <v>-6.04039627090454</v>
      </c>
      <c r="E59" s="77">
        <v>-6.0097000107568599</v>
      </c>
      <c r="F59" s="77"/>
      <c r="G59" s="77"/>
      <c r="H59" s="77">
        <v>-6.0369307578556999</v>
      </c>
      <c r="I59" s="77">
        <v>-6.0317126156613199</v>
      </c>
      <c r="J59" s="77">
        <f>J57*2</f>
        <v>-6.0510389151404604</v>
      </c>
      <c r="K59" s="77">
        <f>K57*2</f>
        <v>-6.03953078083594</v>
      </c>
      <c r="L59" s="77">
        <v>-6.0521223798735004</v>
      </c>
      <c r="M59" s="77">
        <v>-6.0403961900120002</v>
      </c>
      <c r="O59" s="122" t="s">
        <v>504</v>
      </c>
      <c r="P59" s="77">
        <v>-3.2141499999999998E-3</v>
      </c>
      <c r="Q59" s="77">
        <v>-3.2141499999999998E-3</v>
      </c>
      <c r="S59" s="122" t="s">
        <v>510</v>
      </c>
      <c r="T59" s="77">
        <v>-9.8552800000000003E-5</v>
      </c>
      <c r="U59" s="77">
        <v>-9.8552800000000003E-5</v>
      </c>
    </row>
    <row r="60" spans="1:21">
      <c r="A60" s="152"/>
      <c r="B60" s="121" t="s">
        <v>345</v>
      </c>
      <c r="C60" s="77">
        <v>-5.9759731970000898</v>
      </c>
      <c r="D60" s="77"/>
      <c r="E60" s="77">
        <v>-6.0097000031801304</v>
      </c>
      <c r="F60" s="77"/>
      <c r="G60" s="77"/>
      <c r="H60" s="77">
        <v>-6.03693080888638</v>
      </c>
      <c r="I60" s="77">
        <v>-6.03171265584667</v>
      </c>
      <c r="J60" s="77">
        <v>-6.0510388543161504</v>
      </c>
      <c r="K60" s="77">
        <v>-6.0395294239560204</v>
      </c>
      <c r="L60" s="77">
        <v>-6.0521224041702997</v>
      </c>
      <c r="M60" s="77">
        <v>-6.0403961940074797</v>
      </c>
      <c r="O60" s="122" t="s">
        <v>509</v>
      </c>
      <c r="P60" s="77">
        <v>-1.02726681E-2</v>
      </c>
      <c r="Q60" s="77">
        <v>-1.02726681E-2</v>
      </c>
      <c r="S60" s="122" t="s">
        <v>512</v>
      </c>
      <c r="T60" s="77">
        <v>-1.7527840000000001E-4</v>
      </c>
      <c r="U60" s="77">
        <v>-1.7527840000000001E-4</v>
      </c>
    </row>
    <row r="61" spans="1:21">
      <c r="A61" s="157" t="s">
        <v>562</v>
      </c>
      <c r="B61" s="121" t="s">
        <v>344</v>
      </c>
      <c r="C61" s="77">
        <v>-2.9809529988999999</v>
      </c>
      <c r="D61" s="77">
        <v>-3.0384177972000002</v>
      </c>
      <c r="E61" s="77">
        <v>-3.0122865472</v>
      </c>
      <c r="F61" s="77"/>
      <c r="G61" s="77"/>
      <c r="H61" s="77"/>
      <c r="I61" s="77"/>
      <c r="J61" s="77"/>
      <c r="K61" s="77"/>
      <c r="L61" s="77"/>
      <c r="M61" s="77"/>
      <c r="O61" s="122" t="s">
        <v>503</v>
      </c>
      <c r="P61" s="77">
        <v>-8.6356230000000003E-3</v>
      </c>
      <c r="Q61" s="77">
        <v>-8.6356230000000003E-3</v>
      </c>
      <c r="S61" s="122" t="s">
        <v>511</v>
      </c>
      <c r="T61" s="77">
        <v>-4.6137810000000001E-4</v>
      </c>
      <c r="U61" s="77">
        <v>-4.6137810000000001E-4</v>
      </c>
    </row>
    <row r="62" spans="1:21" ht="17.25">
      <c r="A62" s="152"/>
      <c r="B62" s="121" t="s">
        <v>345</v>
      </c>
      <c r="C62" s="77">
        <v>-2.9809530850999999</v>
      </c>
      <c r="D62" s="77">
        <v>-3.03841779720103</v>
      </c>
      <c r="E62" s="77">
        <v>-3.0122859651304199</v>
      </c>
      <c r="F62" s="77"/>
      <c r="G62" s="77"/>
      <c r="H62" s="77">
        <v>-3.0277353493013899</v>
      </c>
      <c r="I62" s="77">
        <v>-3.0212283796995099</v>
      </c>
      <c r="J62" s="77">
        <v>-3.0717344981129999</v>
      </c>
      <c r="K62" s="77">
        <v>-3.03832235715607</v>
      </c>
      <c r="L62" s="77">
        <v>-3.0753100819969199</v>
      </c>
      <c r="M62" s="77">
        <v>-3.0384177110463502</v>
      </c>
      <c r="O62" s="120" t="s">
        <v>558</v>
      </c>
      <c r="S62" s="120" t="s">
        <v>559</v>
      </c>
    </row>
    <row r="63" spans="1:21">
      <c r="A63" s="152" t="s">
        <v>553</v>
      </c>
      <c r="B63" s="121" t="s">
        <v>344</v>
      </c>
      <c r="C63" s="77">
        <v>-5.9619059977999997</v>
      </c>
      <c r="D63" s="77"/>
      <c r="E63" s="77">
        <v>-6.0245718899999998</v>
      </c>
      <c r="F63" s="77"/>
      <c r="G63" s="77"/>
      <c r="H63" s="77"/>
      <c r="I63" s="77"/>
      <c r="J63" s="77"/>
      <c r="K63" s="77"/>
      <c r="L63" s="77"/>
      <c r="M63" s="77"/>
      <c r="O63" s="122" t="s">
        <v>505</v>
      </c>
      <c r="P63" s="122" t="s">
        <v>499</v>
      </c>
      <c r="Q63" s="122" t="s">
        <v>500</v>
      </c>
      <c r="S63" s="122" t="s">
        <v>505</v>
      </c>
      <c r="T63" s="122" t="s">
        <v>499</v>
      </c>
      <c r="U63" s="122" t="s">
        <v>500</v>
      </c>
    </row>
    <row r="64" spans="1:21">
      <c r="A64" s="152"/>
      <c r="B64" s="121" t="s">
        <v>482</v>
      </c>
      <c r="C64" s="77">
        <v>-5.9619061701999998</v>
      </c>
      <c r="D64" s="77">
        <v>-6.07683559440206</v>
      </c>
      <c r="E64" s="77">
        <v>-6.0245719302608398</v>
      </c>
      <c r="F64" s="77"/>
      <c r="G64" s="77"/>
      <c r="H64" s="77">
        <v>-6.0554706986027798</v>
      </c>
      <c r="I64" s="77">
        <v>-6.0424567593990197</v>
      </c>
      <c r="J64" s="77">
        <f>J62*2</f>
        <v>-6.1434689962259998</v>
      </c>
      <c r="K64" s="77">
        <f>K62*2</f>
        <v>-6.07664471431214</v>
      </c>
      <c r="L64" s="77">
        <v>-6.1506201639938398</v>
      </c>
      <c r="M64" s="77">
        <v>-6.0768354220927003</v>
      </c>
      <c r="O64" s="122" t="s">
        <v>555</v>
      </c>
      <c r="P64" s="77">
        <v>-5.9865120000000003E-4</v>
      </c>
      <c r="Q64" s="77">
        <v>-5.9865120000000003E-4</v>
      </c>
      <c r="S64" s="122" t="s">
        <v>556</v>
      </c>
      <c r="T64" s="77">
        <v>-3.54609E-3</v>
      </c>
      <c r="U64" s="77">
        <v>-3.54609E-3</v>
      </c>
    </row>
    <row r="65" spans="1:24">
      <c r="A65" s="152"/>
      <c r="B65" s="121" t="s">
        <v>345</v>
      </c>
      <c r="C65" s="77">
        <v>-5.9619059992999999</v>
      </c>
      <c r="D65" s="77">
        <v>-6.0768353257408396</v>
      </c>
      <c r="E65" s="77">
        <v>-6.0245718908950101</v>
      </c>
      <c r="F65" s="77"/>
      <c r="G65" s="77"/>
      <c r="H65" s="77">
        <v>-6.0554706736117199</v>
      </c>
      <c r="I65" s="77">
        <v>-6.0424567290456199</v>
      </c>
      <c r="J65" s="77">
        <v>-6.1434692988808903</v>
      </c>
      <c r="K65" s="77">
        <v>-6.0766508563256503</v>
      </c>
      <c r="L65" s="77">
        <v>-6.1506211217849298</v>
      </c>
      <c r="M65" s="77">
        <v>-6.0768353353238096</v>
      </c>
      <c r="O65" s="122" t="s">
        <v>554</v>
      </c>
      <c r="P65" s="77">
        <v>-8.0995850000000001E-4</v>
      </c>
      <c r="Q65" s="77">
        <v>-8.0995850000000001E-4</v>
      </c>
      <c r="S65" s="122" t="s">
        <v>557</v>
      </c>
      <c r="T65" s="77">
        <v>-5.9093599999999998E-3</v>
      </c>
      <c r="U65" s="77">
        <v>-5.9093599999999998E-3</v>
      </c>
    </row>
    <row r="67" spans="1:24">
      <c r="A67" s="53"/>
      <c r="B67" s="142"/>
      <c r="C67" s="142"/>
      <c r="D67" s="142"/>
      <c r="E67" s="142"/>
      <c r="F67" s="142"/>
      <c r="G67" s="142"/>
      <c r="H67" s="142"/>
      <c r="I67" s="142"/>
      <c r="J67" s="142"/>
      <c r="K67" s="142"/>
      <c r="L67" s="142"/>
      <c r="M67" s="142"/>
      <c r="N67" s="142"/>
      <c r="O67" s="142"/>
      <c r="P67" s="142"/>
      <c r="Q67" s="142"/>
    </row>
    <row r="68" spans="1:24">
      <c r="A68" s="53"/>
      <c r="B68" s="142"/>
      <c r="C68" s="93"/>
      <c r="D68" s="93"/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  <c r="Q68" s="142"/>
    </row>
    <row r="69" spans="1:24">
      <c r="A69" s="53"/>
      <c r="B69" s="142"/>
      <c r="C69" s="93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142"/>
    </row>
    <row r="70" spans="1:24">
      <c r="A70" s="53"/>
      <c r="B70" s="142"/>
      <c r="C70" s="93"/>
      <c r="D70" s="93"/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142"/>
    </row>
    <row r="71" spans="1:24">
      <c r="A71" s="53"/>
      <c r="B71" s="142"/>
      <c r="C71" s="93"/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142"/>
    </row>
    <row r="72" spans="1:24">
      <c r="A72" s="53"/>
      <c r="B72" s="142"/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142"/>
    </row>
    <row r="73" spans="1:24">
      <c r="A73" s="53"/>
      <c r="B73" s="142"/>
      <c r="C73" s="93"/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142"/>
    </row>
    <row r="74" spans="1:24">
      <c r="A74" s="142"/>
      <c r="B74" s="142"/>
      <c r="C74" s="142"/>
      <c r="D74" s="142"/>
      <c r="E74" s="142"/>
      <c r="F74" s="142"/>
      <c r="G74" s="142"/>
      <c r="H74" s="142"/>
      <c r="I74" s="142"/>
      <c r="J74" s="142"/>
      <c r="K74" s="142"/>
      <c r="L74" s="142"/>
      <c r="M74" s="142"/>
      <c r="N74" s="142"/>
      <c r="O74" s="142"/>
      <c r="P74" s="142"/>
      <c r="Q74" s="142"/>
    </row>
    <row r="76" spans="1:24" ht="14.25" customHeight="1">
      <c r="A76" s="144"/>
      <c r="B76" s="5"/>
      <c r="C76" s="5"/>
      <c r="D76" s="142"/>
      <c r="E76" s="142"/>
      <c r="F76" s="142"/>
      <c r="G76" s="142"/>
      <c r="H76" s="142"/>
      <c r="I76" s="142"/>
      <c r="J76" s="142"/>
      <c r="K76" s="142"/>
      <c r="L76" s="142"/>
      <c r="M76" s="5"/>
      <c r="N76" s="5"/>
      <c r="O76" s="5"/>
      <c r="P76" s="142"/>
      <c r="Q76" s="142"/>
      <c r="R76" s="142"/>
      <c r="S76" s="142"/>
      <c r="T76" s="142"/>
      <c r="U76" s="142"/>
      <c r="V76" s="142"/>
      <c r="W76" s="142"/>
      <c r="X76" s="142"/>
    </row>
    <row r="77" spans="1:24" ht="14.25" customHeight="1">
      <c r="A77" s="145"/>
      <c r="B77" s="142"/>
      <c r="C77" s="142"/>
      <c r="D77" s="142"/>
      <c r="E77" s="142"/>
      <c r="F77" s="142"/>
      <c r="G77" s="142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  <c r="X77" s="142"/>
    </row>
    <row r="78" spans="1:24" ht="15.75" customHeight="1">
      <c r="A78" s="145"/>
      <c r="B78" s="142"/>
      <c r="C78" s="142"/>
      <c r="D78" s="142"/>
      <c r="E78" s="142"/>
      <c r="F78" s="142"/>
      <c r="G78" s="142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  <c r="X78" s="142"/>
    </row>
    <row r="79" spans="1:24" ht="14.25" customHeight="1">
      <c r="A79" s="145"/>
      <c r="B79" s="142"/>
      <c r="C79" s="142"/>
      <c r="D79" s="142"/>
      <c r="E79" s="142"/>
      <c r="F79" s="142"/>
      <c r="G79" s="142"/>
      <c r="H79" s="142"/>
      <c r="I79" s="142"/>
      <c r="J79" s="142"/>
      <c r="K79" s="142"/>
      <c r="L79" s="142"/>
      <c r="M79" s="142"/>
      <c r="N79" s="142"/>
      <c r="O79" s="142"/>
      <c r="P79" s="142"/>
      <c r="Q79" s="142"/>
      <c r="R79" s="142"/>
      <c r="S79" s="142"/>
      <c r="T79" s="142"/>
      <c r="U79" s="142"/>
      <c r="V79" s="142"/>
      <c r="W79" s="142"/>
      <c r="X79" s="142"/>
    </row>
    <row r="80" spans="1:24" ht="14.25" customHeight="1">
      <c r="A80" s="145"/>
      <c r="B80" s="142"/>
      <c r="C80" s="142"/>
      <c r="D80" s="142"/>
      <c r="E80" s="142"/>
      <c r="F80" s="142"/>
      <c r="G80" s="142"/>
      <c r="H80" s="142"/>
      <c r="I80" s="142"/>
      <c r="J80" s="142"/>
      <c r="K80" s="142"/>
      <c r="L80" s="142"/>
      <c r="M80" s="142"/>
      <c r="N80" s="142"/>
      <c r="O80" s="142"/>
      <c r="P80" s="142"/>
      <c r="Q80" s="142"/>
      <c r="R80" s="142"/>
      <c r="S80" s="142"/>
      <c r="T80" s="142"/>
      <c r="U80" s="142"/>
      <c r="V80" s="142"/>
      <c r="W80" s="142"/>
      <c r="X80" s="142"/>
    </row>
    <row r="81" spans="1:24" ht="14.25" customHeight="1">
      <c r="A81" s="145"/>
      <c r="B81" s="142"/>
      <c r="C81" s="142"/>
      <c r="D81" s="142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</row>
    <row r="82" spans="1:24" ht="15.75" customHeight="1">
      <c r="A82" s="145"/>
      <c r="B82" s="142"/>
      <c r="C82" s="142"/>
      <c r="D82" s="142"/>
      <c r="E82" s="142"/>
      <c r="F82" s="142"/>
      <c r="G82" s="142"/>
      <c r="H82" s="142"/>
      <c r="I82" s="142"/>
      <c r="J82" s="142"/>
      <c r="K82" s="142"/>
      <c r="L82" s="142"/>
      <c r="M82" s="142"/>
      <c r="N82" s="142"/>
      <c r="O82" s="142"/>
      <c r="P82" s="142"/>
      <c r="Q82" s="142"/>
      <c r="R82" s="142"/>
      <c r="S82" s="142"/>
      <c r="T82" s="142"/>
      <c r="U82" s="142"/>
      <c r="V82" s="142"/>
      <c r="W82" s="142"/>
      <c r="X82" s="142"/>
    </row>
    <row r="83" spans="1:24">
      <c r="A83" s="142"/>
      <c r="B83" s="142"/>
      <c r="C83" s="142"/>
      <c r="D83" s="142"/>
      <c r="E83" s="142"/>
      <c r="F83" s="142"/>
      <c r="G83" s="142"/>
      <c r="H83" s="142"/>
      <c r="I83" s="142"/>
      <c r="J83" s="142"/>
      <c r="K83" s="142"/>
      <c r="L83" s="142"/>
      <c r="M83" s="142"/>
      <c r="N83" s="142"/>
      <c r="O83" s="142"/>
      <c r="P83" s="142"/>
      <c r="Q83" s="142"/>
      <c r="R83" s="142"/>
      <c r="S83" s="142"/>
      <c r="T83" s="142"/>
      <c r="U83" s="142"/>
      <c r="V83" s="142"/>
      <c r="W83" s="142"/>
      <c r="X83" s="142"/>
    </row>
    <row r="84" spans="1:24">
      <c r="A84" s="142"/>
      <c r="B84" s="142"/>
      <c r="C84" s="142"/>
      <c r="D84" s="142"/>
      <c r="E84" s="142"/>
      <c r="F84" s="142"/>
      <c r="G84" s="142"/>
      <c r="H84" s="142"/>
      <c r="I84" s="142"/>
      <c r="J84" s="142"/>
      <c r="K84" s="142"/>
      <c r="L84" s="142"/>
      <c r="M84" s="142"/>
      <c r="N84" s="142"/>
      <c r="O84" s="142"/>
      <c r="P84" s="142"/>
      <c r="Q84" s="142"/>
      <c r="R84" s="142"/>
      <c r="S84" s="142"/>
      <c r="T84" s="142"/>
      <c r="U84" s="142"/>
      <c r="V84" s="142"/>
      <c r="W84" s="142"/>
      <c r="X84" s="142"/>
    </row>
    <row r="85" spans="1:24">
      <c r="A85" s="142"/>
      <c r="B85" s="142"/>
      <c r="C85" s="142"/>
      <c r="D85" s="142"/>
      <c r="E85" s="142"/>
      <c r="F85" s="142"/>
      <c r="G85" s="142"/>
      <c r="H85" s="142"/>
      <c r="I85" s="142"/>
      <c r="J85" s="142"/>
      <c r="K85" s="142"/>
      <c r="L85" s="142"/>
      <c r="M85" s="142"/>
      <c r="N85" s="142"/>
      <c r="O85" s="142"/>
      <c r="P85" s="142"/>
      <c r="Q85" s="142"/>
      <c r="R85" s="142"/>
      <c r="S85" s="142"/>
      <c r="T85" s="142"/>
      <c r="U85" s="142"/>
      <c r="V85" s="142"/>
      <c r="W85" s="142"/>
      <c r="X85" s="142"/>
    </row>
  </sheetData>
  <mergeCells count="21">
    <mergeCell ref="A34:A36"/>
    <mergeCell ref="A37:A39"/>
    <mergeCell ref="A27:A28"/>
    <mergeCell ref="A29:A31"/>
    <mergeCell ref="A41:A47"/>
    <mergeCell ref="A16:A18"/>
    <mergeCell ref="A19:A20"/>
    <mergeCell ref="A32:A33"/>
    <mergeCell ref="A21:A23"/>
    <mergeCell ref="A24:A26"/>
    <mergeCell ref="A3:A4"/>
    <mergeCell ref="A5:A7"/>
    <mergeCell ref="A8:A9"/>
    <mergeCell ref="A10:A12"/>
    <mergeCell ref="A13:A15"/>
    <mergeCell ref="A63:A65"/>
    <mergeCell ref="A51:A52"/>
    <mergeCell ref="A53:A55"/>
    <mergeCell ref="A56:A57"/>
    <mergeCell ref="A58:A60"/>
    <mergeCell ref="A61:A6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formula</vt:lpstr>
      <vt:lpstr>FCI</vt:lpstr>
      <vt:lpstr>LCC</vt:lpstr>
      <vt:lpstr>CC</vt:lpstr>
      <vt:lpstr>array</vt:lpstr>
      <vt:lpstr>BCCC2</vt:lpstr>
      <vt:lpstr>BCCC2b</vt:lpstr>
      <vt:lpstr>BCCC23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2020-01-09T03:00:27Z</dcterms:modified>
</cp:coreProperties>
</file>