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dayshah/SIH2025/"/>
    </mc:Choice>
  </mc:AlternateContent>
  <xr:revisionPtr revIDLastSave="0" documentId="13_ncr:1_{0BCCE319-1762-4640-8FA8-92550E7B9B3D}" xr6:coauthVersionLast="47" xr6:coauthVersionMax="47" xr10:uidLastSave="{00000000-0000-0000-0000-000000000000}"/>
  <bookViews>
    <workbookView xWindow="0" yWindow="780" windowWidth="34200" windowHeight="19940" xr2:uid="{34BFB60F-BD39-4711-A78B-75B5FF9AD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<sst xmlns="http://schemas.openxmlformats.org/spreadsheetml/2006/main" count="767" uniqueCount="196">
  <si>
    <t/>
  </si>
  <si>
    <t>BlockL1-SK0</t>
  </si>
  <si>
    <t>block</t>
  </si>
  <si>
    <t>1</t>
  </si>
  <si>
    <t>False</t>
  </si>
  <si>
    <t>26</t>
  </si>
  <si>
    <t>BlockL2-SK0</t>
  </si>
  <si>
    <t>3</t>
  </si>
  <si>
    <t>4</t>
  </si>
  <si>
    <t>category</t>
  </si>
  <si>
    <t>True</t>
  </si>
  <si>
    <t>BlockL3-SN4</t>
  </si>
  <si>
    <t>http://id.who.int/icd/release/11/mms/1367002461/unspecified</t>
  </si>
  <si>
    <t>SN9Z</t>
  </si>
  <si>
    <t>- - - - Skin, nail and hair disorders (TM2), unspecified</t>
  </si>
  <si>
    <t>http://id.who.int/icd/entity/1324098793</t>
  </si>
  <si>
    <t>http://id.who.int/icd/release/11/mms/1324098793</t>
  </si>
  <si>
    <t>BlockL3-SP0</t>
  </si>
  <si>
    <t>- - - Bone, joint and muscle disorders (TM2)</t>
  </si>
  <si>
    <t>http://id.who.int/icd/entity/1450351129</t>
  </si>
  <si>
    <t>http://id.who.int/icd/release/11/mms/1450351129</t>
  </si>
  <si>
    <t>BlockL4-SP0</t>
  </si>
  <si>
    <t>- - - - Bone disorders (TM2)</t>
  </si>
  <si>
    <t>http://id.who.int/icd/entity/1278087668</t>
  </si>
  <si>
    <t>http://id.who.int/icd/release/11/mms/1278087668</t>
  </si>
  <si>
    <t>SP00</t>
  </si>
  <si>
    <t>- - - - - Osteoporosis disorder (TM2)</t>
  </si>
  <si>
    <t>http://id.who.int/icd/release/11/mms/1450351129/other</t>
  </si>
  <si>
    <t>SP0Y</t>
  </si>
  <si>
    <t>- - - - - Other specified bone disorders (TM2)</t>
  </si>
  <si>
    <t>http://id.who.int/icd/release/11/mms/1450351129/unspecified</t>
  </si>
  <si>
    <t>SP0Z</t>
  </si>
  <si>
    <t>- - - - - Bone disorders (TM2), unspecified</t>
  </si>
  <si>
    <t>http://id.who.int/icd/entity/748187240</t>
  </si>
  <si>
    <t>http://id.who.int/icd/release/11/mms/748187240</t>
  </si>
  <si>
    <t>BlockL4-SP1</t>
  </si>
  <si>
    <t>- - - - Joint disorders (TM2)</t>
  </si>
  <si>
    <t>http://id.who.int/icd/entity/383282991</t>
  </si>
  <si>
    <t>http://id.who.int/icd/release/11/mms/383282991</t>
  </si>
  <si>
    <t>SP10</t>
  </si>
  <si>
    <t>- - - - - Polyarthritis disorder (TM2)</t>
  </si>
  <si>
    <t>http://id.who.int/icd/entity/1436346745</t>
  </si>
  <si>
    <t>http://id.who.int/icd/release/11/mms/1436346745</t>
  </si>
  <si>
    <t>SP11</t>
  </si>
  <si>
    <t>- - - - - Rheumatism disorder (TM2)</t>
  </si>
  <si>
    <t>http://id.who.int/icd/entity/1911639957</t>
  </si>
  <si>
    <t>http://id.who.int/icd/release/11/mms/1911639957</t>
  </si>
  <si>
    <t>SP12</t>
  </si>
  <si>
    <t>- - - - - Osteoarthritis disorder (TM2)</t>
  </si>
  <si>
    <t>http://id.who.int/icd/entity/315196872</t>
  </si>
  <si>
    <t>http://id.who.int/icd/release/11/mms/315196872</t>
  </si>
  <si>
    <t>SP13</t>
  </si>
  <si>
    <t>- - - - - Hip joint pain disorder (TM2)</t>
  </si>
  <si>
    <t>http://id.who.int/icd/entity/1997678707</t>
  </si>
  <si>
    <t>http://id.who.int/icd/release/11/mms/1997678707</t>
  </si>
  <si>
    <t>SP14</t>
  </si>
  <si>
    <t>- - - - - Gout disorder (TM2)</t>
  </si>
  <si>
    <t>http://id.who.int/icd/entity/1234160905</t>
  </si>
  <si>
    <t>http://id.who.int/icd/release/11/mms/1234160905</t>
  </si>
  <si>
    <t>SP15</t>
  </si>
  <si>
    <t>- - - - - Frozen shoulder disorder (TM2)</t>
  </si>
  <si>
    <t>http://id.who.int/icd/release/11/mms/748187240/other</t>
  </si>
  <si>
    <t>SP1Y</t>
  </si>
  <si>
    <t>- - - - - Other specified joint disorders (TM2)</t>
  </si>
  <si>
    <t>http://id.who.int/icd/release/11/mms/748187240/unspecified</t>
  </si>
  <si>
    <t>SP1Z</t>
  </si>
  <si>
    <t>- - - - - Joint disorders (TM2), unspecified</t>
  </si>
  <si>
    <t>http://id.who.int/icd/entity/38874374</t>
  </si>
  <si>
    <t>http://id.who.int/icd/release/11/mms/38874374</t>
  </si>
  <si>
    <t>BlockL4-SP2</t>
  </si>
  <si>
    <t>- - - - Muscle disorders (TM2)</t>
  </si>
  <si>
    <t>http://id.who.int/icd/entity/1815255902</t>
  </si>
  <si>
    <t>http://id.who.int/icd/release/11/mms/1815255902</t>
  </si>
  <si>
    <t>SP20</t>
  </si>
  <si>
    <t>- - - - - Muscle pain, twisting disorder (TM2)</t>
  </si>
  <si>
    <t>http://id.who.int/icd/entity/1722039721</t>
  </si>
  <si>
    <t>http://id.who.int/icd/release/11/mms/1722039721</t>
  </si>
  <si>
    <t>SP21</t>
  </si>
  <si>
    <t>- - - - - Atony disorder (TM2)</t>
  </si>
  <si>
    <t>http://id.who.int/icd/release/11/mms/38874374/other</t>
  </si>
  <si>
    <t>SP2Y</t>
  </si>
  <si>
    <t>- - - - - Other specified muscle disorders (TM2)</t>
  </si>
  <si>
    <t>http://id.who.int/icd/release/11/mms/38874374/unspecified</t>
  </si>
  <si>
    <t>SP2Z</t>
  </si>
  <si>
    <t>- - - - - Muscle disorders (TM2), unspecified</t>
  </si>
  <si>
    <t>http://id.who.int/icd/entity/63119863</t>
  </si>
  <si>
    <t>http://id.who.int/icd/release/11/mms/63119863</t>
  </si>
  <si>
    <t>SP40</t>
  </si>
  <si>
    <t>- - - - Achillodynia disorder (TM2)</t>
  </si>
  <si>
    <t>http://id.who.int/icd/entity/17088197</t>
  </si>
  <si>
    <t>http://id.who.int/icd/release/11/mms/17088197</t>
  </si>
  <si>
    <t>SP41</t>
  </si>
  <si>
    <t>- - - - Sciatica disorder (TM2)</t>
  </si>
  <si>
    <t>http://id.who.int/icd/entity/1263752098</t>
  </si>
  <si>
    <t>http://id.who.int/icd/release/11/mms/1263752098</t>
  </si>
  <si>
    <t>SP42</t>
  </si>
  <si>
    <t>- - - - Lumbar spondylosis disorder (TM2)</t>
  </si>
  <si>
    <t>http://id.who.int/icd/entity/296037757</t>
  </si>
  <si>
    <t>http://id.who.int/icd/release/11/mms/296037757</t>
  </si>
  <si>
    <t>SP43</t>
  </si>
  <si>
    <t>- - - - Lumbo-sacroiliac disorder (TM2)</t>
  </si>
  <si>
    <t>http://id.who.int/icd/entity/1634061842</t>
  </si>
  <si>
    <t>http://id.who.int/icd/release/11/mms/1634061842</t>
  </si>
  <si>
    <t>SP44</t>
  </si>
  <si>
    <t>- - - - Torticollis disorder (TM2)</t>
  </si>
  <si>
    <t>http://id.who.int/icd/entity/212111852</t>
  </si>
  <si>
    <t>http://id.who.int/icd/release/11/mms/212111852</t>
  </si>
  <si>
    <t>SP45</t>
  </si>
  <si>
    <t>- - - - Cervical spondylosis disorder (TM2)</t>
  </si>
  <si>
    <t>http://id.who.int/icd/release/11/mms/1324098793/other</t>
  </si>
  <si>
    <t>SP4Y</t>
  </si>
  <si>
    <t>- - - - Other specified bone, joint and muscle disorders (TM2)</t>
  </si>
  <si>
    <t>http://id.who.int/icd/release/11/mms/1324098793/unspecified</t>
  </si>
  <si>
    <t>SP4Z</t>
  </si>
  <si>
    <t>- - - - Bone, joint and muscle disorders (TM2), unspecified</t>
  </si>
  <si>
    <t>http://id.who.int/icd/entity/944000127</t>
  </si>
  <si>
    <t>http://id.who.int/icd/release/11/mms/944000127</t>
  </si>
  <si>
    <t>BlockL3-SP5</t>
  </si>
  <si>
    <t>- - - Disorders affecting the whole body (TM2)</t>
  </si>
  <si>
    <t>http://id.who.int/icd/entity/1737130163</t>
  </si>
  <si>
    <t>http://id.who.int/icd/release/11/mms/1737130163</t>
  </si>
  <si>
    <t>BlockL4-SP5</t>
  </si>
  <si>
    <t>- - - - Febricity disorders (TM2)</t>
  </si>
  <si>
    <t>http://id.who.int/icd/entity/1712884804</t>
  </si>
  <si>
    <t>http://id.who.int/icd/release/11/mms/1712884804</t>
  </si>
  <si>
    <t>SP50</t>
  </si>
  <si>
    <t>- - - - - Enteric fever disorder (TM2)</t>
  </si>
  <si>
    <t>http://id.who.int/icd/entity/1754178993</t>
  </si>
  <si>
    <t>http://id.who.int/icd/release/11/mms/1754178993</t>
  </si>
  <si>
    <t>SP51</t>
  </si>
  <si>
    <t>- - - - - Fever disorder (TM2)</t>
  </si>
  <si>
    <t>http://id.who.int/icd/entity/1644364509</t>
  </si>
  <si>
    <t>http://id.who.int/icd/release/11/mms/1644364509</t>
  </si>
  <si>
    <t>SP52</t>
  </si>
  <si>
    <t>- - - - - Fever disorder with excessive salivation (TM2)</t>
  </si>
  <si>
    <t>http://id.who.int/icd/entity/412234144</t>
  </si>
  <si>
    <t>http://id.who.int/icd/release/11/mms/412234144</t>
  </si>
  <si>
    <t>SP53</t>
  </si>
  <si>
    <t>- - - - - High fever disorder with yellow discouloration (TM2)</t>
  </si>
  <si>
    <t>http://id.who.int/icd/entity/594116296</t>
  </si>
  <si>
    <t>http://id.who.int/icd/release/11/mms/594116296</t>
  </si>
  <si>
    <t>SP54</t>
  </si>
  <si>
    <t>- - - - - Fever with body pain disorder (TM2)</t>
  </si>
  <si>
    <t>http://id.who.int/icd/entity/1285080175</t>
  </si>
  <si>
    <t>http://id.who.int/icd/release/11/mms/1285080175</t>
  </si>
  <si>
    <t>SP55</t>
  </si>
  <si>
    <t>- - - - - Fever with chills disorder (TM2)</t>
  </si>
  <si>
    <t>http://id.who.int/icd/entity/157279096</t>
  </si>
  <si>
    <t>http://id.who.int/icd/release/11/mms/157279096</t>
  </si>
  <si>
    <t>SP56</t>
  </si>
  <si>
    <t>- - - - - High grade fever disorder (TM2)</t>
  </si>
  <si>
    <t>http://id.who.int/icd/entity/1069186343</t>
  </si>
  <si>
    <t>http://id.who.int/icd/release/11/mms/1069186343</t>
  </si>
  <si>
    <t>SP57</t>
  </si>
  <si>
    <t>- - - - - Intermittent fever disorder (TM2)</t>
  </si>
  <si>
    <t>http://id.who.int/icd/entity/554848287</t>
  </si>
  <si>
    <t>http://id.who.int/icd/release/11/mms/554848287</t>
  </si>
  <si>
    <t>SP58</t>
  </si>
  <si>
    <t>- - - - - Continuous fever disorder (TM2)</t>
  </si>
  <si>
    <t>http://id.who.int/icd/entity/1551015003</t>
  </si>
  <si>
    <t>http://id.who.int/icd/release/11/mms/1551015003</t>
  </si>
  <si>
    <t>SP59</t>
  </si>
  <si>
    <t>- - - - - Fever disorder due to external factor (TM2)</t>
  </si>
  <si>
    <t>http://id.who.int/icd/entity/677700358</t>
  </si>
  <si>
    <t>http://id.who.int/icd/release/11/mms/677700358</t>
  </si>
  <si>
    <t>SP5A</t>
  </si>
  <si>
    <t>- - - - - Inflammation with morbid matter disorder (TM2)</t>
  </si>
  <si>
    <t>http://id.who.int/icd/entity/499264364</t>
  </si>
  <si>
    <t>http://id.who.int/icd/release/11/mms/499264364</t>
  </si>
  <si>
    <t>SP5B</t>
  </si>
  <si>
    <t>- - - - - Consumptive disorder (TM2)</t>
  </si>
  <si>
    <t>http://id.who.int/icd/release/11/mms/1737130163/other</t>
  </si>
  <si>
    <t>SP5Y</t>
  </si>
  <si>
    <t>- - - - - Other specified febricity disorders (TM2)</t>
  </si>
  <si>
    <t>http://id.who.int/icd/release/11/mms/1737130163/unspecified</t>
  </si>
  <si>
    <t>SP5Z</t>
  </si>
  <si>
    <t>- - - - - Febricity disorders (TM2), unspecified</t>
  </si>
  <si>
    <t>Foundation URI</t>
  </si>
  <si>
    <t>Linearization URI</t>
  </si>
  <si>
    <t>Code</t>
  </si>
  <si>
    <t>BlockId</t>
  </si>
  <si>
    <t>Title</t>
  </si>
  <si>
    <t>ClassKind</t>
  </si>
  <si>
    <t>DepthInKind</t>
  </si>
  <si>
    <t>IsResidual</t>
  </si>
  <si>
    <t>ChapterNo</t>
  </si>
  <si>
    <t>BrowserLink</t>
  </si>
  <si>
    <t>isLeaf</t>
  </si>
  <si>
    <t>Primary tabulation</t>
  </si>
  <si>
    <t>Grouping1</t>
  </si>
  <si>
    <t>Grouping2</t>
  </si>
  <si>
    <t>Grouping3</t>
  </si>
  <si>
    <t>Grouping4</t>
  </si>
  <si>
    <t>Grouping5</t>
  </si>
  <si>
    <t>Version:2025 Jan 24 - 22:30 UTC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</si>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</sst>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1" xfId="0" applyFont="1" applyBorder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B5AAF-2A13-426E-B072-69DE5E596F3F}" name="Table1" displayName="Table1" ref="A1:S711" totalsRowShown="0" headerRowDxfId="22" dataDxfId="20" headerRowBorderDxfId="21" tableBorderDxfId="19">
  <autoFilter ref="A1:S711" xr:uid="{2A0B5AAF-2A13-426E-B072-69DE5E596F3F}"/>
  <tableColumns count="19">
    <tableColumn id="1" xr3:uid="{BACD0056-E546-4E88-9457-452BA6837E8F}" name="Foundation URI" dataDxfId="18"/>
    <tableColumn id="2" xr3:uid="{8ADADD59-C20E-4D52-8A42-7FD2C4A9B289}" name="Linearization URI" dataDxfId="17"/>
    <tableColumn id="3" xr3:uid="{BFE31E84-8136-4260-9EB5-BD96A8FE425E}" name="Code" dataDxfId="16"/>
    <tableColumn id="4" xr3:uid="{E208C530-8B59-4165-B469-6B16F6EF0208}" name="BlockId" dataDxfId="15"/>
    <tableColumn id="5" xr3:uid="{0180BAEB-DEFB-4700-890E-7BE5F4445D29}" name="Title" dataDxfId="14"/>
    <tableColumn id="6" xr3:uid="{C75A7BD6-B53E-433F-8464-6EC4068EE4C3}" name="ClassKind" dataDxfId="13"/>
    <tableColumn id="7" xr3:uid="{E72598E9-7B53-4234-BB81-FFD288F9B863}" name="DepthInKind" dataDxfId="12"/>
    <tableColumn id="8" xr3:uid="{ACF518CC-03C5-4488-99A1-9B193CD326AB}" name="IsResidual" dataDxfId="11"/>
    <tableColumn id="9" xr3:uid="{5987B45A-C483-438A-9E8B-DA4BC8AC8227}" name="ChapterNo" dataDxfId="10"/>
    <tableColumn id="10" xr3:uid="{B0DE77D3-8CBD-441C-AD39-23719E4F1ABF}" name="BrowserLink" dataDxfId="9"/>
    <tableColumn id="11" xr3:uid="{3C096AE4-840F-4C30-BBCE-14B57371D6FA}" name="isLeaf" dataDxfId="8"/>
    <tableColumn id="12" xr3:uid="{34ECA4E1-523F-4A57-8589-BCD9F3042FE5}" name="Primary tabulation" dataDxfId="7"/>
    <tableColumn id="13" xr3:uid="{0EA43886-174F-4BBC-BECE-E393DC1C9BB6}" name="Grouping1" dataDxfId="6"/>
    <tableColumn id="14" xr3:uid="{116D484D-2234-44F7-850D-064AB4EBE3CF}" name="Grouping2" dataDxfId="5"/>
    <tableColumn id="15" xr3:uid="{BEB9CFDB-8BA1-4C4E-ADEC-574E60FEC9A5}" name="Grouping3" dataDxfId="4"/>
    <tableColumn id="16" xr3:uid="{6F5089AC-AA15-400E-97D7-8A5AF80BE1FA}" name="Grouping4" dataDxfId="3"/>
    <tableColumn id="17" xr3:uid="{8B83DF9C-3D02-4638-BD0F-604CB377B53C}" name="Grouping5" dataDxfId="2"/>
    <tableColumn id="18" xr3:uid="{B3AA3928-7934-4257-A531-B2AE6AAC73AF}" name="Version:2025 Jan 24 - 22:30 UTC" dataDxfId="1"/>
    <tableColumn id="19" xr3:uid="{0FE7AAD1-6190-46E4-B1F8-E6A39780C52D}" name="Column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3C1B-1602-45F3-9851-B65630934FE6}">
  <dimension ref="A1:S801"/>
  <sheetViews>
    <sheetView tabSelected="1" workbookViewId="0">
      <selection activeCell="W27" sqref="W27"/>
    </sheetView>
  </sheetViews>
  <sheetFormatPr baseColWidth="10" defaultColWidth="8.83203125" defaultRowHeight="15" x14ac:dyDescent="0.2"/>
  <cols>
    <col min="1" max="1" width="34.6640625" bestFit="1" customWidth="1"/>
    <col min="2" max="2" width="53.83203125" bestFit="1" customWidth="1"/>
    <col min="3" max="3" width="7.1640625" customWidth="1"/>
    <col min="4" max="4" width="11.5" bestFit="1" customWidth="1"/>
    <col min="5" max="5" width="90.1640625" bestFit="1" customWidth="1"/>
    <col min="6" max="6" width="10.83203125" customWidth="1"/>
    <col min="7" max="7" width="13.5" customWidth="1"/>
    <col min="8" max="8" width="11.1640625" customWidth="1"/>
    <col min="9" max="9" width="12" customWidth="1"/>
    <col min="10" max="10" width="13.1640625" customWidth="1"/>
    <col min="11" max="11" width="7.6640625" customWidth="1"/>
    <col min="12" max="12" width="18.5" customWidth="1"/>
    <col min="13" max="17" width="11.6640625" customWidth="1"/>
    <col min="18" max="18" width="29.5" customWidth="1"/>
    <col min="19" max="19" width="10.5" customWidth="1"/>
  </cols>
  <sheetData>
    <row r="1" spans="1:19" x14ac:dyDescent="0.2">
      <c r="A1" s="3" t="s">
        <v>177</v>
      </c>
      <c r="B1" s="3" t="s">
        <v>178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184</v>
      </c>
      <c r="I1" s="3" t="s">
        <v>185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3" t="s">
        <v>192</v>
      </c>
      <c r="Q1" s="3" t="s">
        <v>193</v>
      </c>
      <c r="R1" s="3" t="s">
        <v>194</v>
      </c>
      <c r="S1" s="3" t="s">
        <v>195</v>
      </c>
    </row>
    <row r="2" spans="1:19" x14ac:dyDescent="0.2">
      <c r="A2" s="2" t="s">
        <v>0</v>
      </c>
      <c r="B2" s="2" t="s">
        <v>12</v>
      </c>
      <c r="C2" s="2" t="s">
        <v>13</v>
      </c>
      <c r="D2" s="2" t="s">
        <v>0</v>
      </c>
      <c r="E2" s="2" t="s">
        <v>14</v>
      </c>
      <c r="F2" s="2" t="s">
        <v>9</v>
      </c>
      <c r="G2" s="2" t="s">
        <v>3</v>
      </c>
      <c r="H2" s="2" t="s">
        <v>10</v>
      </c>
      <c r="I2" s="2" t="s">
        <v>5</v>
      </c>
      <c r="J2" s="2" t="str">
        <f>HYPERLINK("https://icd.who.int/browse/latestrelease/mms/en#1367002461/mms/unspecified","browser")</f>
        <v>browser</v>
      </c>
      <c r="K2" s="2" t="s">
        <v>10</v>
      </c>
      <c r="L2" s="2" t="s">
        <v>4</v>
      </c>
      <c r="M2" s="2" t="s">
        <v>1</v>
      </c>
      <c r="N2" s="2" t="s">
        <v>6</v>
      </c>
      <c r="O2" s="2" t="s">
        <v>11</v>
      </c>
      <c r="P2" s="2" t="s">
        <v>0</v>
      </c>
      <c r="Q2" s="2" t="s">
        <v>0</v>
      </c>
      <c r="R2" s="2" t="s">
        <v>0</v>
      </c>
      <c r="S2" s="2"/>
    </row>
    <row r="3" spans="1:19" x14ac:dyDescent="0.2">
      <c r="A3" s="1" t="s">
        <v>15</v>
      </c>
      <c r="B3" s="1" t="s">
        <v>16</v>
      </c>
      <c r="C3" s="1" t="s">
        <v>0</v>
      </c>
      <c r="D3" s="1" t="s">
        <v>17</v>
      </c>
      <c r="E3" s="1" t="s">
        <v>18</v>
      </c>
      <c r="F3" s="1" t="s">
        <v>2</v>
      </c>
      <c r="G3" s="1" t="s">
        <v>7</v>
      </c>
      <c r="H3" s="1" t="s">
        <v>4</v>
      </c>
      <c r="I3" s="1" t="s">
        <v>5</v>
      </c>
      <c r="J3" s="1" t="str">
        <f>HYPERLINK("https://icd.who.int/browse/latestrelease/mms/en#1324098793","browser")</f>
        <v>browser</v>
      </c>
      <c r="K3" s="1" t="s">
        <v>4</v>
      </c>
      <c r="L3" s="1" t="s">
        <v>0</v>
      </c>
      <c r="M3" s="1" t="s">
        <v>1</v>
      </c>
      <c r="N3" s="1" t="s">
        <v>6</v>
      </c>
      <c r="O3" s="1" t="s">
        <v>0</v>
      </c>
      <c r="P3" s="1" t="s">
        <v>0</v>
      </c>
      <c r="Q3" s="1" t="s">
        <v>0</v>
      </c>
      <c r="R3" s="1" t="s">
        <v>0</v>
      </c>
      <c r="S3" s="1"/>
    </row>
    <row r="4" spans="1:19" x14ac:dyDescent="0.2">
      <c r="A4" s="2" t="s">
        <v>19</v>
      </c>
      <c r="B4" s="2" t="s">
        <v>20</v>
      </c>
      <c r="C4" s="2" t="s">
        <v>0</v>
      </c>
      <c r="D4" s="2" t="s">
        <v>21</v>
      </c>
      <c r="E4" s="2" t="s">
        <v>22</v>
      </c>
      <c r="F4" s="2" t="s">
        <v>2</v>
      </c>
      <c r="G4" s="2" t="s">
        <v>8</v>
      </c>
      <c r="H4" s="2" t="s">
        <v>4</v>
      </c>
      <c r="I4" s="2" t="s">
        <v>5</v>
      </c>
      <c r="J4" s="2" t="str">
        <f>HYPERLINK("https://icd.who.int/browse/latestrelease/mms/en#1450351129","browser")</f>
        <v>browser</v>
      </c>
      <c r="K4" s="2" t="s">
        <v>4</v>
      </c>
      <c r="L4" s="2" t="s">
        <v>0</v>
      </c>
      <c r="M4" s="2" t="s">
        <v>1</v>
      </c>
      <c r="N4" s="2" t="s">
        <v>6</v>
      </c>
      <c r="O4" s="2" t="s">
        <v>17</v>
      </c>
      <c r="P4" s="2" t="s">
        <v>0</v>
      </c>
      <c r="Q4" s="2" t="s">
        <v>0</v>
      </c>
      <c r="R4" s="2" t="s">
        <v>0</v>
      </c>
      <c r="S4" s="2"/>
    </row>
    <row r="5" spans="1:19" x14ac:dyDescent="0.2">
      <c r="A5" s="1" t="s">
        <v>23</v>
      </c>
      <c r="B5" s="1" t="s">
        <v>24</v>
      </c>
      <c r="C5" s="1" t="s">
        <v>25</v>
      </c>
      <c r="D5" s="1" t="s">
        <v>0</v>
      </c>
      <c r="E5" s="1" t="s">
        <v>26</v>
      </c>
      <c r="F5" s="1" t="s">
        <v>9</v>
      </c>
      <c r="G5" s="1" t="s">
        <v>3</v>
      </c>
      <c r="H5" s="1" t="s">
        <v>4</v>
      </c>
      <c r="I5" s="1" t="s">
        <v>5</v>
      </c>
      <c r="J5" s="1" t="str">
        <f>HYPERLINK("https://icd.who.int/browse/latestrelease/mms/en#1278087668","browser")</f>
        <v>browser</v>
      </c>
      <c r="K5" s="1" t="s">
        <v>10</v>
      </c>
      <c r="L5" s="1" t="s">
        <v>4</v>
      </c>
      <c r="M5" s="1" t="s">
        <v>1</v>
      </c>
      <c r="N5" s="1" t="s">
        <v>6</v>
      </c>
      <c r="O5" s="1" t="s">
        <v>17</v>
      </c>
      <c r="P5" s="1" t="s">
        <v>21</v>
      </c>
      <c r="Q5" s="1" t="s">
        <v>0</v>
      </c>
      <c r="R5" s="1" t="s">
        <v>0</v>
      </c>
      <c r="S5" s="1"/>
    </row>
    <row r="6" spans="1:19" x14ac:dyDescent="0.2">
      <c r="A6" s="2" t="s">
        <v>0</v>
      </c>
      <c r="B6" s="2" t="s">
        <v>27</v>
      </c>
      <c r="C6" s="2" t="s">
        <v>28</v>
      </c>
      <c r="D6" s="2" t="s">
        <v>0</v>
      </c>
      <c r="E6" s="2" t="s">
        <v>29</v>
      </c>
      <c r="F6" s="2" t="s">
        <v>9</v>
      </c>
      <c r="G6" s="2" t="s">
        <v>3</v>
      </c>
      <c r="H6" s="2" t="s">
        <v>10</v>
      </c>
      <c r="I6" s="2" t="s">
        <v>5</v>
      </c>
      <c r="J6" s="2" t="str">
        <f>HYPERLINK("https://icd.who.int/browse/latestrelease/mms/en#1450351129/mms/other","browser")</f>
        <v>browser</v>
      </c>
      <c r="K6" s="2" t="s">
        <v>10</v>
      </c>
      <c r="L6" s="2" t="s">
        <v>4</v>
      </c>
      <c r="M6" s="2" t="s">
        <v>1</v>
      </c>
      <c r="N6" s="2" t="s">
        <v>6</v>
      </c>
      <c r="O6" s="2" t="s">
        <v>17</v>
      </c>
      <c r="P6" s="2" t="s">
        <v>21</v>
      </c>
      <c r="Q6" s="2" t="s">
        <v>0</v>
      </c>
      <c r="R6" s="2" t="s">
        <v>0</v>
      </c>
      <c r="S6" s="2"/>
    </row>
    <row r="7" spans="1:19" x14ac:dyDescent="0.2">
      <c r="A7" s="1" t="s">
        <v>0</v>
      </c>
      <c r="B7" s="1" t="s">
        <v>30</v>
      </c>
      <c r="C7" s="1" t="s">
        <v>31</v>
      </c>
      <c r="D7" s="1" t="s">
        <v>0</v>
      </c>
      <c r="E7" s="1" t="s">
        <v>32</v>
      </c>
      <c r="F7" s="1" t="s">
        <v>9</v>
      </c>
      <c r="G7" s="1" t="s">
        <v>3</v>
      </c>
      <c r="H7" s="1" t="s">
        <v>10</v>
      </c>
      <c r="I7" s="1" t="s">
        <v>5</v>
      </c>
      <c r="J7" s="1" t="str">
        <f>HYPERLINK("https://icd.who.int/browse/latestrelease/mms/en#1450351129/mms/unspecified","browser")</f>
        <v>browser</v>
      </c>
      <c r="K7" s="1" t="s">
        <v>10</v>
      </c>
      <c r="L7" s="1" t="s">
        <v>4</v>
      </c>
      <c r="M7" s="1" t="s">
        <v>1</v>
      </c>
      <c r="N7" s="1" t="s">
        <v>6</v>
      </c>
      <c r="O7" s="1" t="s">
        <v>17</v>
      </c>
      <c r="P7" s="1" t="s">
        <v>21</v>
      </c>
      <c r="Q7" s="1" t="s">
        <v>0</v>
      </c>
      <c r="R7" s="1" t="s">
        <v>0</v>
      </c>
      <c r="S7" s="1"/>
    </row>
    <row r="8" spans="1:19" x14ac:dyDescent="0.2">
      <c r="A8" s="2" t="s">
        <v>33</v>
      </c>
      <c r="B8" s="2" t="s">
        <v>34</v>
      </c>
      <c r="C8" s="2" t="s">
        <v>0</v>
      </c>
      <c r="D8" s="2" t="s">
        <v>35</v>
      </c>
      <c r="E8" s="2" t="s">
        <v>36</v>
      </c>
      <c r="F8" s="2" t="s">
        <v>2</v>
      </c>
      <c r="G8" s="2" t="s">
        <v>8</v>
      </c>
      <c r="H8" s="2" t="s">
        <v>4</v>
      </c>
      <c r="I8" s="2" t="s">
        <v>5</v>
      </c>
      <c r="J8" s="2" t="str">
        <f>HYPERLINK("https://icd.who.int/browse/latestrelease/mms/en#748187240","browser")</f>
        <v>browser</v>
      </c>
      <c r="K8" s="2" t="s">
        <v>4</v>
      </c>
      <c r="L8" s="2" t="s">
        <v>0</v>
      </c>
      <c r="M8" s="2" t="s">
        <v>1</v>
      </c>
      <c r="N8" s="2" t="s">
        <v>6</v>
      </c>
      <c r="O8" s="2" t="s">
        <v>17</v>
      </c>
      <c r="P8" s="2" t="s">
        <v>0</v>
      </c>
      <c r="Q8" s="2" t="s">
        <v>0</v>
      </c>
      <c r="R8" s="2" t="s">
        <v>0</v>
      </c>
      <c r="S8" s="2"/>
    </row>
    <row r="9" spans="1:19" x14ac:dyDescent="0.2">
      <c r="A9" s="1" t="s">
        <v>37</v>
      </c>
      <c r="B9" s="1" t="s">
        <v>38</v>
      </c>
      <c r="C9" s="1" t="s">
        <v>39</v>
      </c>
      <c r="D9" s="1" t="s">
        <v>0</v>
      </c>
      <c r="E9" s="1" t="s">
        <v>40</v>
      </c>
      <c r="F9" s="1" t="s">
        <v>9</v>
      </c>
      <c r="G9" s="1" t="s">
        <v>3</v>
      </c>
      <c r="H9" s="1" t="s">
        <v>4</v>
      </c>
      <c r="I9" s="1" t="s">
        <v>5</v>
      </c>
      <c r="J9" s="1" t="str">
        <f>HYPERLINK("https://icd.who.int/browse/latestrelease/mms/en#383282991","browser")</f>
        <v>browser</v>
      </c>
      <c r="K9" s="1" t="s">
        <v>10</v>
      </c>
      <c r="L9" s="1" t="s">
        <v>4</v>
      </c>
      <c r="M9" s="1" t="s">
        <v>1</v>
      </c>
      <c r="N9" s="1" t="s">
        <v>6</v>
      </c>
      <c r="O9" s="1" t="s">
        <v>17</v>
      </c>
      <c r="P9" s="1" t="s">
        <v>35</v>
      </c>
      <c r="Q9" s="1" t="s">
        <v>0</v>
      </c>
      <c r="R9" s="1" t="s">
        <v>0</v>
      </c>
      <c r="S9" s="1"/>
    </row>
    <row r="10" spans="1:19" x14ac:dyDescent="0.2">
      <c r="A10" s="2" t="s">
        <v>41</v>
      </c>
      <c r="B10" s="2" t="s">
        <v>42</v>
      </c>
      <c r="C10" s="2" t="s">
        <v>43</v>
      </c>
      <c r="D10" s="2" t="s">
        <v>0</v>
      </c>
      <c r="E10" s="2" t="s">
        <v>44</v>
      </c>
      <c r="F10" s="2" t="s">
        <v>9</v>
      </c>
      <c r="G10" s="2" t="s">
        <v>3</v>
      </c>
      <c r="H10" s="2" t="s">
        <v>4</v>
      </c>
      <c r="I10" s="2" t="s">
        <v>5</v>
      </c>
      <c r="J10" s="2" t="str">
        <f>HYPERLINK("https://icd.who.int/browse/latestrelease/mms/en#1436346745","browser")</f>
        <v>browser</v>
      </c>
      <c r="K10" s="2" t="s">
        <v>10</v>
      </c>
      <c r="L10" s="2" t="s">
        <v>4</v>
      </c>
      <c r="M10" s="2" t="s">
        <v>1</v>
      </c>
      <c r="N10" s="2" t="s">
        <v>6</v>
      </c>
      <c r="O10" s="2" t="s">
        <v>17</v>
      </c>
      <c r="P10" s="2" t="s">
        <v>35</v>
      </c>
      <c r="Q10" s="2" t="s">
        <v>0</v>
      </c>
      <c r="R10" s="2" t="s">
        <v>0</v>
      </c>
      <c r="S10" s="2"/>
    </row>
    <row r="11" spans="1:19" x14ac:dyDescent="0.2">
      <c r="A11" s="1" t="s">
        <v>45</v>
      </c>
      <c r="B11" s="1" t="s">
        <v>46</v>
      </c>
      <c r="C11" s="1" t="s">
        <v>47</v>
      </c>
      <c r="D11" s="1" t="s">
        <v>0</v>
      </c>
      <c r="E11" s="1" t="s">
        <v>48</v>
      </c>
      <c r="F11" s="1" t="s">
        <v>9</v>
      </c>
      <c r="G11" s="1" t="s">
        <v>3</v>
      </c>
      <c r="H11" s="1" t="s">
        <v>4</v>
      </c>
      <c r="I11" s="1" t="s">
        <v>5</v>
      </c>
      <c r="J11" s="1" t="str">
        <f>HYPERLINK("https://icd.who.int/browse/latestrelease/mms/en#1911639957","browser")</f>
        <v>browser</v>
      </c>
      <c r="K11" s="1" t="s">
        <v>10</v>
      </c>
      <c r="L11" s="1" t="s">
        <v>4</v>
      </c>
      <c r="M11" s="1" t="s">
        <v>1</v>
      </c>
      <c r="N11" s="1" t="s">
        <v>6</v>
      </c>
      <c r="O11" s="1" t="s">
        <v>17</v>
      </c>
      <c r="P11" s="1" t="s">
        <v>35</v>
      </c>
      <c r="Q11" s="1" t="s">
        <v>0</v>
      </c>
      <c r="R11" s="1" t="s">
        <v>0</v>
      </c>
      <c r="S11" s="1"/>
    </row>
    <row r="12" spans="1:19" x14ac:dyDescent="0.2">
      <c r="A12" s="2" t="s">
        <v>49</v>
      </c>
      <c r="B12" s="2" t="s">
        <v>50</v>
      </c>
      <c r="C12" s="2" t="s">
        <v>51</v>
      </c>
      <c r="D12" s="2" t="s">
        <v>0</v>
      </c>
      <c r="E12" s="2" t="s">
        <v>52</v>
      </c>
      <c r="F12" s="2" t="s">
        <v>9</v>
      </c>
      <c r="G12" s="2" t="s">
        <v>3</v>
      </c>
      <c r="H12" s="2" t="s">
        <v>4</v>
      </c>
      <c r="I12" s="2" t="s">
        <v>5</v>
      </c>
      <c r="J12" s="2" t="str">
        <f>HYPERLINK("https://icd.who.int/browse/latestrelease/mms/en#315196872","browser")</f>
        <v>browser</v>
      </c>
      <c r="K12" s="2" t="s">
        <v>10</v>
      </c>
      <c r="L12" s="2" t="s">
        <v>4</v>
      </c>
      <c r="M12" s="2" t="s">
        <v>1</v>
      </c>
      <c r="N12" s="2" t="s">
        <v>6</v>
      </c>
      <c r="O12" s="2" t="s">
        <v>17</v>
      </c>
      <c r="P12" s="2" t="s">
        <v>35</v>
      </c>
      <c r="Q12" s="2" t="s">
        <v>0</v>
      </c>
      <c r="R12" s="2" t="s">
        <v>0</v>
      </c>
      <c r="S12" s="2"/>
    </row>
    <row r="13" spans="1:19" x14ac:dyDescent="0.2">
      <c r="A13" s="1" t="s">
        <v>53</v>
      </c>
      <c r="B13" s="1" t="s">
        <v>54</v>
      </c>
      <c r="C13" s="1" t="s">
        <v>55</v>
      </c>
      <c r="D13" s="1" t="s">
        <v>0</v>
      </c>
      <c r="E13" s="1" t="s">
        <v>56</v>
      </c>
      <c r="F13" s="1" t="s">
        <v>9</v>
      </c>
      <c r="G13" s="1" t="s">
        <v>3</v>
      </c>
      <c r="H13" s="1" t="s">
        <v>4</v>
      </c>
      <c r="I13" s="1" t="s">
        <v>5</v>
      </c>
      <c r="J13" s="1" t="str">
        <f>HYPERLINK("https://icd.who.int/browse/latestrelease/mms/en#1997678707","browser")</f>
        <v>browser</v>
      </c>
      <c r="K13" s="1" t="s">
        <v>10</v>
      </c>
      <c r="L13" s="1" t="s">
        <v>4</v>
      </c>
      <c r="M13" s="1" t="s">
        <v>1</v>
      </c>
      <c r="N13" s="1" t="s">
        <v>6</v>
      </c>
      <c r="O13" s="1" t="s">
        <v>17</v>
      </c>
      <c r="P13" s="1" t="s">
        <v>35</v>
      </c>
      <c r="Q13" s="1" t="s">
        <v>0</v>
      </c>
      <c r="R13" s="1" t="s">
        <v>0</v>
      </c>
      <c r="S13" s="1"/>
    </row>
    <row r="14" spans="1:19" x14ac:dyDescent="0.2">
      <c r="A14" s="2" t="s">
        <v>57</v>
      </c>
      <c r="B14" s="2" t="s">
        <v>58</v>
      </c>
      <c r="C14" s="2" t="s">
        <v>59</v>
      </c>
      <c r="D14" s="2" t="s">
        <v>0</v>
      </c>
      <c r="E14" s="2" t="s">
        <v>60</v>
      </c>
      <c r="F14" s="2" t="s">
        <v>9</v>
      </c>
      <c r="G14" s="2" t="s">
        <v>3</v>
      </c>
      <c r="H14" s="2" t="s">
        <v>4</v>
      </c>
      <c r="I14" s="2" t="s">
        <v>5</v>
      </c>
      <c r="J14" s="2" t="str">
        <f>HYPERLINK("https://icd.who.int/browse/latestrelease/mms/en#1234160905","browser")</f>
        <v>browser</v>
      </c>
      <c r="K14" s="2" t="s">
        <v>10</v>
      </c>
      <c r="L14" s="2" t="s">
        <v>4</v>
      </c>
      <c r="M14" s="2" t="s">
        <v>1</v>
      </c>
      <c r="N14" s="2" t="s">
        <v>6</v>
      </c>
      <c r="O14" s="2" t="s">
        <v>17</v>
      </c>
      <c r="P14" s="2" t="s">
        <v>35</v>
      </c>
      <c r="Q14" s="2" t="s">
        <v>0</v>
      </c>
      <c r="R14" s="2" t="s">
        <v>0</v>
      </c>
      <c r="S14" s="2"/>
    </row>
    <row r="15" spans="1:19" x14ac:dyDescent="0.2">
      <c r="A15" s="1" t="s">
        <v>0</v>
      </c>
      <c r="B15" s="1" t="s">
        <v>61</v>
      </c>
      <c r="C15" s="1" t="s">
        <v>62</v>
      </c>
      <c r="D15" s="1" t="s">
        <v>0</v>
      </c>
      <c r="E15" s="1" t="s">
        <v>63</v>
      </c>
      <c r="F15" s="1" t="s">
        <v>9</v>
      </c>
      <c r="G15" s="1" t="s">
        <v>3</v>
      </c>
      <c r="H15" s="1" t="s">
        <v>10</v>
      </c>
      <c r="I15" s="1" t="s">
        <v>5</v>
      </c>
      <c r="J15" s="1" t="str">
        <f>HYPERLINK("https://icd.who.int/browse/latestrelease/mms/en#748187240/mms/other","browser")</f>
        <v>browser</v>
      </c>
      <c r="K15" s="1" t="s">
        <v>10</v>
      </c>
      <c r="L15" s="1" t="s">
        <v>4</v>
      </c>
      <c r="M15" s="1" t="s">
        <v>1</v>
      </c>
      <c r="N15" s="1" t="s">
        <v>6</v>
      </c>
      <c r="O15" s="1" t="s">
        <v>17</v>
      </c>
      <c r="P15" s="1" t="s">
        <v>35</v>
      </c>
      <c r="Q15" s="1" t="s">
        <v>0</v>
      </c>
      <c r="R15" s="1" t="s">
        <v>0</v>
      </c>
      <c r="S15" s="1"/>
    </row>
    <row r="16" spans="1:19" x14ac:dyDescent="0.2">
      <c r="A16" s="2" t="s">
        <v>0</v>
      </c>
      <c r="B16" s="2" t="s">
        <v>64</v>
      </c>
      <c r="C16" s="2" t="s">
        <v>65</v>
      </c>
      <c r="D16" s="2" t="s">
        <v>0</v>
      </c>
      <c r="E16" s="2" t="s">
        <v>66</v>
      </c>
      <c r="F16" s="2" t="s">
        <v>9</v>
      </c>
      <c r="G16" s="2" t="s">
        <v>3</v>
      </c>
      <c r="H16" s="2" t="s">
        <v>10</v>
      </c>
      <c r="I16" s="2" t="s">
        <v>5</v>
      </c>
      <c r="J16" s="2" t="str">
        <f>HYPERLINK("https://icd.who.int/browse/latestrelease/mms/en#748187240/mms/unspecified","browser")</f>
        <v>browser</v>
      </c>
      <c r="K16" s="2" t="s">
        <v>10</v>
      </c>
      <c r="L16" s="2" t="s">
        <v>4</v>
      </c>
      <c r="M16" s="2" t="s">
        <v>1</v>
      </c>
      <c r="N16" s="2" t="s">
        <v>6</v>
      </c>
      <c r="O16" s="2" t="s">
        <v>17</v>
      </c>
      <c r="P16" s="2" t="s">
        <v>35</v>
      </c>
      <c r="Q16" s="2" t="s">
        <v>0</v>
      </c>
      <c r="R16" s="2" t="s">
        <v>0</v>
      </c>
      <c r="S16" s="2"/>
    </row>
    <row r="17" spans="1:19" x14ac:dyDescent="0.2">
      <c r="A17" s="1" t="s">
        <v>67</v>
      </c>
      <c r="B17" s="1" t="s">
        <v>68</v>
      </c>
      <c r="C17" s="1" t="s">
        <v>0</v>
      </c>
      <c r="D17" s="1" t="s">
        <v>69</v>
      </c>
      <c r="E17" s="1" t="s">
        <v>70</v>
      </c>
      <c r="F17" s="1" t="s">
        <v>2</v>
      </c>
      <c r="G17" s="1" t="s">
        <v>8</v>
      </c>
      <c r="H17" s="1" t="s">
        <v>4</v>
      </c>
      <c r="I17" s="1" t="s">
        <v>5</v>
      </c>
      <c r="J17" s="1" t="str">
        <f>HYPERLINK("https://icd.who.int/browse/latestrelease/mms/en#38874374","browser")</f>
        <v>browser</v>
      </c>
      <c r="K17" s="1" t="s">
        <v>4</v>
      </c>
      <c r="L17" s="1" t="s">
        <v>0</v>
      </c>
      <c r="M17" s="1" t="s">
        <v>1</v>
      </c>
      <c r="N17" s="1" t="s">
        <v>6</v>
      </c>
      <c r="O17" s="1" t="s">
        <v>17</v>
      </c>
      <c r="P17" s="1" t="s">
        <v>0</v>
      </c>
      <c r="Q17" s="1" t="s">
        <v>0</v>
      </c>
      <c r="R17" s="1" t="s">
        <v>0</v>
      </c>
      <c r="S17" s="1"/>
    </row>
    <row r="18" spans="1:19" x14ac:dyDescent="0.2">
      <c r="A18" s="2" t="s">
        <v>71</v>
      </c>
      <c r="B18" s="2" t="s">
        <v>72</v>
      </c>
      <c r="C18" s="2" t="s">
        <v>73</v>
      </c>
      <c r="D18" s="2" t="s">
        <v>0</v>
      </c>
      <c r="E18" s="2" t="s">
        <v>74</v>
      </c>
      <c r="F18" s="2" t="s">
        <v>9</v>
      </c>
      <c r="G18" s="2" t="s">
        <v>3</v>
      </c>
      <c r="H18" s="2" t="s">
        <v>4</v>
      </c>
      <c r="I18" s="2" t="s">
        <v>5</v>
      </c>
      <c r="J18" s="2" t="str">
        <f>HYPERLINK("https://icd.who.int/browse/latestrelease/mms/en#1815255902","browser")</f>
        <v>browser</v>
      </c>
      <c r="K18" s="2" t="s">
        <v>10</v>
      </c>
      <c r="L18" s="2" t="s">
        <v>4</v>
      </c>
      <c r="M18" s="2" t="s">
        <v>1</v>
      </c>
      <c r="N18" s="2" t="s">
        <v>6</v>
      </c>
      <c r="O18" s="2" t="s">
        <v>17</v>
      </c>
      <c r="P18" s="2" t="s">
        <v>69</v>
      </c>
      <c r="Q18" s="2" t="s">
        <v>0</v>
      </c>
      <c r="R18" s="2" t="s">
        <v>0</v>
      </c>
      <c r="S18" s="2"/>
    </row>
    <row r="19" spans="1:19" x14ac:dyDescent="0.2">
      <c r="A19" s="1" t="s">
        <v>75</v>
      </c>
      <c r="B19" s="1" t="s">
        <v>76</v>
      </c>
      <c r="C19" s="1" t="s">
        <v>77</v>
      </c>
      <c r="D19" s="1" t="s">
        <v>0</v>
      </c>
      <c r="E19" s="1" t="s">
        <v>78</v>
      </c>
      <c r="F19" s="1" t="s">
        <v>9</v>
      </c>
      <c r="G19" s="1" t="s">
        <v>3</v>
      </c>
      <c r="H19" s="1" t="s">
        <v>4</v>
      </c>
      <c r="I19" s="1" t="s">
        <v>5</v>
      </c>
      <c r="J19" s="1" t="str">
        <f>HYPERLINK("https://icd.who.int/browse/latestrelease/mms/en#1722039721","browser")</f>
        <v>browser</v>
      </c>
      <c r="K19" s="1" t="s">
        <v>10</v>
      </c>
      <c r="L19" s="1" t="s">
        <v>4</v>
      </c>
      <c r="M19" s="1" t="s">
        <v>1</v>
      </c>
      <c r="N19" s="1" t="s">
        <v>6</v>
      </c>
      <c r="O19" s="1" t="s">
        <v>17</v>
      </c>
      <c r="P19" s="1" t="s">
        <v>69</v>
      </c>
      <c r="Q19" s="1" t="s">
        <v>0</v>
      </c>
      <c r="R19" s="1" t="s">
        <v>0</v>
      </c>
      <c r="S19" s="1"/>
    </row>
    <row r="20" spans="1:19" x14ac:dyDescent="0.2">
      <c r="A20" s="2" t="s">
        <v>0</v>
      </c>
      <c r="B20" s="2" t="s">
        <v>79</v>
      </c>
      <c r="C20" s="2" t="s">
        <v>80</v>
      </c>
      <c r="D20" s="2" t="s">
        <v>0</v>
      </c>
      <c r="E20" s="2" t="s">
        <v>81</v>
      </c>
      <c r="F20" s="2" t="s">
        <v>9</v>
      </c>
      <c r="G20" s="2" t="s">
        <v>3</v>
      </c>
      <c r="H20" s="2" t="s">
        <v>10</v>
      </c>
      <c r="I20" s="2" t="s">
        <v>5</v>
      </c>
      <c r="J20" s="2" t="str">
        <f>HYPERLINK("https://icd.who.int/browse/latestrelease/mms/en#38874374/mms/other","browser")</f>
        <v>browser</v>
      </c>
      <c r="K20" s="2" t="s">
        <v>10</v>
      </c>
      <c r="L20" s="2" t="s">
        <v>4</v>
      </c>
      <c r="M20" s="2" t="s">
        <v>1</v>
      </c>
      <c r="N20" s="2" t="s">
        <v>6</v>
      </c>
      <c r="O20" s="2" t="s">
        <v>17</v>
      </c>
      <c r="P20" s="2" t="s">
        <v>69</v>
      </c>
      <c r="Q20" s="2" t="s">
        <v>0</v>
      </c>
      <c r="R20" s="2" t="s">
        <v>0</v>
      </c>
      <c r="S20" s="2"/>
    </row>
    <row r="21" spans="1:19" x14ac:dyDescent="0.2">
      <c r="A21" s="1" t="s">
        <v>0</v>
      </c>
      <c r="B21" s="1" t="s">
        <v>82</v>
      </c>
      <c r="C21" s="1" t="s">
        <v>83</v>
      </c>
      <c r="D21" s="1" t="s">
        <v>0</v>
      </c>
      <c r="E21" s="1" t="s">
        <v>84</v>
      </c>
      <c r="F21" s="1" t="s">
        <v>9</v>
      </c>
      <c r="G21" s="1" t="s">
        <v>3</v>
      </c>
      <c r="H21" s="1" t="s">
        <v>10</v>
      </c>
      <c r="I21" s="1" t="s">
        <v>5</v>
      </c>
      <c r="J21" s="1" t="str">
        <f>HYPERLINK("https://icd.who.int/browse/latestrelease/mms/en#38874374/mms/unspecified","browser")</f>
        <v>browser</v>
      </c>
      <c r="K21" s="1" t="s">
        <v>10</v>
      </c>
      <c r="L21" s="1" t="s">
        <v>4</v>
      </c>
      <c r="M21" s="1" t="s">
        <v>1</v>
      </c>
      <c r="N21" s="1" t="s">
        <v>6</v>
      </c>
      <c r="O21" s="1" t="s">
        <v>17</v>
      </c>
      <c r="P21" s="1" t="s">
        <v>69</v>
      </c>
      <c r="Q21" s="1" t="s">
        <v>0</v>
      </c>
      <c r="R21" s="1" t="s">
        <v>0</v>
      </c>
      <c r="S21" s="1"/>
    </row>
    <row r="22" spans="1:19" x14ac:dyDescent="0.2">
      <c r="A22" s="2" t="s">
        <v>85</v>
      </c>
      <c r="B22" s="2" t="s">
        <v>86</v>
      </c>
      <c r="C22" s="2" t="s">
        <v>87</v>
      </c>
      <c r="D22" s="2" t="s">
        <v>0</v>
      </c>
      <c r="E22" s="2" t="s">
        <v>88</v>
      </c>
      <c r="F22" s="2" t="s">
        <v>9</v>
      </c>
      <c r="G22" s="2" t="s">
        <v>3</v>
      </c>
      <c r="H22" s="2" t="s">
        <v>4</v>
      </c>
      <c r="I22" s="2" t="s">
        <v>5</v>
      </c>
      <c r="J22" s="2" t="str">
        <f>HYPERLINK("https://icd.who.int/browse/latestrelease/mms/en#63119863","browser")</f>
        <v>browser</v>
      </c>
      <c r="K22" s="2" t="s">
        <v>10</v>
      </c>
      <c r="L22" s="2" t="s">
        <v>4</v>
      </c>
      <c r="M22" s="2" t="s">
        <v>1</v>
      </c>
      <c r="N22" s="2" t="s">
        <v>6</v>
      </c>
      <c r="O22" s="2" t="s">
        <v>17</v>
      </c>
      <c r="P22" s="2" t="s">
        <v>0</v>
      </c>
      <c r="Q22" s="2" t="s">
        <v>0</v>
      </c>
      <c r="R22" s="2" t="s">
        <v>0</v>
      </c>
      <c r="S22" s="2"/>
    </row>
    <row r="23" spans="1:19" x14ac:dyDescent="0.2">
      <c r="A23" s="1" t="s">
        <v>89</v>
      </c>
      <c r="B23" s="1" t="s">
        <v>90</v>
      </c>
      <c r="C23" s="1" t="s">
        <v>91</v>
      </c>
      <c r="D23" s="1" t="s">
        <v>0</v>
      </c>
      <c r="E23" s="1" t="s">
        <v>92</v>
      </c>
      <c r="F23" s="1" t="s">
        <v>9</v>
      </c>
      <c r="G23" s="1" t="s">
        <v>3</v>
      </c>
      <c r="H23" s="1" t="s">
        <v>4</v>
      </c>
      <c r="I23" s="1" t="s">
        <v>5</v>
      </c>
      <c r="J23" s="1" t="str">
        <f>HYPERLINK("https://icd.who.int/browse/latestrelease/mms/en#17088197","browser")</f>
        <v>browser</v>
      </c>
      <c r="K23" s="1" t="s">
        <v>10</v>
      </c>
      <c r="L23" s="1" t="s">
        <v>4</v>
      </c>
      <c r="M23" s="1" t="s">
        <v>1</v>
      </c>
      <c r="N23" s="1" t="s">
        <v>6</v>
      </c>
      <c r="O23" s="1" t="s">
        <v>17</v>
      </c>
      <c r="P23" s="1" t="s">
        <v>0</v>
      </c>
      <c r="Q23" s="1" t="s">
        <v>0</v>
      </c>
      <c r="R23" s="1" t="s">
        <v>0</v>
      </c>
      <c r="S23" s="1"/>
    </row>
    <row r="24" spans="1:19" x14ac:dyDescent="0.2">
      <c r="A24" s="2" t="s">
        <v>93</v>
      </c>
      <c r="B24" s="2" t="s">
        <v>94</v>
      </c>
      <c r="C24" s="2" t="s">
        <v>95</v>
      </c>
      <c r="D24" s="2" t="s">
        <v>0</v>
      </c>
      <c r="E24" s="2" t="s">
        <v>96</v>
      </c>
      <c r="F24" s="2" t="s">
        <v>9</v>
      </c>
      <c r="G24" s="2" t="s">
        <v>3</v>
      </c>
      <c r="H24" s="2" t="s">
        <v>4</v>
      </c>
      <c r="I24" s="2" t="s">
        <v>5</v>
      </c>
      <c r="J24" s="2" t="str">
        <f>HYPERLINK("https://icd.who.int/browse/latestrelease/mms/en#1263752098","browser")</f>
        <v>browser</v>
      </c>
      <c r="K24" s="2" t="s">
        <v>10</v>
      </c>
      <c r="L24" s="2" t="s">
        <v>4</v>
      </c>
      <c r="M24" s="2" t="s">
        <v>1</v>
      </c>
      <c r="N24" s="2" t="s">
        <v>6</v>
      </c>
      <c r="O24" s="2" t="s">
        <v>17</v>
      </c>
      <c r="P24" s="2" t="s">
        <v>0</v>
      </c>
      <c r="Q24" s="2" t="s">
        <v>0</v>
      </c>
      <c r="R24" s="2" t="s">
        <v>0</v>
      </c>
      <c r="S24" s="2"/>
    </row>
    <row r="25" spans="1:19" x14ac:dyDescent="0.2">
      <c r="A25" s="1" t="s">
        <v>97</v>
      </c>
      <c r="B25" s="1" t="s">
        <v>98</v>
      </c>
      <c r="C25" s="1" t="s">
        <v>99</v>
      </c>
      <c r="D25" s="1" t="s">
        <v>0</v>
      </c>
      <c r="E25" s="1" t="s">
        <v>100</v>
      </c>
      <c r="F25" s="1" t="s">
        <v>9</v>
      </c>
      <c r="G25" s="1" t="s">
        <v>3</v>
      </c>
      <c r="H25" s="1" t="s">
        <v>4</v>
      </c>
      <c r="I25" s="1" t="s">
        <v>5</v>
      </c>
      <c r="J25" s="1" t="str">
        <f>HYPERLINK("https://icd.who.int/browse/latestrelease/mms/en#296037757","browser")</f>
        <v>browser</v>
      </c>
      <c r="K25" s="1" t="s">
        <v>10</v>
      </c>
      <c r="L25" s="1" t="s">
        <v>4</v>
      </c>
      <c r="M25" s="1" t="s">
        <v>1</v>
      </c>
      <c r="N25" s="1" t="s">
        <v>6</v>
      </c>
      <c r="O25" s="1" t="s">
        <v>17</v>
      </c>
      <c r="P25" s="1" t="s">
        <v>0</v>
      </c>
      <c r="Q25" s="1" t="s">
        <v>0</v>
      </c>
      <c r="R25" s="1" t="s">
        <v>0</v>
      </c>
      <c r="S25" s="1"/>
    </row>
    <row r="26" spans="1:19" x14ac:dyDescent="0.2">
      <c r="A26" s="2" t="s">
        <v>101</v>
      </c>
      <c r="B26" s="2" t="s">
        <v>102</v>
      </c>
      <c r="C26" s="2" t="s">
        <v>103</v>
      </c>
      <c r="D26" s="2" t="s">
        <v>0</v>
      </c>
      <c r="E26" s="2" t="s">
        <v>104</v>
      </c>
      <c r="F26" s="2" t="s">
        <v>9</v>
      </c>
      <c r="G26" s="2" t="s">
        <v>3</v>
      </c>
      <c r="H26" s="2" t="s">
        <v>4</v>
      </c>
      <c r="I26" s="2" t="s">
        <v>5</v>
      </c>
      <c r="J26" s="2" t="str">
        <f>HYPERLINK("https://icd.who.int/browse/latestrelease/mms/en#1634061842","browser")</f>
        <v>browser</v>
      </c>
      <c r="K26" s="2" t="s">
        <v>10</v>
      </c>
      <c r="L26" s="2" t="s">
        <v>4</v>
      </c>
      <c r="M26" s="2" t="s">
        <v>1</v>
      </c>
      <c r="N26" s="2" t="s">
        <v>6</v>
      </c>
      <c r="O26" s="2" t="s">
        <v>17</v>
      </c>
      <c r="P26" s="2" t="s">
        <v>0</v>
      </c>
      <c r="Q26" s="2" t="s">
        <v>0</v>
      </c>
      <c r="R26" s="2" t="s">
        <v>0</v>
      </c>
      <c r="S26" s="2"/>
    </row>
    <row r="27" spans="1:19" x14ac:dyDescent="0.2">
      <c r="A27" s="1" t="s">
        <v>105</v>
      </c>
      <c r="B27" s="1" t="s">
        <v>106</v>
      </c>
      <c r="C27" s="1" t="s">
        <v>107</v>
      </c>
      <c r="D27" s="1" t="s">
        <v>0</v>
      </c>
      <c r="E27" s="1" t="s">
        <v>108</v>
      </c>
      <c r="F27" s="1" t="s">
        <v>9</v>
      </c>
      <c r="G27" s="1" t="s">
        <v>3</v>
      </c>
      <c r="H27" s="1" t="s">
        <v>4</v>
      </c>
      <c r="I27" s="1" t="s">
        <v>5</v>
      </c>
      <c r="J27" s="1" t="str">
        <f>HYPERLINK("https://icd.who.int/browse/latestrelease/mms/en#212111852","browser")</f>
        <v>browser</v>
      </c>
      <c r="K27" s="1" t="s">
        <v>10</v>
      </c>
      <c r="L27" s="1" t="s">
        <v>4</v>
      </c>
      <c r="M27" s="1" t="s">
        <v>1</v>
      </c>
      <c r="N27" s="1" t="s">
        <v>6</v>
      </c>
      <c r="O27" s="1" t="s">
        <v>17</v>
      </c>
      <c r="P27" s="1" t="s">
        <v>0</v>
      </c>
      <c r="Q27" s="1" t="s">
        <v>0</v>
      </c>
      <c r="R27" s="1" t="s">
        <v>0</v>
      </c>
      <c r="S27" s="1"/>
    </row>
    <row r="28" spans="1:19" x14ac:dyDescent="0.2">
      <c r="A28" s="2" t="s">
        <v>0</v>
      </c>
      <c r="B28" s="2" t="s">
        <v>109</v>
      </c>
      <c r="C28" s="2" t="s">
        <v>110</v>
      </c>
      <c r="D28" s="2" t="s">
        <v>0</v>
      </c>
      <c r="E28" s="2" t="s">
        <v>111</v>
      </c>
      <c r="F28" s="2" t="s">
        <v>9</v>
      </c>
      <c r="G28" s="2" t="s">
        <v>3</v>
      </c>
      <c r="H28" s="2" t="s">
        <v>10</v>
      </c>
      <c r="I28" s="2" t="s">
        <v>5</v>
      </c>
      <c r="J28" s="2" t="str">
        <f>HYPERLINK("https://icd.who.int/browse/latestrelease/mms/en#1324098793/mms/other","browser")</f>
        <v>browser</v>
      </c>
      <c r="K28" s="2" t="s">
        <v>10</v>
      </c>
      <c r="L28" s="2" t="s">
        <v>4</v>
      </c>
      <c r="M28" s="2" t="s">
        <v>1</v>
      </c>
      <c r="N28" s="2" t="s">
        <v>6</v>
      </c>
      <c r="O28" s="2" t="s">
        <v>17</v>
      </c>
      <c r="P28" s="2" t="s">
        <v>0</v>
      </c>
      <c r="Q28" s="2" t="s">
        <v>0</v>
      </c>
      <c r="R28" s="2" t="s">
        <v>0</v>
      </c>
      <c r="S28" s="2"/>
    </row>
    <row r="29" spans="1:19" x14ac:dyDescent="0.2">
      <c r="A29" s="1" t="s">
        <v>0</v>
      </c>
      <c r="B29" s="1" t="s">
        <v>112</v>
      </c>
      <c r="C29" s="1" t="s">
        <v>113</v>
      </c>
      <c r="D29" s="1" t="s">
        <v>0</v>
      </c>
      <c r="E29" s="1" t="s">
        <v>114</v>
      </c>
      <c r="F29" s="1" t="s">
        <v>9</v>
      </c>
      <c r="G29" s="1" t="s">
        <v>3</v>
      </c>
      <c r="H29" s="1" t="s">
        <v>10</v>
      </c>
      <c r="I29" s="1" t="s">
        <v>5</v>
      </c>
      <c r="J29" s="1" t="str">
        <f>HYPERLINK("https://icd.who.int/browse/latestrelease/mms/en#1324098793/mms/unspecified","browser")</f>
        <v>browser</v>
      </c>
      <c r="K29" s="1" t="s">
        <v>10</v>
      </c>
      <c r="L29" s="1" t="s">
        <v>4</v>
      </c>
      <c r="M29" s="1" t="s">
        <v>1</v>
      </c>
      <c r="N29" s="1" t="s">
        <v>6</v>
      </c>
      <c r="O29" s="1" t="s">
        <v>17</v>
      </c>
      <c r="P29" s="1" t="s">
        <v>0</v>
      </c>
      <c r="Q29" s="1" t="s">
        <v>0</v>
      </c>
      <c r="R29" s="1" t="s">
        <v>0</v>
      </c>
      <c r="S29" s="1"/>
    </row>
    <row r="30" spans="1:19" x14ac:dyDescent="0.2">
      <c r="A30" s="2" t="s">
        <v>115</v>
      </c>
      <c r="B30" s="2" t="s">
        <v>116</v>
      </c>
      <c r="C30" s="2" t="s">
        <v>0</v>
      </c>
      <c r="D30" s="2" t="s">
        <v>117</v>
      </c>
      <c r="E30" s="2" t="s">
        <v>118</v>
      </c>
      <c r="F30" s="2" t="s">
        <v>2</v>
      </c>
      <c r="G30" s="2" t="s">
        <v>7</v>
      </c>
      <c r="H30" s="2" t="s">
        <v>4</v>
      </c>
      <c r="I30" s="2" t="s">
        <v>5</v>
      </c>
      <c r="J30" s="2" t="str">
        <f>HYPERLINK("https://icd.who.int/browse/latestrelease/mms/en#944000127","browser")</f>
        <v>browser</v>
      </c>
      <c r="K30" s="2" t="s">
        <v>4</v>
      </c>
      <c r="L30" s="2" t="s">
        <v>0</v>
      </c>
      <c r="M30" s="2" t="s">
        <v>1</v>
      </c>
      <c r="N30" s="2" t="s">
        <v>6</v>
      </c>
      <c r="O30" s="2" t="s">
        <v>0</v>
      </c>
      <c r="P30" s="2" t="s">
        <v>0</v>
      </c>
      <c r="Q30" s="2" t="s">
        <v>0</v>
      </c>
      <c r="R30" s="2" t="s">
        <v>0</v>
      </c>
      <c r="S30" s="2"/>
    </row>
    <row r="31" spans="1:19" x14ac:dyDescent="0.2">
      <c r="A31" s="1" t="s">
        <v>119</v>
      </c>
      <c r="B31" s="1" t="s">
        <v>120</v>
      </c>
      <c r="C31" s="1" t="s">
        <v>0</v>
      </c>
      <c r="D31" s="1" t="s">
        <v>121</v>
      </c>
      <c r="E31" s="1" t="s">
        <v>122</v>
      </c>
      <c r="F31" s="1" t="s">
        <v>2</v>
      </c>
      <c r="G31" s="1" t="s">
        <v>8</v>
      </c>
      <c r="H31" s="1" t="s">
        <v>4</v>
      </c>
      <c r="I31" s="1" t="s">
        <v>5</v>
      </c>
      <c r="J31" s="1" t="str">
        <f>HYPERLINK("https://icd.who.int/browse/latestrelease/mms/en#1737130163","browser")</f>
        <v>browser</v>
      </c>
      <c r="K31" s="1" t="s">
        <v>4</v>
      </c>
      <c r="L31" s="1" t="s">
        <v>0</v>
      </c>
      <c r="M31" s="1" t="s">
        <v>1</v>
      </c>
      <c r="N31" s="1" t="s">
        <v>6</v>
      </c>
      <c r="O31" s="1" t="s">
        <v>117</v>
      </c>
      <c r="P31" s="1" t="s">
        <v>0</v>
      </c>
      <c r="Q31" s="1" t="s">
        <v>0</v>
      </c>
      <c r="R31" s="1" t="s">
        <v>0</v>
      </c>
      <c r="S31" s="1"/>
    </row>
    <row r="32" spans="1:19" x14ac:dyDescent="0.2">
      <c r="A32" s="2" t="s">
        <v>123</v>
      </c>
      <c r="B32" s="2" t="s">
        <v>124</v>
      </c>
      <c r="C32" s="2" t="s">
        <v>125</v>
      </c>
      <c r="D32" s="2" t="s">
        <v>0</v>
      </c>
      <c r="E32" s="2" t="s">
        <v>126</v>
      </c>
      <c r="F32" s="2" t="s">
        <v>9</v>
      </c>
      <c r="G32" s="2" t="s">
        <v>3</v>
      </c>
      <c r="H32" s="2" t="s">
        <v>4</v>
      </c>
      <c r="I32" s="2" t="s">
        <v>5</v>
      </c>
      <c r="J32" s="2" t="str">
        <f>HYPERLINK("https://icd.who.int/browse/latestrelease/mms/en#1712884804","browser")</f>
        <v>browser</v>
      </c>
      <c r="K32" s="2" t="s">
        <v>10</v>
      </c>
      <c r="L32" s="2" t="s">
        <v>4</v>
      </c>
      <c r="M32" s="2" t="s">
        <v>1</v>
      </c>
      <c r="N32" s="2" t="s">
        <v>6</v>
      </c>
      <c r="O32" s="2" t="s">
        <v>117</v>
      </c>
      <c r="P32" s="2" t="s">
        <v>121</v>
      </c>
      <c r="Q32" s="2" t="s">
        <v>0</v>
      </c>
      <c r="R32" s="2" t="s">
        <v>0</v>
      </c>
      <c r="S32" s="2"/>
    </row>
    <row r="33" spans="1:19" x14ac:dyDescent="0.2">
      <c r="A33" s="1" t="s">
        <v>127</v>
      </c>
      <c r="B33" s="1" t="s">
        <v>128</v>
      </c>
      <c r="C33" s="1" t="s">
        <v>129</v>
      </c>
      <c r="D33" s="1" t="s">
        <v>0</v>
      </c>
      <c r="E33" s="1" t="s">
        <v>130</v>
      </c>
      <c r="F33" s="1" t="s">
        <v>9</v>
      </c>
      <c r="G33" s="1" t="s">
        <v>3</v>
      </c>
      <c r="H33" s="1" t="s">
        <v>4</v>
      </c>
      <c r="I33" s="1" t="s">
        <v>5</v>
      </c>
      <c r="J33" s="1" t="str">
        <f>HYPERLINK("https://icd.who.int/browse/latestrelease/mms/en#1754178993","browser")</f>
        <v>browser</v>
      </c>
      <c r="K33" s="1" t="s">
        <v>10</v>
      </c>
      <c r="L33" s="1" t="s">
        <v>4</v>
      </c>
      <c r="M33" s="1" t="s">
        <v>1</v>
      </c>
      <c r="N33" s="1" t="s">
        <v>6</v>
      </c>
      <c r="O33" s="1" t="s">
        <v>117</v>
      </c>
      <c r="P33" s="1" t="s">
        <v>121</v>
      </c>
      <c r="Q33" s="1" t="s">
        <v>0</v>
      </c>
      <c r="R33" s="1" t="s">
        <v>0</v>
      </c>
      <c r="S33" s="1"/>
    </row>
    <row r="34" spans="1:19" x14ac:dyDescent="0.2">
      <c r="A34" s="2" t="s">
        <v>131</v>
      </c>
      <c r="B34" s="2" t="s">
        <v>132</v>
      </c>
      <c r="C34" s="2" t="s">
        <v>133</v>
      </c>
      <c r="D34" s="2" t="s">
        <v>0</v>
      </c>
      <c r="E34" s="2" t="s">
        <v>134</v>
      </c>
      <c r="F34" s="2" t="s">
        <v>9</v>
      </c>
      <c r="G34" s="2" t="s">
        <v>3</v>
      </c>
      <c r="H34" s="2" t="s">
        <v>4</v>
      </c>
      <c r="I34" s="2" t="s">
        <v>5</v>
      </c>
      <c r="J34" s="2" t="str">
        <f>HYPERLINK("https://icd.who.int/browse/latestrelease/mms/en#1644364509","browser")</f>
        <v>browser</v>
      </c>
      <c r="K34" s="2" t="s">
        <v>10</v>
      </c>
      <c r="L34" s="2" t="s">
        <v>4</v>
      </c>
      <c r="M34" s="2" t="s">
        <v>1</v>
      </c>
      <c r="N34" s="2" t="s">
        <v>6</v>
      </c>
      <c r="O34" s="2" t="s">
        <v>117</v>
      </c>
      <c r="P34" s="2" t="s">
        <v>121</v>
      </c>
      <c r="Q34" s="2" t="s">
        <v>0</v>
      </c>
      <c r="R34" s="2" t="s">
        <v>0</v>
      </c>
      <c r="S34" s="2"/>
    </row>
    <row r="35" spans="1:19" x14ac:dyDescent="0.2">
      <c r="A35" s="1" t="s">
        <v>135</v>
      </c>
      <c r="B35" s="1" t="s">
        <v>136</v>
      </c>
      <c r="C35" s="1" t="s">
        <v>137</v>
      </c>
      <c r="D35" s="1" t="s">
        <v>0</v>
      </c>
      <c r="E35" s="1" t="s">
        <v>138</v>
      </c>
      <c r="F35" s="1" t="s">
        <v>9</v>
      </c>
      <c r="G35" s="1" t="s">
        <v>3</v>
      </c>
      <c r="H35" s="1" t="s">
        <v>4</v>
      </c>
      <c r="I35" s="1" t="s">
        <v>5</v>
      </c>
      <c r="J35" s="1" t="str">
        <f>HYPERLINK("https://icd.who.int/browse/latestrelease/mms/en#412234144","browser")</f>
        <v>browser</v>
      </c>
      <c r="K35" s="1" t="s">
        <v>10</v>
      </c>
      <c r="L35" s="1" t="s">
        <v>4</v>
      </c>
      <c r="M35" s="1" t="s">
        <v>1</v>
      </c>
      <c r="N35" s="1" t="s">
        <v>6</v>
      </c>
      <c r="O35" s="1" t="s">
        <v>117</v>
      </c>
      <c r="P35" s="1" t="s">
        <v>121</v>
      </c>
      <c r="Q35" s="1" t="s">
        <v>0</v>
      </c>
      <c r="R35" s="1" t="s">
        <v>0</v>
      </c>
      <c r="S35" s="1"/>
    </row>
    <row r="36" spans="1:19" x14ac:dyDescent="0.2">
      <c r="A36" s="2" t="s">
        <v>139</v>
      </c>
      <c r="B36" s="2" t="s">
        <v>140</v>
      </c>
      <c r="C36" s="2" t="s">
        <v>141</v>
      </c>
      <c r="D36" s="2" t="s">
        <v>0</v>
      </c>
      <c r="E36" s="2" t="s">
        <v>142</v>
      </c>
      <c r="F36" s="2" t="s">
        <v>9</v>
      </c>
      <c r="G36" s="2" t="s">
        <v>3</v>
      </c>
      <c r="H36" s="2" t="s">
        <v>4</v>
      </c>
      <c r="I36" s="2" t="s">
        <v>5</v>
      </c>
      <c r="J36" s="2" t="str">
        <f>HYPERLINK("https://icd.who.int/browse/latestrelease/mms/en#594116296","browser")</f>
        <v>browser</v>
      </c>
      <c r="K36" s="2" t="s">
        <v>10</v>
      </c>
      <c r="L36" s="2" t="s">
        <v>4</v>
      </c>
      <c r="M36" s="2" t="s">
        <v>1</v>
      </c>
      <c r="N36" s="2" t="s">
        <v>6</v>
      </c>
      <c r="O36" s="2" t="s">
        <v>117</v>
      </c>
      <c r="P36" s="2" t="s">
        <v>121</v>
      </c>
      <c r="Q36" s="2" t="s">
        <v>0</v>
      </c>
      <c r="R36" s="2" t="s">
        <v>0</v>
      </c>
      <c r="S36" s="2"/>
    </row>
    <row r="37" spans="1:19" x14ac:dyDescent="0.2">
      <c r="A37" s="1" t="s">
        <v>143</v>
      </c>
      <c r="B37" s="1" t="s">
        <v>144</v>
      </c>
      <c r="C37" s="1" t="s">
        <v>145</v>
      </c>
      <c r="D37" s="1" t="s">
        <v>0</v>
      </c>
      <c r="E37" s="1" t="s">
        <v>146</v>
      </c>
      <c r="F37" s="1" t="s">
        <v>9</v>
      </c>
      <c r="G37" s="1" t="s">
        <v>3</v>
      </c>
      <c r="H37" s="1" t="s">
        <v>4</v>
      </c>
      <c r="I37" s="1" t="s">
        <v>5</v>
      </c>
      <c r="J37" s="1" t="str">
        <f>HYPERLINK("https://icd.who.int/browse/latestrelease/mms/en#1285080175","browser")</f>
        <v>browser</v>
      </c>
      <c r="K37" s="1" t="s">
        <v>10</v>
      </c>
      <c r="L37" s="1" t="s">
        <v>4</v>
      </c>
      <c r="M37" s="1" t="s">
        <v>1</v>
      </c>
      <c r="N37" s="1" t="s">
        <v>6</v>
      </c>
      <c r="O37" s="1" t="s">
        <v>117</v>
      </c>
      <c r="P37" s="1" t="s">
        <v>121</v>
      </c>
      <c r="Q37" s="1" t="s">
        <v>0</v>
      </c>
      <c r="R37" s="1" t="s">
        <v>0</v>
      </c>
      <c r="S37" s="1"/>
    </row>
    <row r="38" spans="1:19" x14ac:dyDescent="0.2">
      <c r="A38" s="2" t="s">
        <v>147</v>
      </c>
      <c r="B38" s="2" t="s">
        <v>148</v>
      </c>
      <c r="C38" s="2" t="s">
        <v>149</v>
      </c>
      <c r="D38" s="2" t="s">
        <v>0</v>
      </c>
      <c r="E38" s="2" t="s">
        <v>150</v>
      </c>
      <c r="F38" s="2" t="s">
        <v>9</v>
      </c>
      <c r="G38" s="2" t="s">
        <v>3</v>
      </c>
      <c r="H38" s="2" t="s">
        <v>4</v>
      </c>
      <c r="I38" s="2" t="s">
        <v>5</v>
      </c>
      <c r="J38" s="2" t="str">
        <f>HYPERLINK("https://icd.who.int/browse/latestrelease/mms/en#157279096","browser")</f>
        <v>browser</v>
      </c>
      <c r="K38" s="2" t="s">
        <v>10</v>
      </c>
      <c r="L38" s="2" t="s">
        <v>4</v>
      </c>
      <c r="M38" s="2" t="s">
        <v>1</v>
      </c>
      <c r="N38" s="2" t="s">
        <v>6</v>
      </c>
      <c r="O38" s="2" t="s">
        <v>117</v>
      </c>
      <c r="P38" s="2" t="s">
        <v>121</v>
      </c>
      <c r="Q38" s="2" t="s">
        <v>0</v>
      </c>
      <c r="R38" s="2" t="s">
        <v>0</v>
      </c>
      <c r="S38" s="2"/>
    </row>
    <row r="39" spans="1:19" x14ac:dyDescent="0.2">
      <c r="A39" s="1" t="s">
        <v>151</v>
      </c>
      <c r="B39" s="1" t="s">
        <v>152</v>
      </c>
      <c r="C39" s="1" t="s">
        <v>153</v>
      </c>
      <c r="D39" s="1" t="s">
        <v>0</v>
      </c>
      <c r="E39" s="1" t="s">
        <v>154</v>
      </c>
      <c r="F39" s="1" t="s">
        <v>9</v>
      </c>
      <c r="G39" s="1" t="s">
        <v>3</v>
      </c>
      <c r="H39" s="1" t="s">
        <v>4</v>
      </c>
      <c r="I39" s="1" t="s">
        <v>5</v>
      </c>
      <c r="J39" s="1" t="str">
        <f>HYPERLINK("https://icd.who.int/browse/latestrelease/mms/en#1069186343","browser")</f>
        <v>browser</v>
      </c>
      <c r="K39" s="1" t="s">
        <v>10</v>
      </c>
      <c r="L39" s="1" t="s">
        <v>4</v>
      </c>
      <c r="M39" s="1" t="s">
        <v>1</v>
      </c>
      <c r="N39" s="1" t="s">
        <v>6</v>
      </c>
      <c r="O39" s="1" t="s">
        <v>117</v>
      </c>
      <c r="P39" s="1" t="s">
        <v>121</v>
      </c>
      <c r="Q39" s="1" t="s">
        <v>0</v>
      </c>
      <c r="R39" s="1" t="s">
        <v>0</v>
      </c>
      <c r="S39" s="1"/>
    </row>
    <row r="40" spans="1:19" x14ac:dyDescent="0.2">
      <c r="A40" s="2" t="s">
        <v>155</v>
      </c>
      <c r="B40" s="2" t="s">
        <v>156</v>
      </c>
      <c r="C40" s="2" t="s">
        <v>157</v>
      </c>
      <c r="D40" s="2" t="s">
        <v>0</v>
      </c>
      <c r="E40" s="2" t="s">
        <v>158</v>
      </c>
      <c r="F40" s="2" t="s">
        <v>9</v>
      </c>
      <c r="G40" s="2" t="s">
        <v>3</v>
      </c>
      <c r="H40" s="2" t="s">
        <v>4</v>
      </c>
      <c r="I40" s="2" t="s">
        <v>5</v>
      </c>
      <c r="J40" s="2" t="str">
        <f>HYPERLINK("https://icd.who.int/browse/latestrelease/mms/en#554848287","browser")</f>
        <v>browser</v>
      </c>
      <c r="K40" s="2" t="s">
        <v>10</v>
      </c>
      <c r="L40" s="2" t="s">
        <v>4</v>
      </c>
      <c r="M40" s="2" t="s">
        <v>1</v>
      </c>
      <c r="N40" s="2" t="s">
        <v>6</v>
      </c>
      <c r="O40" s="2" t="s">
        <v>117</v>
      </c>
      <c r="P40" s="2" t="s">
        <v>121</v>
      </c>
      <c r="Q40" s="2" t="s">
        <v>0</v>
      </c>
      <c r="R40" s="2" t="s">
        <v>0</v>
      </c>
      <c r="S40" s="2"/>
    </row>
    <row r="41" spans="1:19" x14ac:dyDescent="0.2">
      <c r="A41" s="1" t="s">
        <v>159</v>
      </c>
      <c r="B41" s="1" t="s">
        <v>160</v>
      </c>
      <c r="C41" s="1" t="s">
        <v>161</v>
      </c>
      <c r="D41" s="1" t="s">
        <v>0</v>
      </c>
      <c r="E41" s="1" t="s">
        <v>162</v>
      </c>
      <c r="F41" s="1" t="s">
        <v>9</v>
      </c>
      <c r="G41" s="1" t="s">
        <v>3</v>
      </c>
      <c r="H41" s="1" t="s">
        <v>4</v>
      </c>
      <c r="I41" s="1" t="s">
        <v>5</v>
      </c>
      <c r="J41" s="1" t="str">
        <f>HYPERLINK("https://icd.who.int/browse/latestrelease/mms/en#1551015003","browser")</f>
        <v>browser</v>
      </c>
      <c r="K41" s="1" t="s">
        <v>10</v>
      </c>
      <c r="L41" s="1" t="s">
        <v>4</v>
      </c>
      <c r="M41" s="1" t="s">
        <v>1</v>
      </c>
      <c r="N41" s="1" t="s">
        <v>6</v>
      </c>
      <c r="O41" s="1" t="s">
        <v>117</v>
      </c>
      <c r="P41" s="1" t="s">
        <v>121</v>
      </c>
      <c r="Q41" s="1" t="s">
        <v>0</v>
      </c>
      <c r="R41" s="1" t="s">
        <v>0</v>
      </c>
      <c r="S41" s="1"/>
    </row>
    <row r="42" spans="1:19" x14ac:dyDescent="0.2">
      <c r="A42" s="2" t="s">
        <v>163</v>
      </c>
      <c r="B42" s="2" t="s">
        <v>164</v>
      </c>
      <c r="C42" s="2" t="s">
        <v>165</v>
      </c>
      <c r="D42" s="2" t="s">
        <v>0</v>
      </c>
      <c r="E42" s="2" t="s">
        <v>166</v>
      </c>
      <c r="F42" s="2" t="s">
        <v>9</v>
      </c>
      <c r="G42" s="2" t="s">
        <v>3</v>
      </c>
      <c r="H42" s="2" t="s">
        <v>4</v>
      </c>
      <c r="I42" s="2" t="s">
        <v>5</v>
      </c>
      <c r="J42" s="2" t="str">
        <f>HYPERLINK("https://icd.who.int/browse/latestrelease/mms/en#677700358","browser")</f>
        <v>browser</v>
      </c>
      <c r="K42" s="2" t="s">
        <v>10</v>
      </c>
      <c r="L42" s="2" t="s">
        <v>4</v>
      </c>
      <c r="M42" s="2" t="s">
        <v>1</v>
      </c>
      <c r="N42" s="2" t="s">
        <v>6</v>
      </c>
      <c r="O42" s="2" t="s">
        <v>117</v>
      </c>
      <c r="P42" s="2" t="s">
        <v>121</v>
      </c>
      <c r="Q42" s="2" t="s">
        <v>0</v>
      </c>
      <c r="R42" s="2" t="s">
        <v>0</v>
      </c>
      <c r="S42" s="2"/>
    </row>
    <row r="43" spans="1:19" x14ac:dyDescent="0.2">
      <c r="A43" s="1" t="s">
        <v>167</v>
      </c>
      <c r="B43" s="1" t="s">
        <v>168</v>
      </c>
      <c r="C43" s="1" t="s">
        <v>169</v>
      </c>
      <c r="D43" s="1" t="s">
        <v>0</v>
      </c>
      <c r="E43" s="1" t="s">
        <v>170</v>
      </c>
      <c r="F43" s="1" t="s">
        <v>9</v>
      </c>
      <c r="G43" s="1" t="s">
        <v>3</v>
      </c>
      <c r="H43" s="1" t="s">
        <v>4</v>
      </c>
      <c r="I43" s="1" t="s">
        <v>5</v>
      </c>
      <c r="J43" s="1" t="str">
        <f>HYPERLINK("https://icd.who.int/browse/latestrelease/mms/en#499264364","browser")</f>
        <v>browser</v>
      </c>
      <c r="K43" s="1" t="s">
        <v>10</v>
      </c>
      <c r="L43" s="1" t="s">
        <v>4</v>
      </c>
      <c r="M43" s="1" t="s">
        <v>1</v>
      </c>
      <c r="N43" s="1" t="s">
        <v>6</v>
      </c>
      <c r="O43" s="1" t="s">
        <v>117</v>
      </c>
      <c r="P43" s="1" t="s">
        <v>121</v>
      </c>
      <c r="Q43" s="1" t="s">
        <v>0</v>
      </c>
      <c r="R43" s="1" t="s">
        <v>0</v>
      </c>
      <c r="S43" s="1"/>
    </row>
    <row r="44" spans="1:19" x14ac:dyDescent="0.2">
      <c r="A44" s="2" t="s">
        <v>0</v>
      </c>
      <c r="B44" s="2" t="s">
        <v>171</v>
      </c>
      <c r="C44" s="2" t="s">
        <v>172</v>
      </c>
      <c r="D44" s="2" t="s">
        <v>0</v>
      </c>
      <c r="E44" s="2" t="s">
        <v>173</v>
      </c>
      <c r="F44" s="2" t="s">
        <v>9</v>
      </c>
      <c r="G44" s="2" t="s">
        <v>3</v>
      </c>
      <c r="H44" s="2" t="s">
        <v>10</v>
      </c>
      <c r="I44" s="2" t="s">
        <v>5</v>
      </c>
      <c r="J44" s="2" t="str">
        <f>HYPERLINK("https://icd.who.int/browse/latestrelease/mms/en#1737130163/mms/other","browser")</f>
        <v>browser</v>
      </c>
      <c r="K44" s="2" t="s">
        <v>10</v>
      </c>
      <c r="L44" s="2" t="s">
        <v>4</v>
      </c>
      <c r="M44" s="2" t="s">
        <v>1</v>
      </c>
      <c r="N44" s="2" t="s">
        <v>6</v>
      </c>
      <c r="O44" s="2" t="s">
        <v>117</v>
      </c>
      <c r="P44" s="2" t="s">
        <v>121</v>
      </c>
      <c r="Q44" s="2" t="s">
        <v>0</v>
      </c>
      <c r="R44" s="2" t="s">
        <v>0</v>
      </c>
      <c r="S44" s="2"/>
    </row>
    <row r="45" spans="1:19" x14ac:dyDescent="0.2">
      <c r="A45" s="1" t="s">
        <v>0</v>
      </c>
      <c r="B45" s="1" t="s">
        <v>174</v>
      </c>
      <c r="C45" s="1" t="s">
        <v>175</v>
      </c>
      <c r="D45" s="1" t="s">
        <v>0</v>
      </c>
      <c r="E45" s="1" t="s">
        <v>176</v>
      </c>
      <c r="F45" s="1" t="s">
        <v>9</v>
      </c>
      <c r="G45" s="1" t="s">
        <v>3</v>
      </c>
      <c r="H45" s="1" t="s">
        <v>10</v>
      </c>
      <c r="I45" s="1" t="s">
        <v>5</v>
      </c>
      <c r="J45" s="1" t="str">
        <f>HYPERLINK("https://icd.who.int/browse/latestrelease/mms/en#1737130163/mms/unspecified","browser")</f>
        <v>browser</v>
      </c>
      <c r="K45" s="1" t="s">
        <v>10</v>
      </c>
      <c r="L45" s="1" t="s">
        <v>4</v>
      </c>
      <c r="M45" s="1" t="s">
        <v>1</v>
      </c>
      <c r="N45" s="1" t="s">
        <v>6</v>
      </c>
      <c r="O45" s="1" t="s">
        <v>117</v>
      </c>
      <c r="P45" s="1" t="s">
        <v>121</v>
      </c>
      <c r="Q45" s="1" t="s">
        <v>0</v>
      </c>
      <c r="R45" s="1" t="s">
        <v>0</v>
      </c>
      <c r="S45" s="1"/>
    </row>
    <row r="46" spans="1:1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L</dc:creator>
  <cp:lastModifiedBy>Hriday Shah</cp:lastModifiedBy>
  <dcterms:created xsi:type="dcterms:W3CDTF">2025-09-09T12:20:07Z</dcterms:created>
  <dcterms:modified xsi:type="dcterms:W3CDTF">2025-09-09T16:12:21Z</dcterms:modified>
</cp:coreProperties>
</file>