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inyee/Desktop/Stevens/2020spring/513/DataMiningHW/"/>
    </mc:Choice>
  </mc:AlternateContent>
  <xr:revisionPtr revIDLastSave="0" documentId="13_ncr:1_{8208D64F-95A5-4D4F-A3E2-F0B17C8347FD}" xr6:coauthVersionLast="45" xr6:coauthVersionMax="45" xr10:uidLastSave="{00000000-0000-0000-0000-000000000000}"/>
  <bookViews>
    <workbookView xWindow="43640" yWindow="1740" windowWidth="27640" windowHeight="16940" xr2:uid="{5C470503-F4BF-EB46-A515-2CD89F40D34C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E63" i="1"/>
  <c r="F62" i="1"/>
  <c r="E62" i="1"/>
  <c r="F61" i="1"/>
  <c r="E61" i="1"/>
  <c r="H60" i="1"/>
  <c r="F60" i="1"/>
  <c r="E60" i="1"/>
  <c r="C60" i="1"/>
  <c r="B60" i="1"/>
  <c r="G60" i="1" s="1"/>
  <c r="I60" i="1" s="1"/>
  <c r="F59" i="1"/>
  <c r="E59" i="1"/>
  <c r="F58" i="1"/>
  <c r="E58" i="1"/>
  <c r="F57" i="1"/>
  <c r="E57" i="1"/>
  <c r="F56" i="1"/>
  <c r="E56" i="1"/>
  <c r="H56" i="1" s="1"/>
  <c r="B56" i="1"/>
  <c r="C56" i="1" s="1"/>
  <c r="F55" i="1"/>
  <c r="E55" i="1"/>
  <c r="F54" i="1"/>
  <c r="E54" i="1"/>
  <c r="F53" i="1"/>
  <c r="E53" i="1"/>
  <c r="G52" i="1"/>
  <c r="F52" i="1"/>
  <c r="H52" i="1" s="1"/>
  <c r="E52" i="1"/>
  <c r="C52" i="1"/>
  <c r="F48" i="1"/>
  <c r="E48" i="1"/>
  <c r="F47" i="1"/>
  <c r="E47" i="1"/>
  <c r="F46" i="1"/>
  <c r="E46" i="1"/>
  <c r="F45" i="1"/>
  <c r="H45" i="1" s="1"/>
  <c r="E45" i="1"/>
  <c r="B45" i="1"/>
  <c r="C45" i="1" s="1"/>
  <c r="F44" i="1"/>
  <c r="F43" i="1"/>
  <c r="E43" i="1"/>
  <c r="F42" i="1"/>
  <c r="E42" i="1"/>
  <c r="E41" i="1"/>
  <c r="H41" i="1" s="1"/>
  <c r="B41" i="1"/>
  <c r="C41" i="1" s="1"/>
  <c r="G41" i="1" s="1"/>
  <c r="I41" i="1" s="1"/>
  <c r="F37" i="1"/>
  <c r="E37" i="1"/>
  <c r="F36" i="1"/>
  <c r="E36" i="1"/>
  <c r="F35" i="1"/>
  <c r="E35" i="1"/>
  <c r="F34" i="1"/>
  <c r="H34" i="1" s="1"/>
  <c r="E34" i="1"/>
  <c r="B34" i="1"/>
  <c r="C34" i="1" s="1"/>
  <c r="F33" i="1"/>
  <c r="E33" i="1"/>
  <c r="F32" i="1"/>
  <c r="E32" i="1"/>
  <c r="F31" i="1"/>
  <c r="H30" i="1" s="1"/>
  <c r="E31" i="1"/>
  <c r="F30" i="1"/>
  <c r="E30" i="1"/>
  <c r="B30" i="1"/>
  <c r="F29" i="1"/>
  <c r="E29" i="1"/>
  <c r="F28" i="1"/>
  <c r="E28" i="1"/>
  <c r="F27" i="1"/>
  <c r="E27" i="1"/>
  <c r="H26" i="1"/>
  <c r="F26" i="1"/>
  <c r="E26" i="1"/>
  <c r="C26" i="1"/>
  <c r="B26" i="1"/>
  <c r="G26" i="1" s="1"/>
  <c r="I26" i="1" s="1"/>
  <c r="H22" i="1"/>
  <c r="B22" i="1"/>
  <c r="C22" i="1" s="1"/>
  <c r="G22" i="1" s="1"/>
  <c r="I22" i="1" s="1"/>
  <c r="I52" i="1" l="1"/>
  <c r="C30" i="1"/>
  <c r="G30" i="1" s="1"/>
  <c r="I30" i="1" s="1"/>
  <c r="G34" i="1"/>
  <c r="I34" i="1" s="1"/>
  <c r="G45" i="1"/>
  <c r="I45" i="1" s="1"/>
  <c r="G56" i="1"/>
  <c r="I56" i="1" s="1"/>
</calcChain>
</file>

<file path=xl/sharedStrings.xml><?xml version="1.0" encoding="utf-8"?>
<sst xmlns="http://schemas.openxmlformats.org/spreadsheetml/2006/main" count="139" uniqueCount="39">
  <si>
    <t>Original Data</t>
  </si>
  <si>
    <t>Occupation</t>
  </si>
  <si>
    <t>Gender</t>
  </si>
  <si>
    <t>Age</t>
  </si>
  <si>
    <t>Salary</t>
  </si>
  <si>
    <t>Change to Categories</t>
  </si>
  <si>
    <t>Salary Level</t>
  </si>
  <si>
    <t>Service</t>
  </si>
  <si>
    <t>Female</t>
  </si>
  <si>
    <t>&gt;40</t>
  </si>
  <si>
    <t>Male</t>
  </si>
  <si>
    <t>&lt;=30</t>
  </si>
  <si>
    <t>&gt;=31-40</t>
  </si>
  <si>
    <t>Management</t>
  </si>
  <si>
    <t>&gt;=31-40</t>
    <phoneticPr fontId="0" type="noConversion"/>
  </si>
  <si>
    <t>Sales</t>
  </si>
  <si>
    <t>Staff</t>
  </si>
  <si>
    <t>Split</t>
  </si>
  <si>
    <t>PL</t>
  </si>
  <si>
    <t>PR</t>
  </si>
  <si>
    <t>Level</t>
  </si>
  <si>
    <t>P( j |tL )</t>
  </si>
  <si>
    <t>P( j |tR)</t>
  </si>
  <si>
    <t>2PL PR</t>
  </si>
  <si>
    <t>Q(s|t)</t>
  </si>
  <si>
    <t>Φ(s|t)</t>
  </si>
  <si>
    <t>Occupation = Service</t>
  </si>
  <si>
    <t>Level1</t>
  </si>
  <si>
    <t>Level2</t>
  </si>
  <si>
    <t>Level3</t>
  </si>
  <si>
    <t>Level4</t>
  </si>
  <si>
    <t>Occupation = Management</t>
  </si>
  <si>
    <t>Occupation = Sales</t>
  </si>
  <si>
    <t>Occupation = Staff</t>
  </si>
  <si>
    <t>Gender = Male</t>
  </si>
  <si>
    <t>Gender = Female</t>
  </si>
  <si>
    <t>AGE = (0-30)</t>
    <phoneticPr fontId="0" type="noConversion"/>
  </si>
  <si>
    <t>AGE =  (31-40)</t>
    <phoneticPr fontId="0" type="noConversion"/>
  </si>
  <si>
    <t xml:space="preserve"> AGE =  (&gt;40)</t>
    <phoneticPr fontId="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</si>
</sst>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0.000"/>
    <numFmt numFmtId="165" formatCode="0.000000000000000"/>
  </numFmts>
  <fonts count="5" x14ac:knownFonts="1"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0" xfId="0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1" xfId="0" applyFont="1" applyBorder="1"/>
    <xf numFmtId="6" fontId="0" fillId="0" borderId="1" xfId="0" applyNumberFormat="1" applyBorder="1"/>
    <xf numFmtId="6" fontId="0" fillId="0" borderId="0" xfId="0" applyNumberFormat="1"/>
    <xf numFmtId="0" fontId="4" fillId="3" borderId="1" xfId="1" applyFont="1" applyFill="1" applyBorder="1" applyAlignment="1">
      <alignment horizontal="center" vertical="center"/>
    </xf>
    <xf numFmtId="0" fontId="4" fillId="3" borderId="3" xfId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E2FF7-6B19-E846-AFD9-4D819998FFC2}">
  <dimension ref="A2:N63"/>
  <sheetViews>
    <sheetView tabSelected="1" topLeftCell="A59" workbookViewId="0">
      <selection activeCell="M21" sqref="M21"/>
    </sheetView>
  </sheetViews>
  <sheetFormatPr baseColWidth="10" defaultRowHeight="16" x14ac:dyDescent="0.2"/>
  <sheetData>
    <row r="2" spans="1:14" x14ac:dyDescent="0.2">
      <c r="A2" t="s">
        <v>0</v>
      </c>
      <c r="B2" s="1" t="s">
        <v>1</v>
      </c>
      <c r="C2" s="1" t="s">
        <v>2</v>
      </c>
      <c r="D2" s="1" t="s">
        <v>3</v>
      </c>
      <c r="E2" s="1" t="s">
        <v>4</v>
      </c>
      <c r="G2" s="2" t="s">
        <v>5</v>
      </c>
      <c r="H2" s="3"/>
      <c r="I2" s="4" t="s">
        <v>1</v>
      </c>
      <c r="J2" s="4" t="s">
        <v>2</v>
      </c>
      <c r="K2" s="4" t="s">
        <v>3</v>
      </c>
      <c r="L2" s="4" t="s">
        <v>4</v>
      </c>
      <c r="M2" s="4" t="s">
        <v>6</v>
      </c>
      <c r="N2" s="4" t="s">
        <v>3</v>
      </c>
    </row>
    <row r="3" spans="1:14" x14ac:dyDescent="0.2">
      <c r="B3" s="1" t="s">
        <v>7</v>
      </c>
      <c r="C3" s="1" t="s">
        <v>8</v>
      </c>
      <c r="D3" s="1">
        <v>45</v>
      </c>
      <c r="E3" s="1">
        <v>48000</v>
      </c>
      <c r="I3" s="1" t="s">
        <v>7</v>
      </c>
      <c r="J3" s="1" t="s">
        <v>8</v>
      </c>
      <c r="K3" s="1">
        <v>45</v>
      </c>
      <c r="L3" s="5">
        <v>48000</v>
      </c>
      <c r="M3" s="1">
        <v>3</v>
      </c>
      <c r="N3" s="1" t="s">
        <v>9</v>
      </c>
    </row>
    <row r="4" spans="1:14" x14ac:dyDescent="0.2">
      <c r="B4" s="1" t="s">
        <v>7</v>
      </c>
      <c r="C4" s="1" t="s">
        <v>10</v>
      </c>
      <c r="D4" s="1">
        <v>25</v>
      </c>
      <c r="E4" s="1">
        <v>25000</v>
      </c>
      <c r="I4" s="1" t="s">
        <v>7</v>
      </c>
      <c r="J4" s="1" t="s">
        <v>10</v>
      </c>
      <c r="K4" s="1">
        <v>25</v>
      </c>
      <c r="L4" s="5">
        <v>25000</v>
      </c>
      <c r="M4" s="1">
        <v>1</v>
      </c>
      <c r="N4" s="1" t="s">
        <v>11</v>
      </c>
    </row>
    <row r="5" spans="1:14" x14ac:dyDescent="0.2">
      <c r="B5" s="1" t="s">
        <v>7</v>
      </c>
      <c r="C5" s="1" t="s">
        <v>10</v>
      </c>
      <c r="D5" s="1">
        <v>33</v>
      </c>
      <c r="E5" s="1">
        <v>35000</v>
      </c>
      <c r="I5" s="1" t="s">
        <v>7</v>
      </c>
      <c r="J5" s="1" t="s">
        <v>10</v>
      </c>
      <c r="K5" s="1">
        <v>33</v>
      </c>
      <c r="L5" s="5">
        <v>35000</v>
      </c>
      <c r="M5" s="1">
        <v>2</v>
      </c>
      <c r="N5" s="1" t="s">
        <v>12</v>
      </c>
    </row>
    <row r="6" spans="1:14" x14ac:dyDescent="0.2">
      <c r="B6" s="1" t="s">
        <v>13</v>
      </c>
      <c r="C6" s="1" t="s">
        <v>10</v>
      </c>
      <c r="D6" s="1">
        <v>25</v>
      </c>
      <c r="E6" s="1">
        <v>45000</v>
      </c>
      <c r="I6" s="1" t="s">
        <v>13</v>
      </c>
      <c r="J6" s="1" t="s">
        <v>10</v>
      </c>
      <c r="K6" s="1">
        <v>25</v>
      </c>
      <c r="L6" s="5">
        <v>45000</v>
      </c>
      <c r="M6" s="1">
        <v>3</v>
      </c>
      <c r="N6" s="1" t="s">
        <v>11</v>
      </c>
    </row>
    <row r="7" spans="1:14" x14ac:dyDescent="0.2">
      <c r="B7" s="1" t="s">
        <v>13</v>
      </c>
      <c r="C7" s="1" t="s">
        <v>8</v>
      </c>
      <c r="D7" s="1">
        <v>35</v>
      </c>
      <c r="E7" s="1">
        <v>65000</v>
      </c>
      <c r="I7" s="1" t="s">
        <v>13</v>
      </c>
      <c r="J7" s="1" t="s">
        <v>8</v>
      </c>
      <c r="K7" s="1">
        <v>35</v>
      </c>
      <c r="L7" s="5">
        <v>65000</v>
      </c>
      <c r="M7" s="1">
        <v>4</v>
      </c>
      <c r="N7" s="1" t="s">
        <v>14</v>
      </c>
    </row>
    <row r="8" spans="1:14" x14ac:dyDescent="0.2">
      <c r="B8" s="1" t="s">
        <v>13</v>
      </c>
      <c r="C8" s="1" t="s">
        <v>10</v>
      </c>
      <c r="D8" s="1">
        <v>26</v>
      </c>
      <c r="E8" s="1">
        <v>45000</v>
      </c>
      <c r="I8" s="1" t="s">
        <v>13</v>
      </c>
      <c r="J8" s="1" t="s">
        <v>10</v>
      </c>
      <c r="K8" s="1">
        <v>26</v>
      </c>
      <c r="L8" s="5">
        <v>45000</v>
      </c>
      <c r="M8" s="1">
        <v>3</v>
      </c>
      <c r="N8" s="1" t="s">
        <v>11</v>
      </c>
    </row>
    <row r="9" spans="1:14" x14ac:dyDescent="0.2">
      <c r="B9" s="1" t="s">
        <v>13</v>
      </c>
      <c r="C9" s="1" t="s">
        <v>8</v>
      </c>
      <c r="D9" s="1">
        <v>45</v>
      </c>
      <c r="E9" s="1">
        <v>70000</v>
      </c>
      <c r="I9" s="1" t="s">
        <v>13</v>
      </c>
      <c r="J9" s="1" t="s">
        <v>8</v>
      </c>
      <c r="K9" s="1">
        <v>45</v>
      </c>
      <c r="L9" s="5">
        <v>70000</v>
      </c>
      <c r="M9" s="1">
        <v>4</v>
      </c>
      <c r="N9" s="1" t="s">
        <v>9</v>
      </c>
    </row>
    <row r="10" spans="1:14" x14ac:dyDescent="0.2">
      <c r="B10" s="1" t="s">
        <v>15</v>
      </c>
      <c r="C10" s="1" t="s">
        <v>8</v>
      </c>
      <c r="D10" s="1">
        <v>40</v>
      </c>
      <c r="E10" s="1">
        <v>50000</v>
      </c>
      <c r="I10" s="1" t="s">
        <v>15</v>
      </c>
      <c r="J10" s="1" t="s">
        <v>8</v>
      </c>
      <c r="K10" s="1">
        <v>40</v>
      </c>
      <c r="L10" s="5">
        <v>50000</v>
      </c>
      <c r="M10" s="1">
        <v>3</v>
      </c>
      <c r="N10" s="1" t="s">
        <v>12</v>
      </c>
    </row>
    <row r="11" spans="1:14" x14ac:dyDescent="0.2">
      <c r="B11" s="1" t="s">
        <v>15</v>
      </c>
      <c r="C11" s="1" t="s">
        <v>10</v>
      </c>
      <c r="D11" s="1">
        <v>30</v>
      </c>
      <c r="E11" s="1">
        <v>40000</v>
      </c>
      <c r="I11" s="1" t="s">
        <v>15</v>
      </c>
      <c r="J11" s="1" t="s">
        <v>10</v>
      </c>
      <c r="K11" s="1">
        <v>30</v>
      </c>
      <c r="L11" s="5">
        <v>40000</v>
      </c>
      <c r="M11" s="1">
        <v>2</v>
      </c>
      <c r="N11" s="1" t="s">
        <v>11</v>
      </c>
    </row>
    <row r="12" spans="1:14" x14ac:dyDescent="0.2">
      <c r="B12" s="1" t="s">
        <v>16</v>
      </c>
      <c r="C12" s="1" t="s">
        <v>8</v>
      </c>
      <c r="D12" s="1">
        <v>50</v>
      </c>
      <c r="E12" s="1">
        <v>40000</v>
      </c>
      <c r="I12" s="1" t="s">
        <v>16</v>
      </c>
      <c r="J12" s="1" t="s">
        <v>8</v>
      </c>
      <c r="K12" s="1">
        <v>50</v>
      </c>
      <c r="L12" s="5">
        <v>40000</v>
      </c>
      <c r="M12" s="1">
        <v>2</v>
      </c>
      <c r="N12" s="1" t="s">
        <v>9</v>
      </c>
    </row>
    <row r="13" spans="1:14" x14ac:dyDescent="0.2">
      <c r="B13" s="1" t="s">
        <v>16</v>
      </c>
      <c r="C13" s="1" t="s">
        <v>10</v>
      </c>
      <c r="D13" s="1">
        <v>25</v>
      </c>
      <c r="E13" s="1">
        <v>25000</v>
      </c>
      <c r="I13" s="1" t="s">
        <v>16</v>
      </c>
      <c r="J13" s="1" t="s">
        <v>10</v>
      </c>
      <c r="K13" s="1">
        <v>25</v>
      </c>
      <c r="L13" s="5">
        <v>25000</v>
      </c>
      <c r="M13" s="1">
        <v>1</v>
      </c>
      <c r="N13" s="1" t="s">
        <v>11</v>
      </c>
    </row>
    <row r="14" spans="1:14" x14ac:dyDescent="0.2">
      <c r="L14" s="6"/>
    </row>
    <row r="21" spans="1:9" x14ac:dyDescent="0.2">
      <c r="A21" s="7" t="s">
        <v>17</v>
      </c>
      <c r="B21" s="7" t="s">
        <v>18</v>
      </c>
      <c r="C21" s="7" t="s">
        <v>19</v>
      </c>
      <c r="D21" s="7" t="s">
        <v>20</v>
      </c>
      <c r="E21" s="8" t="s">
        <v>21</v>
      </c>
      <c r="F21" s="8" t="s">
        <v>22</v>
      </c>
      <c r="G21" s="7" t="s">
        <v>23</v>
      </c>
      <c r="H21" s="7" t="s">
        <v>24</v>
      </c>
      <c r="I21" s="8" t="s">
        <v>25</v>
      </c>
    </row>
    <row r="22" spans="1:9" x14ac:dyDescent="0.2">
      <c r="A22" s="9" t="s">
        <v>26</v>
      </c>
      <c r="B22" s="10">
        <f>3/11</f>
        <v>0.27272727272727271</v>
      </c>
      <c r="C22" s="10">
        <f>1-B22</f>
        <v>0.72727272727272729</v>
      </c>
      <c r="D22" s="9" t="s">
        <v>27</v>
      </c>
      <c r="E22" s="10">
        <v>0.33333333333333331</v>
      </c>
      <c r="F22" s="10">
        <v>0.125</v>
      </c>
      <c r="G22" s="10">
        <f>2*B22*C22</f>
        <v>0.39669421487603301</v>
      </c>
      <c r="H22" s="10">
        <f>ABS(E22-F22)+ABS(E23-F23)+ABS(E24-F24)+ABS(E25-F25)</f>
        <v>0.58333333333333326</v>
      </c>
      <c r="I22" s="10">
        <f>G22*H22</f>
        <v>0.2314049586776859</v>
      </c>
    </row>
    <row r="23" spans="1:9" x14ac:dyDescent="0.2">
      <c r="A23" s="9"/>
      <c r="B23" s="10"/>
      <c r="C23" s="10"/>
      <c r="D23" s="9" t="s">
        <v>28</v>
      </c>
      <c r="E23" s="10">
        <v>0.33333333333333331</v>
      </c>
      <c r="F23" s="10">
        <v>0.25</v>
      </c>
      <c r="G23" s="10"/>
      <c r="H23" s="10"/>
      <c r="I23" s="10"/>
    </row>
    <row r="24" spans="1:9" x14ac:dyDescent="0.2">
      <c r="A24" s="9"/>
      <c r="B24" s="10"/>
      <c r="C24" s="10"/>
      <c r="D24" s="9" t="s">
        <v>29</v>
      </c>
      <c r="E24" s="10">
        <v>0.33333333333333331</v>
      </c>
      <c r="F24" s="10">
        <v>0.375</v>
      </c>
      <c r="G24" s="10"/>
      <c r="H24" s="10"/>
      <c r="I24" s="10"/>
    </row>
    <row r="25" spans="1:9" x14ac:dyDescent="0.2">
      <c r="A25" s="9"/>
      <c r="B25" s="10"/>
      <c r="C25" s="10"/>
      <c r="D25" s="9" t="s">
        <v>30</v>
      </c>
      <c r="E25" s="10">
        <v>0</v>
      </c>
      <c r="F25" s="10">
        <v>0.25</v>
      </c>
      <c r="G25" s="10"/>
      <c r="H25" s="10"/>
      <c r="I25" s="10"/>
    </row>
    <row r="26" spans="1:9" x14ac:dyDescent="0.2">
      <c r="A26" s="9" t="s">
        <v>31</v>
      </c>
      <c r="B26" s="10">
        <f>4/11</f>
        <v>0.36363636363636365</v>
      </c>
      <c r="C26" s="10">
        <f>1-B26</f>
        <v>0.63636363636363635</v>
      </c>
      <c r="D26" s="9" t="s">
        <v>27</v>
      </c>
      <c r="E26" s="10">
        <f>0/4</f>
        <v>0</v>
      </c>
      <c r="F26" s="10">
        <f>2/7</f>
        <v>0.2857142857142857</v>
      </c>
      <c r="G26" s="10">
        <f>2*B26*C26</f>
        <v>0.46280991735537191</v>
      </c>
      <c r="H26" s="10">
        <f>ABS(E26-F26)+ABS(E27-F27)+ABS(E28-F28)+ABS(E29-F29)</f>
        <v>1.4285714285714284</v>
      </c>
      <c r="I26" s="10">
        <f>G26*H26</f>
        <v>0.66115702479338834</v>
      </c>
    </row>
    <row r="27" spans="1:9" x14ac:dyDescent="0.2">
      <c r="A27" s="9"/>
      <c r="B27" s="10"/>
      <c r="C27" s="10"/>
      <c r="D27" s="9" t="s">
        <v>28</v>
      </c>
      <c r="E27" s="10">
        <f>0/4</f>
        <v>0</v>
      </c>
      <c r="F27" s="10">
        <f>3/7</f>
        <v>0.42857142857142855</v>
      </c>
      <c r="G27" s="10"/>
      <c r="H27" s="10"/>
      <c r="I27" s="10"/>
    </row>
    <row r="28" spans="1:9" x14ac:dyDescent="0.2">
      <c r="A28" s="1"/>
      <c r="B28" s="11"/>
      <c r="C28" s="11"/>
      <c r="D28" s="9" t="s">
        <v>29</v>
      </c>
      <c r="E28" s="12">
        <f>2/4</f>
        <v>0.5</v>
      </c>
      <c r="F28" s="12">
        <f>2/7</f>
        <v>0.2857142857142857</v>
      </c>
      <c r="G28" s="10"/>
      <c r="H28" s="10"/>
      <c r="I28" s="10"/>
    </row>
    <row r="29" spans="1:9" x14ac:dyDescent="0.2">
      <c r="A29" s="1"/>
      <c r="B29" s="11"/>
      <c r="C29" s="11"/>
      <c r="D29" s="9" t="s">
        <v>30</v>
      </c>
      <c r="E29" s="12">
        <f>2/4</f>
        <v>0.5</v>
      </c>
      <c r="F29" s="12">
        <f>0/7</f>
        <v>0</v>
      </c>
      <c r="G29" s="10"/>
      <c r="H29" s="10"/>
      <c r="I29" s="10"/>
    </row>
    <row r="30" spans="1:9" x14ac:dyDescent="0.2">
      <c r="A30" s="9" t="s">
        <v>32</v>
      </c>
      <c r="B30" s="10">
        <f>2/11</f>
        <v>0.18181818181818182</v>
      </c>
      <c r="C30" s="10">
        <f>1-B30</f>
        <v>0.81818181818181812</v>
      </c>
      <c r="D30" s="9" t="s">
        <v>27</v>
      </c>
      <c r="E30" s="12">
        <f>0/2</f>
        <v>0</v>
      </c>
      <c r="F30" s="12">
        <f>2/9</f>
        <v>0.22222222222222221</v>
      </c>
      <c r="G30" s="10">
        <f>2*B30*C30</f>
        <v>0.2975206611570248</v>
      </c>
      <c r="H30" s="10">
        <f>ABS(E30-F30)+ABS(E31-F31)+ABS(E32-F32)+ABS(E33-F33)</f>
        <v>0.88888888888888895</v>
      </c>
      <c r="I30" s="10">
        <f>G30*H30</f>
        <v>0.26446280991735538</v>
      </c>
    </row>
    <row r="31" spans="1:9" x14ac:dyDescent="0.2">
      <c r="A31" s="1"/>
      <c r="B31" s="13"/>
      <c r="C31" s="13"/>
      <c r="D31" s="9" t="s">
        <v>28</v>
      </c>
      <c r="E31" s="12">
        <f>1/2</f>
        <v>0.5</v>
      </c>
      <c r="F31" s="12">
        <f>2/9</f>
        <v>0.22222222222222221</v>
      </c>
      <c r="G31" s="10"/>
      <c r="H31" s="10"/>
      <c r="I31" s="10"/>
    </row>
    <row r="32" spans="1:9" x14ac:dyDescent="0.2">
      <c r="A32" s="1"/>
      <c r="B32" s="13"/>
      <c r="C32" s="13"/>
      <c r="D32" s="9" t="s">
        <v>29</v>
      </c>
      <c r="E32" s="12">
        <f>1/2</f>
        <v>0.5</v>
      </c>
      <c r="F32" s="12">
        <f>3/9</f>
        <v>0.33333333333333331</v>
      </c>
      <c r="G32" s="10"/>
      <c r="H32" s="10"/>
      <c r="I32" s="10"/>
    </row>
    <row r="33" spans="1:9" x14ac:dyDescent="0.2">
      <c r="A33" s="1"/>
      <c r="B33" s="13"/>
      <c r="C33" s="13"/>
      <c r="D33" s="9" t="s">
        <v>30</v>
      </c>
      <c r="E33" s="12">
        <f>0/2</f>
        <v>0</v>
      </c>
      <c r="F33" s="12">
        <f>2/9</f>
        <v>0.22222222222222221</v>
      </c>
      <c r="G33" s="10"/>
      <c r="H33" s="10"/>
      <c r="I33" s="10"/>
    </row>
    <row r="34" spans="1:9" x14ac:dyDescent="0.2">
      <c r="A34" s="9" t="s">
        <v>33</v>
      </c>
      <c r="B34" s="10">
        <f>2/11</f>
        <v>0.18181818181818182</v>
      </c>
      <c r="C34" s="10">
        <f>1-B34</f>
        <v>0.81818181818181812</v>
      </c>
      <c r="D34" s="9" t="s">
        <v>27</v>
      </c>
      <c r="E34" s="12">
        <f>1/2</f>
        <v>0.5</v>
      </c>
      <c r="F34" s="12">
        <f>1/9</f>
        <v>0.1111111111111111</v>
      </c>
      <c r="G34" s="10">
        <f>2*B34*C34</f>
        <v>0.2975206611570248</v>
      </c>
      <c r="H34" s="10">
        <f>ABS(E34-F34)+ABS(E35-F35)+ABS(E36-F36)+ABS(E37-F37)</f>
        <v>1.3333333333333335</v>
      </c>
      <c r="I34" s="10">
        <f>G34*H34</f>
        <v>0.39669421487603312</v>
      </c>
    </row>
    <row r="35" spans="1:9" x14ac:dyDescent="0.2">
      <c r="A35" s="1"/>
      <c r="B35" s="13"/>
      <c r="C35" s="13"/>
      <c r="D35" s="9" t="s">
        <v>28</v>
      </c>
      <c r="E35" s="12">
        <f>1/2</f>
        <v>0.5</v>
      </c>
      <c r="F35" s="12">
        <f>2/9</f>
        <v>0.22222222222222221</v>
      </c>
      <c r="G35" s="10"/>
      <c r="H35" s="10"/>
      <c r="I35" s="10"/>
    </row>
    <row r="36" spans="1:9" x14ac:dyDescent="0.2">
      <c r="A36" s="1"/>
      <c r="B36" s="13"/>
      <c r="C36" s="13"/>
      <c r="D36" s="9" t="s">
        <v>29</v>
      </c>
      <c r="E36" s="12">
        <f>0/2</f>
        <v>0</v>
      </c>
      <c r="F36" s="12">
        <f>4/9</f>
        <v>0.44444444444444442</v>
      </c>
      <c r="G36" s="10"/>
      <c r="H36" s="10"/>
      <c r="I36" s="10"/>
    </row>
    <row r="37" spans="1:9" x14ac:dyDescent="0.2">
      <c r="A37" s="1"/>
      <c r="B37" s="13"/>
      <c r="C37" s="13"/>
      <c r="D37" s="9" t="s">
        <v>30</v>
      </c>
      <c r="E37" s="12">
        <f>0/2</f>
        <v>0</v>
      </c>
      <c r="F37" s="12">
        <f>2/9</f>
        <v>0.22222222222222221</v>
      </c>
      <c r="G37" s="10"/>
      <c r="H37" s="10"/>
      <c r="I37" s="10"/>
    </row>
    <row r="38" spans="1:9" x14ac:dyDescent="0.2">
      <c r="A38" s="14"/>
    </row>
    <row r="40" spans="1:9" x14ac:dyDescent="0.2">
      <c r="A40" s="7" t="s">
        <v>17</v>
      </c>
      <c r="B40" s="7" t="s">
        <v>18</v>
      </c>
      <c r="C40" s="7" t="s">
        <v>19</v>
      </c>
      <c r="D40" s="7" t="s">
        <v>20</v>
      </c>
      <c r="E40" s="8" t="s">
        <v>21</v>
      </c>
      <c r="F40" s="8" t="s">
        <v>22</v>
      </c>
      <c r="G40" s="7" t="s">
        <v>23</v>
      </c>
      <c r="H40" s="7" t="s">
        <v>24</v>
      </c>
      <c r="I40" s="7" t="s">
        <v>25</v>
      </c>
    </row>
    <row r="41" spans="1:9" x14ac:dyDescent="0.2">
      <c r="A41" s="9" t="s">
        <v>34</v>
      </c>
      <c r="B41" s="10">
        <f>6/11</f>
        <v>0.54545454545454541</v>
      </c>
      <c r="C41" s="10">
        <f>1-B41</f>
        <v>0.45454545454545459</v>
      </c>
      <c r="D41" s="9" t="s">
        <v>27</v>
      </c>
      <c r="E41" s="10">
        <f>2/6</f>
        <v>0.33333333333333331</v>
      </c>
      <c r="F41" s="10">
        <v>0</v>
      </c>
      <c r="G41" s="10">
        <f>2*B41*C41</f>
        <v>0.49586776859504134</v>
      </c>
      <c r="H41" s="10">
        <f>ABS(E41-F41)+ABS(E42-F42)+ABS(E43-F43)+ABS(E44-F44)</f>
        <v>0.93333333333333335</v>
      </c>
      <c r="I41" s="10">
        <f>G41*H41</f>
        <v>0.46280991735537191</v>
      </c>
    </row>
    <row r="42" spans="1:9" x14ac:dyDescent="0.2">
      <c r="A42" s="9"/>
      <c r="B42" s="10"/>
      <c r="C42" s="10"/>
      <c r="D42" s="9" t="s">
        <v>28</v>
      </c>
      <c r="E42" s="10">
        <f>2/6</f>
        <v>0.33333333333333331</v>
      </c>
      <c r="F42" s="10">
        <f>1/5</f>
        <v>0.2</v>
      </c>
      <c r="G42" s="10"/>
      <c r="H42" s="10"/>
      <c r="I42" s="10"/>
    </row>
    <row r="43" spans="1:9" x14ac:dyDescent="0.2">
      <c r="A43" s="9"/>
      <c r="B43" s="10"/>
      <c r="C43" s="10"/>
      <c r="D43" s="9" t="s">
        <v>29</v>
      </c>
      <c r="E43" s="10">
        <f>2/6</f>
        <v>0.33333333333333331</v>
      </c>
      <c r="F43" s="10">
        <f>2/5</f>
        <v>0.4</v>
      </c>
      <c r="G43" s="10"/>
      <c r="H43" s="10"/>
      <c r="I43" s="10"/>
    </row>
    <row r="44" spans="1:9" x14ac:dyDescent="0.2">
      <c r="A44" s="9"/>
      <c r="B44" s="10"/>
      <c r="C44" s="10"/>
      <c r="D44" s="9" t="s">
        <v>30</v>
      </c>
      <c r="E44" s="10">
        <v>0</v>
      </c>
      <c r="F44" s="10">
        <f>2/5</f>
        <v>0.4</v>
      </c>
      <c r="G44" s="10"/>
      <c r="H44" s="10"/>
      <c r="I44" s="10"/>
    </row>
    <row r="45" spans="1:9" x14ac:dyDescent="0.2">
      <c r="A45" s="9" t="s">
        <v>35</v>
      </c>
      <c r="B45" s="10">
        <f>5/11</f>
        <v>0.45454545454545453</v>
      </c>
      <c r="C45" s="10">
        <f>1-B45</f>
        <v>0.54545454545454541</v>
      </c>
      <c r="D45" s="9" t="s">
        <v>27</v>
      </c>
      <c r="E45" s="10">
        <f>0/5</f>
        <v>0</v>
      </c>
      <c r="F45" s="10">
        <f>2/6</f>
        <v>0.33333333333333331</v>
      </c>
      <c r="G45" s="10">
        <f>2*B45*C45</f>
        <v>0.49586776859504128</v>
      </c>
      <c r="H45" s="10">
        <f>ABS(E45-F45)+ABS(E46-F46)+ABS(E47-F47)+ABS(E48-F48)</f>
        <v>0.93333333333333335</v>
      </c>
      <c r="I45" s="10">
        <f>G45*H45</f>
        <v>0.46280991735537186</v>
      </c>
    </row>
    <row r="46" spans="1:9" x14ac:dyDescent="0.2">
      <c r="A46" s="9"/>
      <c r="B46" s="10"/>
      <c r="C46" s="10"/>
      <c r="D46" s="9" t="s">
        <v>28</v>
      </c>
      <c r="E46" s="10">
        <f>1/5</f>
        <v>0.2</v>
      </c>
      <c r="F46" s="10">
        <f>2/6</f>
        <v>0.33333333333333331</v>
      </c>
      <c r="G46" s="10"/>
      <c r="H46" s="10"/>
      <c r="I46" s="10"/>
    </row>
    <row r="47" spans="1:9" x14ac:dyDescent="0.2">
      <c r="A47" s="1"/>
      <c r="B47" s="11"/>
      <c r="C47" s="11"/>
      <c r="D47" s="9" t="s">
        <v>29</v>
      </c>
      <c r="E47" s="12">
        <f>2/5</f>
        <v>0.4</v>
      </c>
      <c r="F47" s="12">
        <f>2/6</f>
        <v>0.33333333333333331</v>
      </c>
      <c r="G47" s="10"/>
      <c r="H47" s="10"/>
      <c r="I47" s="10"/>
    </row>
    <row r="48" spans="1:9" x14ac:dyDescent="0.2">
      <c r="A48" s="1"/>
      <c r="B48" s="11"/>
      <c r="C48" s="11"/>
      <c r="D48" s="9" t="s">
        <v>30</v>
      </c>
      <c r="E48" s="12">
        <f>2/5</f>
        <v>0.4</v>
      </c>
      <c r="F48" s="12">
        <f>0/6</f>
        <v>0</v>
      </c>
      <c r="G48" s="10"/>
      <c r="H48" s="10"/>
      <c r="I48" s="10"/>
    </row>
    <row r="51" spans="1:9" x14ac:dyDescent="0.2">
      <c r="A51" s="7" t="s">
        <v>17</v>
      </c>
      <c r="B51" s="7" t="s">
        <v>18</v>
      </c>
      <c r="C51" s="7" t="s">
        <v>19</v>
      </c>
      <c r="D51" s="7" t="s">
        <v>20</v>
      </c>
      <c r="E51" s="8" t="s">
        <v>21</v>
      </c>
      <c r="F51" s="8" t="s">
        <v>22</v>
      </c>
      <c r="G51" s="7" t="s">
        <v>23</v>
      </c>
      <c r="H51" s="7" t="s">
        <v>24</v>
      </c>
      <c r="I51" s="7" t="s">
        <v>25</v>
      </c>
    </row>
    <row r="52" spans="1:9" x14ac:dyDescent="0.2">
      <c r="A52" s="9" t="s">
        <v>36</v>
      </c>
      <c r="B52" s="10">
        <v>0.45454545454545453</v>
      </c>
      <c r="C52" s="10">
        <f>1-B52</f>
        <v>0.54545454545454541</v>
      </c>
      <c r="D52" s="9" t="s">
        <v>27</v>
      </c>
      <c r="E52" s="10">
        <f>2/5</f>
        <v>0.4</v>
      </c>
      <c r="F52" s="10">
        <f>0/6</f>
        <v>0</v>
      </c>
      <c r="G52" s="10">
        <f>2*B52*C52</f>
        <v>0.49586776859504128</v>
      </c>
      <c r="H52" s="10">
        <f>ABS(E52-F52)+ABS(E53-F53)+ABS(E54-F54)+ABS(E55-F55)</f>
        <v>0.93333333333333335</v>
      </c>
      <c r="I52" s="10">
        <f>G52*H52</f>
        <v>0.46280991735537186</v>
      </c>
    </row>
    <row r="53" spans="1:9" x14ac:dyDescent="0.2">
      <c r="A53" s="9"/>
      <c r="B53" s="10"/>
      <c r="C53" s="10"/>
      <c r="D53" s="9" t="s">
        <v>28</v>
      </c>
      <c r="E53" s="10">
        <f>1/5</f>
        <v>0.2</v>
      </c>
      <c r="F53" s="10">
        <f>2/6</f>
        <v>0.33333333333333331</v>
      </c>
      <c r="G53" s="10"/>
      <c r="H53" s="10"/>
      <c r="I53" s="10"/>
    </row>
    <row r="54" spans="1:9" x14ac:dyDescent="0.2">
      <c r="A54" s="9"/>
      <c r="B54" s="10"/>
      <c r="C54" s="10"/>
      <c r="D54" s="9" t="s">
        <v>29</v>
      </c>
      <c r="E54" s="10">
        <f>2/5</f>
        <v>0.4</v>
      </c>
      <c r="F54" s="10">
        <f>2/6</f>
        <v>0.33333333333333331</v>
      </c>
      <c r="G54" s="10"/>
      <c r="H54" s="10"/>
      <c r="I54" s="10"/>
    </row>
    <row r="55" spans="1:9" x14ac:dyDescent="0.2">
      <c r="A55" s="9"/>
      <c r="B55" s="10"/>
      <c r="C55" s="10"/>
      <c r="D55" s="9" t="s">
        <v>30</v>
      </c>
      <c r="E55" s="10">
        <f>0/5</f>
        <v>0</v>
      </c>
      <c r="F55" s="10">
        <f>2/6</f>
        <v>0.33333333333333331</v>
      </c>
      <c r="G55" s="10"/>
      <c r="H55" s="10"/>
      <c r="I55" s="10"/>
    </row>
    <row r="56" spans="1:9" x14ac:dyDescent="0.2">
      <c r="A56" s="9" t="s">
        <v>37</v>
      </c>
      <c r="B56" s="10">
        <f>3/11</f>
        <v>0.27272727272727271</v>
      </c>
      <c r="C56" s="10">
        <f>1-B56</f>
        <v>0.72727272727272729</v>
      </c>
      <c r="D56" s="9" t="s">
        <v>27</v>
      </c>
      <c r="E56" s="10">
        <f>0/3</f>
        <v>0</v>
      </c>
      <c r="F56" s="10">
        <f>2/8</f>
        <v>0.25</v>
      </c>
      <c r="G56" s="10">
        <f>2*B56*C56</f>
        <v>0.39669421487603301</v>
      </c>
      <c r="H56" s="10">
        <f>ABS(E56-F56)+ABS(E57-F57)+ABS(E58-F58)+ABS(E59-F59)</f>
        <v>0.58333333333333326</v>
      </c>
      <c r="I56" s="10">
        <f>G56*H56</f>
        <v>0.2314049586776859</v>
      </c>
    </row>
    <row r="57" spans="1:9" x14ac:dyDescent="0.2">
      <c r="A57" s="9"/>
      <c r="B57" s="10"/>
      <c r="C57" s="10"/>
      <c r="D57" s="9" t="s">
        <v>28</v>
      </c>
      <c r="E57" s="10">
        <f>1/3</f>
        <v>0.33333333333333331</v>
      </c>
      <c r="F57" s="10">
        <f>2/8</f>
        <v>0.25</v>
      </c>
      <c r="G57" s="10"/>
      <c r="H57" s="10"/>
      <c r="I57" s="10"/>
    </row>
    <row r="58" spans="1:9" x14ac:dyDescent="0.2">
      <c r="A58" s="1"/>
      <c r="B58" s="11"/>
      <c r="C58" s="11"/>
      <c r="D58" s="9" t="s">
        <v>29</v>
      </c>
      <c r="E58" s="12">
        <f>1/3</f>
        <v>0.33333333333333331</v>
      </c>
      <c r="F58" s="12">
        <f>3/8</f>
        <v>0.375</v>
      </c>
      <c r="G58" s="10"/>
      <c r="H58" s="10"/>
      <c r="I58" s="10"/>
    </row>
    <row r="59" spans="1:9" x14ac:dyDescent="0.2">
      <c r="A59" s="1"/>
      <c r="B59" s="11"/>
      <c r="C59" s="11"/>
      <c r="D59" s="9" t="s">
        <v>30</v>
      </c>
      <c r="E59" s="12">
        <f>1/3</f>
        <v>0.33333333333333331</v>
      </c>
      <c r="F59" s="12">
        <f>1/8</f>
        <v>0.125</v>
      </c>
      <c r="G59" s="10"/>
      <c r="H59" s="10"/>
      <c r="I59" s="10"/>
    </row>
    <row r="60" spans="1:9" x14ac:dyDescent="0.2">
      <c r="A60" s="15" t="s">
        <v>38</v>
      </c>
      <c r="B60" s="10">
        <f>3/11</f>
        <v>0.27272727272727271</v>
      </c>
      <c r="C60" s="10">
        <f>1-B60</f>
        <v>0.72727272727272729</v>
      </c>
      <c r="D60" s="9" t="s">
        <v>27</v>
      </c>
      <c r="E60" s="10">
        <f>0/3</f>
        <v>0</v>
      </c>
      <c r="F60" s="10">
        <f>2/8</f>
        <v>0.25</v>
      </c>
      <c r="G60" s="10">
        <f>2*B60*C60</f>
        <v>0.39669421487603301</v>
      </c>
      <c r="H60" s="10">
        <f>ABS(E60-F60)+ABS(E61-F61)+ABS(E62-F62)+ABS(E63-F63)</f>
        <v>0.58333333333333326</v>
      </c>
      <c r="I60" s="10">
        <f>G60*H60</f>
        <v>0.2314049586776859</v>
      </c>
    </row>
    <row r="61" spans="1:9" x14ac:dyDescent="0.2">
      <c r="A61" s="1"/>
      <c r="B61" s="10"/>
      <c r="C61" s="10"/>
      <c r="D61" s="9" t="s">
        <v>28</v>
      </c>
      <c r="E61" s="10">
        <f>1/3</f>
        <v>0.33333333333333331</v>
      </c>
      <c r="F61" s="10">
        <f>2/8</f>
        <v>0.25</v>
      </c>
      <c r="G61" s="9"/>
      <c r="H61" s="16"/>
      <c r="I61" s="9"/>
    </row>
    <row r="62" spans="1:9" x14ac:dyDescent="0.2">
      <c r="A62" s="1"/>
      <c r="B62" s="11"/>
      <c r="C62" s="11"/>
      <c r="D62" s="9" t="s">
        <v>29</v>
      </c>
      <c r="E62" s="12">
        <f>1/3</f>
        <v>0.33333333333333331</v>
      </c>
      <c r="F62" s="12">
        <f>3/8</f>
        <v>0.375</v>
      </c>
      <c r="G62" s="9"/>
      <c r="H62" s="16"/>
      <c r="I62" s="9"/>
    </row>
    <row r="63" spans="1:9" x14ac:dyDescent="0.2">
      <c r="A63" s="1"/>
      <c r="B63" s="11"/>
      <c r="C63" s="11"/>
      <c r="D63" s="9" t="s">
        <v>30</v>
      </c>
      <c r="E63" s="12">
        <f>1/3</f>
        <v>0.33333333333333331</v>
      </c>
      <c r="F63" s="12">
        <f>1/8</f>
        <v>0.125</v>
      </c>
      <c r="G63" s="9"/>
      <c r="H63" s="16"/>
      <c r="I63" s="9"/>
    </row>
  </sheetData>
  <mergeCells count="1">
    <mergeCell ref="G2:H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ZHAO, XINYI</dc:creator>
  <cp:lastModifiedBy>ZHAO, XINYI</cp:lastModifiedBy>
  <dcterms:created xsi:type="dcterms:W3CDTF">2020-03-23T16:06:53Z</dcterms:created>
  <dcterms:modified xsi:type="dcterms:W3CDTF">2020-03-23T16:08:32Z</dcterms:modified>
</cp:coreProperties>
</file>