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155" windowHeight="16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4" i="1"/>
  <c r="G65"/>
  <c r="O65" s="1"/>
  <c r="G66"/>
  <c r="O66" s="1"/>
  <c r="G67"/>
  <c r="G63"/>
  <c r="O63" s="1"/>
  <c r="O64"/>
  <c r="H16"/>
  <c r="F67"/>
  <c r="F66"/>
  <c r="N66" s="1"/>
  <c r="F65"/>
  <c r="F64"/>
  <c r="F63"/>
  <c r="N63" s="1"/>
  <c r="O67"/>
  <c r="N67"/>
  <c r="M67"/>
  <c r="L67"/>
  <c r="M66"/>
  <c r="L66"/>
  <c r="N65"/>
  <c r="M65"/>
  <c r="L65"/>
  <c r="N64"/>
  <c r="M64"/>
  <c r="L64"/>
  <c r="M63"/>
  <c r="L63"/>
  <c r="G60"/>
  <c r="O60" s="1"/>
  <c r="F60"/>
  <c r="N60" s="1"/>
  <c r="E60"/>
  <c r="M60" s="1"/>
  <c r="Q60" s="1"/>
  <c r="D60"/>
  <c r="L60" s="1"/>
  <c r="G59"/>
  <c r="O59" s="1"/>
  <c r="F59"/>
  <c r="N59" s="1"/>
  <c r="E59"/>
  <c r="M59" s="1"/>
  <c r="Q59" s="1"/>
  <c r="D59"/>
  <c r="L59" s="1"/>
  <c r="G58"/>
  <c r="O58" s="1"/>
  <c r="F58"/>
  <c r="N58" s="1"/>
  <c r="E58"/>
  <c r="M58" s="1"/>
  <c r="Q58" s="1"/>
  <c r="D58"/>
  <c r="L58" s="1"/>
  <c r="G55"/>
  <c r="O55" s="1"/>
  <c r="F55"/>
  <c r="N55" s="1"/>
  <c r="E55"/>
  <c r="M55" s="1"/>
  <c r="Q55" s="1"/>
  <c r="D55"/>
  <c r="L55" s="1"/>
  <c r="G54"/>
  <c r="O54" s="1"/>
  <c r="F54"/>
  <c r="N54" s="1"/>
  <c r="E54"/>
  <c r="M54" s="1"/>
  <c r="Q54" s="1"/>
  <c r="D54"/>
  <c r="L54" s="1"/>
  <c r="G53"/>
  <c r="O53" s="1"/>
  <c r="F53"/>
  <c r="N53" s="1"/>
  <c r="E53"/>
  <c r="M53" s="1"/>
  <c r="Q53" s="1"/>
  <c r="D53"/>
  <c r="L53" s="1"/>
  <c r="G52"/>
  <c r="O52" s="1"/>
  <c r="F52"/>
  <c r="N52" s="1"/>
  <c r="E52"/>
  <c r="M52" s="1"/>
  <c r="Q52" s="1"/>
  <c r="D52"/>
  <c r="L52" s="1"/>
  <c r="G51"/>
  <c r="O51" s="1"/>
  <c r="F51"/>
  <c r="N51" s="1"/>
  <c r="E51"/>
  <c r="M51" s="1"/>
  <c r="Q51" s="1"/>
  <c r="D51"/>
  <c r="L51" s="1"/>
  <c r="G50"/>
  <c r="O50" s="1"/>
  <c r="F50"/>
  <c r="N50" s="1"/>
  <c r="E50"/>
  <c r="M50" s="1"/>
  <c r="Q50" s="1"/>
  <c r="D50"/>
  <c r="L50" s="1"/>
  <c r="G49"/>
  <c r="O49" s="1"/>
  <c r="F49"/>
  <c r="N49" s="1"/>
  <c r="E49"/>
  <c r="M49" s="1"/>
  <c r="Q49" s="1"/>
  <c r="D49"/>
  <c r="L49" s="1"/>
  <c r="G48"/>
  <c r="O48" s="1"/>
  <c r="F48"/>
  <c r="N48" s="1"/>
  <c r="E48"/>
  <c r="M48" s="1"/>
  <c r="Q48" s="1"/>
  <c r="D48"/>
  <c r="L48" s="1"/>
  <c r="G47"/>
  <c r="O47" s="1"/>
  <c r="F47"/>
  <c r="N47" s="1"/>
  <c r="E47"/>
  <c r="M47" s="1"/>
  <c r="Q47" s="1"/>
  <c r="D47"/>
  <c r="L47" s="1"/>
  <c r="G46"/>
  <c r="O46" s="1"/>
  <c r="F46"/>
  <c r="N46" s="1"/>
  <c r="E46"/>
  <c r="M46" s="1"/>
  <c r="Q46" s="1"/>
  <c r="D46"/>
  <c r="L46" s="1"/>
  <c r="G43"/>
  <c r="O43" s="1"/>
  <c r="F43"/>
  <c r="N43" s="1"/>
  <c r="E43"/>
  <c r="M43" s="1"/>
  <c r="Q43" s="1"/>
  <c r="D43"/>
  <c r="L43" s="1"/>
  <c r="P43" s="1"/>
  <c r="G42"/>
  <c r="O42" s="1"/>
  <c r="F42"/>
  <c r="N42" s="1"/>
  <c r="E42"/>
  <c r="M42" s="1"/>
  <c r="Q42" s="1"/>
  <c r="D42"/>
  <c r="L42" s="1"/>
  <c r="P42" s="1"/>
  <c r="G41"/>
  <c r="O41" s="1"/>
  <c r="F41"/>
  <c r="N41" s="1"/>
  <c r="E41"/>
  <c r="M41" s="1"/>
  <c r="Q41" s="1"/>
  <c r="D41"/>
  <c r="L41" s="1"/>
  <c r="P41" s="1"/>
  <c r="G40"/>
  <c r="O40" s="1"/>
  <c r="F40"/>
  <c r="N40" s="1"/>
  <c r="E40"/>
  <c r="M40" s="1"/>
  <c r="Q40" s="1"/>
  <c r="D40"/>
  <c r="L40" s="1"/>
  <c r="P40" s="1"/>
  <c r="G39"/>
  <c r="O39" s="1"/>
  <c r="F39"/>
  <c r="N39" s="1"/>
  <c r="E39"/>
  <c r="M39" s="1"/>
  <c r="Q39" s="1"/>
  <c r="D39"/>
  <c r="L39" s="1"/>
  <c r="P39" s="1"/>
  <c r="G38"/>
  <c r="O38" s="1"/>
  <c r="F38"/>
  <c r="N38" s="1"/>
  <c r="E38"/>
  <c r="M38" s="1"/>
  <c r="Q38" s="1"/>
  <c r="D38"/>
  <c r="L38" s="1"/>
  <c r="P38" s="1"/>
  <c r="G37"/>
  <c r="O37" s="1"/>
  <c r="F37"/>
  <c r="N37" s="1"/>
  <c r="E37"/>
  <c r="M37" s="1"/>
  <c r="Q37" s="1"/>
  <c r="D37"/>
  <c r="L37" s="1"/>
  <c r="P37" s="1"/>
  <c r="G36"/>
  <c r="O36" s="1"/>
  <c r="F36"/>
  <c r="N36" s="1"/>
  <c r="E36"/>
  <c r="M36" s="1"/>
  <c r="Q36" s="1"/>
  <c r="D36"/>
  <c r="L36" s="1"/>
  <c r="P36" s="1"/>
  <c r="G33"/>
  <c r="G32"/>
  <c r="G31"/>
  <c r="K31" s="1"/>
  <c r="G30"/>
  <c r="G29"/>
  <c r="G17"/>
  <c r="G18"/>
  <c r="K18" s="1"/>
  <c r="G19"/>
  <c r="K19" s="1"/>
  <c r="G20"/>
  <c r="K20" s="1"/>
  <c r="G21"/>
  <c r="G22"/>
  <c r="K22" s="1"/>
  <c r="G23"/>
  <c r="K23" s="1"/>
  <c r="G24"/>
  <c r="O24" s="1"/>
  <c r="G25"/>
  <c r="G26"/>
  <c r="K26" s="1"/>
  <c r="G16"/>
  <c r="K16" s="1"/>
  <c r="E32"/>
  <c r="E31"/>
  <c r="M31" s="1"/>
  <c r="E30"/>
  <c r="I30" s="1"/>
  <c r="E29"/>
  <c r="E26"/>
  <c r="E25"/>
  <c r="I25" s="1"/>
  <c r="E24"/>
  <c r="M24" s="1"/>
  <c r="E23"/>
  <c r="E22"/>
  <c r="E21"/>
  <c r="I21" s="1"/>
  <c r="E20"/>
  <c r="I20" s="1"/>
  <c r="E19"/>
  <c r="E18"/>
  <c r="E17"/>
  <c r="E16"/>
  <c r="E33"/>
  <c r="M33" s="1"/>
  <c r="O33"/>
  <c r="H31"/>
  <c r="H30"/>
  <c r="H29"/>
  <c r="K24"/>
  <c r="I17"/>
  <c r="H24"/>
  <c r="H20"/>
  <c r="D30"/>
  <c r="F30"/>
  <c r="J30" s="1"/>
  <c r="O30"/>
  <c r="L30"/>
  <c r="N30"/>
  <c r="P30" s="1"/>
  <c r="D31"/>
  <c r="F31"/>
  <c r="J31" s="1"/>
  <c r="L31"/>
  <c r="N31"/>
  <c r="P31" s="1"/>
  <c r="D32"/>
  <c r="H32" s="1"/>
  <c r="I32"/>
  <c r="F32"/>
  <c r="J32" s="1"/>
  <c r="K32"/>
  <c r="L32"/>
  <c r="M32"/>
  <c r="N32"/>
  <c r="O32"/>
  <c r="D33"/>
  <c r="H33" s="1"/>
  <c r="F33"/>
  <c r="J33" s="1"/>
  <c r="L33"/>
  <c r="N33"/>
  <c r="O29"/>
  <c r="F29"/>
  <c r="N29" s="1"/>
  <c r="M29"/>
  <c r="D29"/>
  <c r="L29" s="1"/>
  <c r="O20"/>
  <c r="N25"/>
  <c r="N21"/>
  <c r="N17"/>
  <c r="M20"/>
  <c r="O17"/>
  <c r="O21"/>
  <c r="O25"/>
  <c r="M17"/>
  <c r="M18"/>
  <c r="M19"/>
  <c r="M21"/>
  <c r="I22"/>
  <c r="M23"/>
  <c r="M25"/>
  <c r="I26"/>
  <c r="M16"/>
  <c r="F17"/>
  <c r="J17" s="1"/>
  <c r="F18"/>
  <c r="J18" s="1"/>
  <c r="F19"/>
  <c r="N19" s="1"/>
  <c r="F20"/>
  <c r="J20" s="1"/>
  <c r="F21"/>
  <c r="J21" s="1"/>
  <c r="F22"/>
  <c r="J22" s="1"/>
  <c r="F23"/>
  <c r="J23" s="1"/>
  <c r="F24"/>
  <c r="J24" s="1"/>
  <c r="F25"/>
  <c r="J25" s="1"/>
  <c r="F26"/>
  <c r="J26" s="1"/>
  <c r="F16"/>
  <c r="N16" s="1"/>
  <c r="D26"/>
  <c r="L26" s="1"/>
  <c r="D25"/>
  <c r="H25" s="1"/>
  <c r="D24"/>
  <c r="L24" s="1"/>
  <c r="D23"/>
  <c r="L23" s="1"/>
  <c r="D22"/>
  <c r="H22" s="1"/>
  <c r="D21"/>
  <c r="H21" s="1"/>
  <c r="D20"/>
  <c r="L20" s="1"/>
  <c r="D19"/>
  <c r="L19" s="1"/>
  <c r="D18"/>
  <c r="L18" s="1"/>
  <c r="D17"/>
  <c r="L17" s="1"/>
  <c r="D16"/>
  <c r="L16" s="1"/>
  <c r="Q63" l="1"/>
  <c r="Q64"/>
  <c r="Q65"/>
  <c r="Q66"/>
  <c r="Q67"/>
  <c r="P64"/>
  <c r="P65"/>
  <c r="P66"/>
  <c r="P67"/>
  <c r="P63"/>
  <c r="H63"/>
  <c r="J64"/>
  <c r="H65"/>
  <c r="J66"/>
  <c r="K63"/>
  <c r="I64"/>
  <c r="K65"/>
  <c r="I66"/>
  <c r="K67"/>
  <c r="J63"/>
  <c r="H64"/>
  <c r="J65"/>
  <c r="H66"/>
  <c r="J67"/>
  <c r="I63"/>
  <c r="K64"/>
  <c r="I65"/>
  <c r="K66"/>
  <c r="I67"/>
  <c r="H67"/>
  <c r="P59"/>
  <c r="P58"/>
  <c r="P60"/>
  <c r="I58"/>
  <c r="K59"/>
  <c r="I60"/>
  <c r="J58"/>
  <c r="H59"/>
  <c r="H58"/>
  <c r="J59"/>
  <c r="H60"/>
  <c r="K58"/>
  <c r="I59"/>
  <c r="K60"/>
  <c r="J60"/>
  <c r="P46"/>
  <c r="P48"/>
  <c r="P51"/>
  <c r="P47"/>
  <c r="P49"/>
  <c r="P50"/>
  <c r="P52"/>
  <c r="P53"/>
  <c r="P54"/>
  <c r="P55"/>
  <c r="K46"/>
  <c r="I47"/>
  <c r="K48"/>
  <c r="I49"/>
  <c r="K50"/>
  <c r="I51"/>
  <c r="K52"/>
  <c r="I53"/>
  <c r="K54"/>
  <c r="I55"/>
  <c r="J46"/>
  <c r="H47"/>
  <c r="J48"/>
  <c r="H49"/>
  <c r="J50"/>
  <c r="H51"/>
  <c r="J52"/>
  <c r="H53"/>
  <c r="J54"/>
  <c r="H55"/>
  <c r="I46"/>
  <c r="K47"/>
  <c r="I48"/>
  <c r="K49"/>
  <c r="I50"/>
  <c r="K51"/>
  <c r="I52"/>
  <c r="K53"/>
  <c r="I54"/>
  <c r="K55"/>
  <c r="H46"/>
  <c r="J47"/>
  <c r="H48"/>
  <c r="J49"/>
  <c r="H50"/>
  <c r="J51"/>
  <c r="H52"/>
  <c r="J53"/>
  <c r="H54"/>
  <c r="J55"/>
  <c r="K36"/>
  <c r="I37"/>
  <c r="K38"/>
  <c r="I39"/>
  <c r="K40"/>
  <c r="I41"/>
  <c r="K42"/>
  <c r="I43"/>
  <c r="J36"/>
  <c r="H37"/>
  <c r="J38"/>
  <c r="H39"/>
  <c r="J40"/>
  <c r="H41"/>
  <c r="J42"/>
  <c r="H43"/>
  <c r="I36"/>
  <c r="K37"/>
  <c r="I38"/>
  <c r="K39"/>
  <c r="I40"/>
  <c r="K41"/>
  <c r="I42"/>
  <c r="K43"/>
  <c r="H36"/>
  <c r="J37"/>
  <c r="H38"/>
  <c r="J39"/>
  <c r="H40"/>
  <c r="J41"/>
  <c r="H42"/>
  <c r="J43"/>
  <c r="I31"/>
  <c r="M30"/>
  <c r="Q30" s="1"/>
  <c r="I24"/>
  <c r="I33"/>
  <c r="K33"/>
  <c r="Q25"/>
  <c r="Q17"/>
  <c r="P16"/>
  <c r="P19"/>
  <c r="Q21"/>
  <c r="L22"/>
  <c r="L21"/>
  <c r="L25"/>
  <c r="M22"/>
  <c r="M26"/>
  <c r="N23"/>
  <c r="P23" s="1"/>
  <c r="O16"/>
  <c r="Q16" s="1"/>
  <c r="Q20"/>
  <c r="P33"/>
  <c r="P32"/>
  <c r="O31"/>
  <c r="Q31" s="1"/>
  <c r="N18"/>
  <c r="P18" s="1"/>
  <c r="N22"/>
  <c r="P22" s="1"/>
  <c r="N26"/>
  <c r="P26" s="1"/>
  <c r="O19"/>
  <c r="Q19" s="1"/>
  <c r="O23"/>
  <c r="Q23" s="1"/>
  <c r="Q33"/>
  <c r="Q32"/>
  <c r="H19"/>
  <c r="H23"/>
  <c r="I16"/>
  <c r="J19"/>
  <c r="K29"/>
  <c r="K30"/>
  <c r="P17"/>
  <c r="P21"/>
  <c r="P25"/>
  <c r="O18"/>
  <c r="Q18" s="1"/>
  <c r="O22"/>
  <c r="O26"/>
  <c r="Q26" s="1"/>
  <c r="H18"/>
  <c r="H26"/>
  <c r="I19"/>
  <c r="I23"/>
  <c r="J16"/>
  <c r="K25"/>
  <c r="K21"/>
  <c r="K17"/>
  <c r="J29"/>
  <c r="N20"/>
  <c r="P20" s="1"/>
  <c r="N24"/>
  <c r="P24" s="1"/>
  <c r="H17"/>
  <c r="I18"/>
  <c r="I29"/>
  <c r="Q24"/>
  <c r="Q29"/>
  <c r="P29"/>
  <c r="Q22" l="1"/>
</calcChain>
</file>

<file path=xl/sharedStrings.xml><?xml version="1.0" encoding="utf-8"?>
<sst xmlns="http://schemas.openxmlformats.org/spreadsheetml/2006/main" count="127" uniqueCount="127">
  <si>
    <t>1297 × 917</t>
  </si>
  <si>
    <t>51.5 × 36.1</t>
  </si>
  <si>
    <t>C1</t>
  </si>
  <si>
    <t>917 × 648</t>
  </si>
  <si>
    <t>36.1 × 25.5</t>
  </si>
  <si>
    <t>C2</t>
  </si>
  <si>
    <t>648 × 458</t>
  </si>
  <si>
    <t>25.5 × 18.0</t>
  </si>
  <si>
    <t>C3</t>
  </si>
  <si>
    <t>458 × 324</t>
  </si>
  <si>
    <t>18.0 × 12.8</t>
  </si>
  <si>
    <t>C4</t>
  </si>
  <si>
    <t>324 × 229</t>
  </si>
  <si>
    <t>12.8 × 9.0</t>
  </si>
  <si>
    <t>C5</t>
  </si>
  <si>
    <t>229 × 162</t>
  </si>
  <si>
    <t>9.0 × 6.4</t>
  </si>
  <si>
    <t>C6</t>
  </si>
  <si>
    <t>162 × 114</t>
  </si>
  <si>
    <t>6.4 × 4.5</t>
  </si>
  <si>
    <t>C7</t>
  </si>
  <si>
    <t>114 × 81</t>
  </si>
  <si>
    <t>C8</t>
  </si>
  <si>
    <t>81 × 57</t>
  </si>
  <si>
    <t>3.2 × 2.2</t>
  </si>
  <si>
    <t>C9</t>
  </si>
  <si>
    <t>57 × 40</t>
  </si>
  <si>
    <t>2.2 × 1.6</t>
  </si>
  <si>
    <t>C10</t>
  </si>
  <si>
    <t>40 × 28</t>
  </si>
  <si>
    <t>C0</t>
  </si>
  <si>
    <t>1.6 × 1.1</t>
  </si>
  <si>
    <t>mm</t>
  </si>
  <si>
    <t>inches</t>
  </si>
  <si>
    <t>mm w</t>
  </si>
  <si>
    <t>mm h</t>
  </si>
  <si>
    <t xml:space="preserve">inch w </t>
  </si>
  <si>
    <t>inch h</t>
  </si>
  <si>
    <t>4.5 × 3.2</t>
  </si>
  <si>
    <t>ANSI A (letter)</t>
  </si>
  <si>
    <t>216 × 279</t>
  </si>
  <si>
    <t>8.5 × 11</t>
  </si>
  <si>
    <t>ANSI B (ledger &amp; tabloid)</t>
  </si>
  <si>
    <t>279 × 432</t>
  </si>
  <si>
    <t>11 × 17</t>
  </si>
  <si>
    <t>ANSI C</t>
  </si>
  <si>
    <t>432 × 559</t>
  </si>
  <si>
    <t>17 × 22</t>
  </si>
  <si>
    <t>ANSI D</t>
  </si>
  <si>
    <t>559 × 864</t>
  </si>
  <si>
    <t>22 × 34</t>
  </si>
  <si>
    <t>ANSI E</t>
  </si>
  <si>
    <t>864 × 1118</t>
  </si>
  <si>
    <t>34 × 44</t>
  </si>
  <si>
    <t>Arch A</t>
  </si>
  <si>
    <t>229 × 305</t>
  </si>
  <si>
    <t>9 × 12</t>
  </si>
  <si>
    <t>Arch B</t>
  </si>
  <si>
    <t>305 × 457</t>
  </si>
  <si>
    <t>12 × 18</t>
  </si>
  <si>
    <t>Arch C</t>
  </si>
  <si>
    <t>457 × 610</t>
  </si>
  <si>
    <t>18 × 24</t>
  </si>
  <si>
    <t>Arch D</t>
  </si>
  <si>
    <t>610 × 914</t>
  </si>
  <si>
    <t>24 × 36</t>
  </si>
  <si>
    <t>Arch E</t>
  </si>
  <si>
    <t>914 × 1219</t>
  </si>
  <si>
    <t>36 × 48</t>
  </si>
  <si>
    <t>Arch E1</t>
  </si>
  <si>
    <t>762 × 1067</t>
  </si>
  <si>
    <t>30 × 42</t>
  </si>
  <si>
    <t>Arch E2</t>
  </si>
  <si>
    <t>660 × 965</t>
  </si>
  <si>
    <t>26 × 38</t>
  </si>
  <si>
    <t>Arch E3</t>
  </si>
  <si>
    <t>686 × 991</t>
  </si>
  <si>
    <t>27 × 39</t>
  </si>
  <si>
    <t>RA0</t>
  </si>
  <si>
    <t>860 × 1220</t>
  </si>
  <si>
    <t>33.0125 × 46.75</t>
  </si>
  <si>
    <t>RA1</t>
  </si>
  <si>
    <t>610 × 860</t>
  </si>
  <si>
    <t>24.0 × 33.9</t>
  </si>
  <si>
    <t>RA2</t>
  </si>
  <si>
    <t>430 × 610</t>
  </si>
  <si>
    <t>16.9 × 24.0</t>
  </si>
  <si>
    <t>RA3</t>
  </si>
  <si>
    <t>305 × 430</t>
  </si>
  <si>
    <t>12.0 × 16.9</t>
  </si>
  <si>
    <t>RA4</t>
  </si>
  <si>
    <t>215 × 305</t>
  </si>
  <si>
    <t>8.5 × 12.0</t>
  </si>
  <si>
    <t>SRA0</t>
  </si>
  <si>
    <t>900 × 1280</t>
  </si>
  <si>
    <t>35.4 × 50.4</t>
  </si>
  <si>
    <t>SRA1</t>
  </si>
  <si>
    <t>640 × 900</t>
  </si>
  <si>
    <t>25.2 × 35.4</t>
  </si>
  <si>
    <t>SRA2</t>
  </si>
  <si>
    <t>450 × 640</t>
  </si>
  <si>
    <t>17.7 × 25.2</t>
  </si>
  <si>
    <t>SRA3</t>
  </si>
  <si>
    <t>320 × 450</t>
  </si>
  <si>
    <t>12.6 × 17.7</t>
  </si>
  <si>
    <t>SRA4</t>
  </si>
  <si>
    <t>225 × 320</t>
  </si>
  <si>
    <t>8.9 × 12.6</t>
  </si>
  <si>
    <t>Business card (UK)</t>
  </si>
  <si>
    <t>55 × 85</t>
  </si>
  <si>
    <t>2.2 × 3.3</t>
  </si>
  <si>
    <t>Business card (US)</t>
  </si>
  <si>
    <t>51 × 89</t>
  </si>
  <si>
    <t>2.0 × 3.5</t>
  </si>
  <si>
    <t>Business card (Japan)</t>
  </si>
  <si>
    <t>55 × 91</t>
  </si>
  <si>
    <t>2.2 × 3.6</t>
  </si>
  <si>
    <t>5.5 x 8.5</t>
  </si>
  <si>
    <t>8.5 x 11</t>
  </si>
  <si>
    <t xml:space="preserve">8.5 x 14 </t>
  </si>
  <si>
    <t xml:space="preserve">5.0 x 8.0 </t>
  </si>
  <si>
    <t xml:space="preserve">11.0 x 17.0 </t>
  </si>
  <si>
    <t>HalfLetter</t>
  </si>
  <si>
    <t>Letter</t>
  </si>
  <si>
    <t>Legal</t>
  </si>
  <si>
    <t>JuniorLegal</t>
  </si>
  <si>
    <t>LedgerTabloid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</si>
</sst>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2" fontId="0" fillId="0" borderId="0" xfId="0" applyNumberFormat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Q67"/>
  <sheetViews>
    <sheetView tabSelected="1" topLeftCell="A34" workbookViewId="0">
      <selection activeCell="J63" sqref="J63:K67"/>
    </sheetView>
  </sheetViews>
  <sheetFormatPr defaultRowHeight="15"/>
  <cols>
    <col min="1" max="3" width="15.7109375" customWidth="1"/>
    <col min="8" max="8" width="9.140625" style="4"/>
    <col min="9" max="11" width="9.140625" style="3"/>
  </cols>
  <sheetData>
    <row r="3" spans="1:17">
      <c r="A3" s="1"/>
      <c r="B3" s="1"/>
    </row>
    <row r="4" spans="1:17">
      <c r="A4" s="1"/>
      <c r="B4" s="1"/>
      <c r="C4" s="1"/>
    </row>
    <row r="5" spans="1:17">
      <c r="A5" s="1"/>
      <c r="B5" s="1"/>
      <c r="C5" s="1"/>
    </row>
    <row r="6" spans="1:17">
      <c r="A6" s="1"/>
      <c r="B6" s="1"/>
      <c r="C6" s="1"/>
    </row>
    <row r="7" spans="1:17">
      <c r="A7" s="1"/>
      <c r="B7" s="1"/>
      <c r="C7" s="1"/>
    </row>
    <row r="8" spans="1:17">
      <c r="A8" s="1"/>
      <c r="B8" s="1"/>
      <c r="C8" s="1"/>
    </row>
    <row r="9" spans="1:17">
      <c r="A9" s="1"/>
      <c r="B9" s="1"/>
      <c r="C9" s="1"/>
    </row>
    <row r="10" spans="1:17">
      <c r="A10" s="1"/>
      <c r="B10" s="1"/>
      <c r="C10" s="1"/>
    </row>
    <row r="11" spans="1:17">
      <c r="A11" s="1"/>
      <c r="B11" s="1"/>
      <c r="C11" s="1"/>
    </row>
    <row r="12" spans="1:17">
      <c r="A12" s="1"/>
      <c r="B12" s="1"/>
    </row>
    <row r="13" spans="1:17">
      <c r="A13" s="1"/>
      <c r="B13" s="1">
        <v>2.834645669291</v>
      </c>
      <c r="C13">
        <v>72</v>
      </c>
      <c r="H13" s="4">
        <v>25.4</v>
      </c>
    </row>
    <row r="14" spans="1:17"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</row>
    <row r="16" spans="1:17" ht="15" customHeight="1">
      <c r="A16" s="1" t="s">
        <v>30</v>
      </c>
      <c r="B16" s="1" t="s">
        <v>0</v>
      </c>
      <c r="C16" s="1" t="s">
        <v>1</v>
      </c>
      <c r="D16" t="str">
        <f>LEFT(B16,FIND("×",B16)-2)</f>
        <v>1297</v>
      </c>
      <c r="E16" t="str">
        <f t="shared" ref="E16:E26" si="0">RIGHT(B16,LEN(B16) - FIND("×",B16) -1)</f>
        <v>917</v>
      </c>
      <c r="F16" t="str">
        <f>LEFT(C16,FIND("×",C16)-2)</f>
        <v>51.5</v>
      </c>
      <c r="G16" t="str">
        <f>RIGHT(C16,LEN(C16) - FIND("×",C16) -1)</f>
        <v>36.1</v>
      </c>
      <c r="H16" s="4">
        <f>ROUND(D16/$H$13,1)</f>
        <v>51.1</v>
      </c>
      <c r="I16" s="4">
        <f>ROUND(E16/$H$13,1)</f>
        <v>36.1</v>
      </c>
      <c r="J16" s="4">
        <f>ROUND(F16*$H$13,1)</f>
        <v>1308.0999999999999</v>
      </c>
      <c r="K16" s="4">
        <f>ROUND(G16*$H$13,1)</f>
        <v>916.9</v>
      </c>
      <c r="L16" s="2">
        <f>ROUND(D16*$B$13, 0)</f>
        <v>3677</v>
      </c>
      <c r="M16" s="2">
        <f t="shared" ref="M16:M26" si="1">ROUND(E16*$B$13, 0)</f>
        <v>2599</v>
      </c>
      <c r="N16">
        <f>ROUND(F16*$C$13, 0)</f>
        <v>3708</v>
      </c>
      <c r="O16">
        <f t="shared" ref="O16:O26" si="2">ROUND(G16*$C$13, 0)</f>
        <v>2599</v>
      </c>
      <c r="P16">
        <f>L16-N16</f>
        <v>-31</v>
      </c>
      <c r="Q16">
        <f t="shared" ref="Q16:Q26" si="3">M16-O16</f>
        <v>0</v>
      </c>
    </row>
    <row r="17" spans="1:17" ht="15" customHeight="1">
      <c r="A17" s="1" t="s">
        <v>2</v>
      </c>
      <c r="B17" s="1" t="s">
        <v>3</v>
      </c>
      <c r="C17" s="1" t="s">
        <v>4</v>
      </c>
      <c r="D17" t="str">
        <f t="shared" ref="D17:D26" si="4">LEFT(B17,FIND("×",B17)-2)</f>
        <v>917</v>
      </c>
      <c r="E17" t="str">
        <f t="shared" si="0"/>
        <v>648</v>
      </c>
      <c r="F17" t="str">
        <f t="shared" ref="F17:F26" si="5">LEFT(C17,FIND("×",C17)-2)</f>
        <v>36.1</v>
      </c>
      <c r="G17" t="str">
        <f t="shared" ref="G17:G26" si="6">RIGHT(C17,LEN(C17) - FIND("×",C17) -1)</f>
        <v>25.5</v>
      </c>
      <c r="H17" s="4">
        <f t="shared" ref="H17:H26" si="7">ROUND(D17/$H$13,1)</f>
        <v>36.1</v>
      </c>
      <c r="I17" s="4">
        <f t="shared" ref="I17:I26" si="8">ROUND(E17/$H$13,1)</f>
        <v>25.5</v>
      </c>
      <c r="J17" s="4">
        <f t="shared" ref="J17:J26" si="9">ROUND(F17*$H$13,1)</f>
        <v>916.9</v>
      </c>
      <c r="K17" s="4">
        <f t="shared" ref="K17:K26" si="10">ROUND(G17*$H$13,1)</f>
        <v>647.70000000000005</v>
      </c>
      <c r="L17" s="2">
        <f t="shared" ref="L17:L26" si="11">ROUND(D17*$B$13, 0)</f>
        <v>2599</v>
      </c>
      <c r="M17" s="2">
        <f t="shared" si="1"/>
        <v>1837</v>
      </c>
      <c r="N17">
        <f t="shared" ref="N17:N26" si="12">ROUND(F17*$C$13, 0)</f>
        <v>2599</v>
      </c>
      <c r="O17">
        <f t="shared" si="2"/>
        <v>1836</v>
      </c>
      <c r="P17">
        <f t="shared" ref="P17:P26" si="13">L17-N17</f>
        <v>0</v>
      </c>
      <c r="Q17">
        <f t="shared" si="3"/>
        <v>1</v>
      </c>
    </row>
    <row r="18" spans="1:17" ht="15" customHeight="1">
      <c r="A18" s="1" t="s">
        <v>5</v>
      </c>
      <c r="B18" s="1" t="s">
        <v>6</v>
      </c>
      <c r="C18" s="1" t="s">
        <v>7</v>
      </c>
      <c r="D18" t="str">
        <f t="shared" si="4"/>
        <v>648</v>
      </c>
      <c r="E18" t="str">
        <f t="shared" si="0"/>
        <v>458</v>
      </c>
      <c r="F18" t="str">
        <f t="shared" si="5"/>
        <v>25.5</v>
      </c>
      <c r="G18" t="str">
        <f t="shared" si="6"/>
        <v>18.0</v>
      </c>
      <c r="H18" s="4">
        <f t="shared" si="7"/>
        <v>25.5</v>
      </c>
      <c r="I18" s="4">
        <f t="shared" si="8"/>
        <v>18</v>
      </c>
      <c r="J18" s="4">
        <f t="shared" si="9"/>
        <v>647.70000000000005</v>
      </c>
      <c r="K18" s="4">
        <f t="shared" si="10"/>
        <v>457.2</v>
      </c>
      <c r="L18" s="2">
        <f t="shared" si="11"/>
        <v>1837</v>
      </c>
      <c r="M18" s="2">
        <f t="shared" si="1"/>
        <v>1298</v>
      </c>
      <c r="N18">
        <f t="shared" si="12"/>
        <v>1836</v>
      </c>
      <c r="O18">
        <f t="shared" si="2"/>
        <v>1296</v>
      </c>
      <c r="P18">
        <f t="shared" si="13"/>
        <v>1</v>
      </c>
      <c r="Q18">
        <f t="shared" si="3"/>
        <v>2</v>
      </c>
    </row>
    <row r="19" spans="1:17" ht="15" customHeight="1">
      <c r="A19" s="1" t="s">
        <v>8</v>
      </c>
      <c r="B19" s="1" t="s">
        <v>9</v>
      </c>
      <c r="C19" s="1" t="s">
        <v>10</v>
      </c>
      <c r="D19" t="str">
        <f t="shared" si="4"/>
        <v>458</v>
      </c>
      <c r="E19" t="str">
        <f t="shared" si="0"/>
        <v>324</v>
      </c>
      <c r="F19" t="str">
        <f t="shared" si="5"/>
        <v>18.0</v>
      </c>
      <c r="G19" t="str">
        <f t="shared" si="6"/>
        <v>12.8</v>
      </c>
      <c r="H19" s="4">
        <f t="shared" si="7"/>
        <v>18</v>
      </c>
      <c r="I19" s="4">
        <f t="shared" si="8"/>
        <v>12.8</v>
      </c>
      <c r="J19" s="4">
        <f t="shared" si="9"/>
        <v>457.2</v>
      </c>
      <c r="K19" s="4">
        <f t="shared" si="10"/>
        <v>325.10000000000002</v>
      </c>
      <c r="L19" s="2">
        <f t="shared" si="11"/>
        <v>1298</v>
      </c>
      <c r="M19" s="2">
        <f t="shared" si="1"/>
        <v>918</v>
      </c>
      <c r="N19">
        <f t="shared" si="12"/>
        <v>1296</v>
      </c>
      <c r="O19">
        <f t="shared" si="2"/>
        <v>922</v>
      </c>
      <c r="P19">
        <f t="shared" si="13"/>
        <v>2</v>
      </c>
      <c r="Q19">
        <f t="shared" si="3"/>
        <v>-4</v>
      </c>
    </row>
    <row r="20" spans="1:17" ht="15" customHeight="1">
      <c r="A20" s="1" t="s">
        <v>11</v>
      </c>
      <c r="B20" s="1" t="s">
        <v>12</v>
      </c>
      <c r="C20" s="1" t="s">
        <v>13</v>
      </c>
      <c r="D20" t="str">
        <f t="shared" si="4"/>
        <v>324</v>
      </c>
      <c r="E20" t="str">
        <f t="shared" si="0"/>
        <v>229</v>
      </c>
      <c r="F20" t="str">
        <f t="shared" si="5"/>
        <v>12.8</v>
      </c>
      <c r="G20" t="str">
        <f t="shared" si="6"/>
        <v>9.0</v>
      </c>
      <c r="H20" s="4">
        <f t="shared" si="7"/>
        <v>12.8</v>
      </c>
      <c r="I20" s="4">
        <f t="shared" si="8"/>
        <v>9</v>
      </c>
      <c r="J20" s="4">
        <f t="shared" si="9"/>
        <v>325.10000000000002</v>
      </c>
      <c r="K20" s="4">
        <f t="shared" si="10"/>
        <v>228.6</v>
      </c>
      <c r="L20" s="2">
        <f t="shared" si="11"/>
        <v>918</v>
      </c>
      <c r="M20" s="2">
        <f t="shared" si="1"/>
        <v>649</v>
      </c>
      <c r="N20">
        <f t="shared" si="12"/>
        <v>922</v>
      </c>
      <c r="O20">
        <f t="shared" si="2"/>
        <v>648</v>
      </c>
      <c r="P20">
        <f t="shared" si="13"/>
        <v>-4</v>
      </c>
      <c r="Q20">
        <f t="shared" si="3"/>
        <v>1</v>
      </c>
    </row>
    <row r="21" spans="1:17" ht="15" customHeight="1">
      <c r="A21" s="1" t="s">
        <v>14</v>
      </c>
      <c r="B21" s="1" t="s">
        <v>15</v>
      </c>
      <c r="C21" s="1" t="s">
        <v>16</v>
      </c>
      <c r="D21" t="str">
        <f t="shared" si="4"/>
        <v>229</v>
      </c>
      <c r="E21" t="str">
        <f t="shared" si="0"/>
        <v>162</v>
      </c>
      <c r="F21" t="str">
        <f t="shared" si="5"/>
        <v>9.0</v>
      </c>
      <c r="G21" t="str">
        <f t="shared" si="6"/>
        <v>6.4</v>
      </c>
      <c r="H21" s="4">
        <f t="shared" si="7"/>
        <v>9</v>
      </c>
      <c r="I21" s="4">
        <f t="shared" si="8"/>
        <v>6.4</v>
      </c>
      <c r="J21" s="4">
        <f t="shared" si="9"/>
        <v>228.6</v>
      </c>
      <c r="K21" s="4">
        <f t="shared" si="10"/>
        <v>162.6</v>
      </c>
      <c r="L21" s="2">
        <f t="shared" si="11"/>
        <v>649</v>
      </c>
      <c r="M21" s="2">
        <f t="shared" si="1"/>
        <v>459</v>
      </c>
      <c r="N21">
        <f t="shared" si="12"/>
        <v>648</v>
      </c>
      <c r="O21">
        <f t="shared" si="2"/>
        <v>461</v>
      </c>
      <c r="P21">
        <f t="shared" si="13"/>
        <v>1</v>
      </c>
      <c r="Q21">
        <f t="shared" si="3"/>
        <v>-2</v>
      </c>
    </row>
    <row r="22" spans="1:17" ht="15" customHeight="1">
      <c r="A22" s="1" t="s">
        <v>17</v>
      </c>
      <c r="B22" s="1" t="s">
        <v>18</v>
      </c>
      <c r="C22" s="1" t="s">
        <v>19</v>
      </c>
      <c r="D22" t="str">
        <f t="shared" si="4"/>
        <v>162</v>
      </c>
      <c r="E22" t="str">
        <f t="shared" si="0"/>
        <v>114</v>
      </c>
      <c r="F22" t="str">
        <f t="shared" si="5"/>
        <v>6.4</v>
      </c>
      <c r="G22" t="str">
        <f t="shared" si="6"/>
        <v>4.5</v>
      </c>
      <c r="H22" s="4">
        <f t="shared" si="7"/>
        <v>6.4</v>
      </c>
      <c r="I22" s="4">
        <f t="shared" si="8"/>
        <v>4.5</v>
      </c>
      <c r="J22" s="4">
        <f t="shared" si="9"/>
        <v>162.6</v>
      </c>
      <c r="K22" s="4">
        <f t="shared" si="10"/>
        <v>114.3</v>
      </c>
      <c r="L22" s="2">
        <f t="shared" si="11"/>
        <v>459</v>
      </c>
      <c r="M22" s="2">
        <f t="shared" si="1"/>
        <v>323</v>
      </c>
      <c r="N22">
        <f t="shared" si="12"/>
        <v>461</v>
      </c>
      <c r="O22">
        <f t="shared" si="2"/>
        <v>324</v>
      </c>
      <c r="P22">
        <f t="shared" si="13"/>
        <v>-2</v>
      </c>
      <c r="Q22">
        <f t="shared" si="3"/>
        <v>-1</v>
      </c>
    </row>
    <row r="23" spans="1:17" ht="15" customHeight="1">
      <c r="A23" s="1" t="s">
        <v>20</v>
      </c>
      <c r="B23" s="1" t="s">
        <v>21</v>
      </c>
      <c r="C23" s="1" t="s">
        <v>38</v>
      </c>
      <c r="D23" t="str">
        <f t="shared" si="4"/>
        <v>114</v>
      </c>
      <c r="E23" t="str">
        <f t="shared" si="0"/>
        <v>81</v>
      </c>
      <c r="F23" t="str">
        <f t="shared" si="5"/>
        <v>4.5</v>
      </c>
      <c r="G23" t="str">
        <f t="shared" si="6"/>
        <v>3.2</v>
      </c>
      <c r="H23" s="4">
        <f t="shared" si="7"/>
        <v>4.5</v>
      </c>
      <c r="I23" s="4">
        <f t="shared" si="8"/>
        <v>3.2</v>
      </c>
      <c r="J23" s="4">
        <f t="shared" si="9"/>
        <v>114.3</v>
      </c>
      <c r="K23" s="4">
        <f t="shared" si="10"/>
        <v>81.3</v>
      </c>
      <c r="L23" s="2">
        <f t="shared" si="11"/>
        <v>323</v>
      </c>
      <c r="M23" s="2">
        <f t="shared" si="1"/>
        <v>230</v>
      </c>
      <c r="N23">
        <f t="shared" si="12"/>
        <v>324</v>
      </c>
      <c r="O23">
        <f t="shared" si="2"/>
        <v>230</v>
      </c>
      <c r="P23">
        <f t="shared" si="13"/>
        <v>-1</v>
      </c>
      <c r="Q23">
        <f t="shared" si="3"/>
        <v>0</v>
      </c>
    </row>
    <row r="24" spans="1:17" ht="15" customHeight="1">
      <c r="A24" s="1" t="s">
        <v>22</v>
      </c>
      <c r="B24" s="1" t="s">
        <v>23</v>
      </c>
      <c r="C24" s="1" t="s">
        <v>24</v>
      </c>
      <c r="D24" t="str">
        <f t="shared" si="4"/>
        <v>81</v>
      </c>
      <c r="E24" t="str">
        <f t="shared" si="0"/>
        <v>57</v>
      </c>
      <c r="F24" t="str">
        <f t="shared" si="5"/>
        <v>3.2</v>
      </c>
      <c r="G24" t="str">
        <f t="shared" si="6"/>
        <v>2.2</v>
      </c>
      <c r="H24" s="4">
        <f t="shared" si="7"/>
        <v>3.2</v>
      </c>
      <c r="I24" s="4">
        <f t="shared" si="8"/>
        <v>2.2000000000000002</v>
      </c>
      <c r="J24" s="4">
        <f t="shared" si="9"/>
        <v>81.3</v>
      </c>
      <c r="K24" s="4">
        <f t="shared" si="10"/>
        <v>55.9</v>
      </c>
      <c r="L24" s="2">
        <f t="shared" si="11"/>
        <v>230</v>
      </c>
      <c r="M24" s="2">
        <f t="shared" si="1"/>
        <v>162</v>
      </c>
      <c r="N24">
        <f t="shared" si="12"/>
        <v>230</v>
      </c>
      <c r="O24">
        <f t="shared" si="2"/>
        <v>158</v>
      </c>
      <c r="P24">
        <f t="shared" si="13"/>
        <v>0</v>
      </c>
      <c r="Q24">
        <f t="shared" si="3"/>
        <v>4</v>
      </c>
    </row>
    <row r="25" spans="1:17" ht="15" customHeight="1">
      <c r="A25" s="1" t="s">
        <v>25</v>
      </c>
      <c r="B25" s="1" t="s">
        <v>26</v>
      </c>
      <c r="C25" s="1" t="s">
        <v>27</v>
      </c>
      <c r="D25" t="str">
        <f t="shared" si="4"/>
        <v>57</v>
      </c>
      <c r="E25" t="str">
        <f t="shared" si="0"/>
        <v>40</v>
      </c>
      <c r="F25" t="str">
        <f t="shared" si="5"/>
        <v>2.2</v>
      </c>
      <c r="G25" t="str">
        <f t="shared" si="6"/>
        <v>1.6</v>
      </c>
      <c r="H25" s="4">
        <f t="shared" si="7"/>
        <v>2.2000000000000002</v>
      </c>
      <c r="I25" s="4">
        <f t="shared" si="8"/>
        <v>1.6</v>
      </c>
      <c r="J25" s="4">
        <f t="shared" si="9"/>
        <v>55.9</v>
      </c>
      <c r="K25" s="4">
        <f t="shared" si="10"/>
        <v>40.6</v>
      </c>
      <c r="L25" s="2">
        <f t="shared" si="11"/>
        <v>162</v>
      </c>
      <c r="M25" s="2">
        <f t="shared" si="1"/>
        <v>113</v>
      </c>
      <c r="N25">
        <f t="shared" si="12"/>
        <v>158</v>
      </c>
      <c r="O25">
        <f t="shared" si="2"/>
        <v>115</v>
      </c>
      <c r="P25">
        <f t="shared" si="13"/>
        <v>4</v>
      </c>
      <c r="Q25">
        <f t="shared" si="3"/>
        <v>-2</v>
      </c>
    </row>
    <row r="26" spans="1:17" ht="15" customHeight="1">
      <c r="A26" s="1" t="s">
        <v>28</v>
      </c>
      <c r="B26" s="1" t="s">
        <v>29</v>
      </c>
      <c r="C26" s="1" t="s">
        <v>31</v>
      </c>
      <c r="D26" t="str">
        <f t="shared" si="4"/>
        <v>40</v>
      </c>
      <c r="E26" t="str">
        <f t="shared" si="0"/>
        <v>28</v>
      </c>
      <c r="F26" t="str">
        <f t="shared" si="5"/>
        <v>1.6</v>
      </c>
      <c r="G26" t="str">
        <f t="shared" si="6"/>
        <v>1.1</v>
      </c>
      <c r="H26" s="4">
        <f t="shared" si="7"/>
        <v>1.6</v>
      </c>
      <c r="I26" s="4">
        <f t="shared" si="8"/>
        <v>1.1000000000000001</v>
      </c>
      <c r="J26" s="4">
        <f t="shared" si="9"/>
        <v>40.6</v>
      </c>
      <c r="K26" s="4">
        <f t="shared" si="10"/>
        <v>27.9</v>
      </c>
      <c r="L26" s="2">
        <f t="shared" si="11"/>
        <v>113</v>
      </c>
      <c r="M26" s="2">
        <f t="shared" si="1"/>
        <v>79</v>
      </c>
      <c r="N26">
        <f t="shared" si="12"/>
        <v>115</v>
      </c>
      <c r="O26">
        <f t="shared" si="2"/>
        <v>79</v>
      </c>
      <c r="P26">
        <f t="shared" si="13"/>
        <v>-2</v>
      </c>
      <c r="Q26">
        <f t="shared" si="3"/>
        <v>0</v>
      </c>
    </row>
    <row r="29" spans="1:17">
      <c r="A29" s="1" t="s">
        <v>39</v>
      </c>
      <c r="B29" s="1" t="s">
        <v>40</v>
      </c>
      <c r="C29" s="1" t="s">
        <v>41</v>
      </c>
      <c r="D29" t="str">
        <f t="shared" ref="D29" si="14">LEFT(B29,FIND("×",B29)-2)</f>
        <v>216</v>
      </c>
      <c r="E29" t="str">
        <f t="shared" ref="E29:E32" si="15">RIGHT(B29,LEN(B29) - FIND("×",B29) -1)</f>
        <v>279</v>
      </c>
      <c r="F29" t="str">
        <f t="shared" ref="F29" si="16">LEFT(C29,FIND("×",C29)-2)</f>
        <v>8.5</v>
      </c>
      <c r="G29" t="str">
        <f t="shared" ref="G29:G33" si="17">RIGHT(C29,LEN(C29) - FIND("×",C29) -1)</f>
        <v>11</v>
      </c>
      <c r="H29" s="4">
        <f t="shared" ref="H29:H33" si="18">ROUND(D29/$H$13,1)</f>
        <v>8.5</v>
      </c>
      <c r="I29" s="4">
        <f t="shared" ref="I29:I33" si="19">ROUND(E29/$H$13,1)</f>
        <v>11</v>
      </c>
      <c r="J29" s="4">
        <f t="shared" ref="J29:J33" si="20">ROUND(F29*$H$13,1)</f>
        <v>215.9</v>
      </c>
      <c r="K29" s="4">
        <f t="shared" ref="K29:K33" si="21">ROUND(G29*$H$13,1)</f>
        <v>279.39999999999998</v>
      </c>
      <c r="L29">
        <f t="shared" ref="L29" si="22">ROUND(D29*$B$13, 0)</f>
        <v>612</v>
      </c>
      <c r="M29">
        <f t="shared" ref="M29" si="23">ROUND(E29*$B$13, 0)</f>
        <v>791</v>
      </c>
      <c r="N29" s="2">
        <f t="shared" ref="N29" si="24">ROUND(F29*$C$13, 0)</f>
        <v>612</v>
      </c>
      <c r="O29" s="2">
        <f t="shared" ref="O29" si="25">ROUND(G29*$C$13, 0)</f>
        <v>792</v>
      </c>
      <c r="P29">
        <f t="shared" ref="P29" si="26">L29-N29</f>
        <v>0</v>
      </c>
      <c r="Q29">
        <f t="shared" ref="Q29" si="27">M29-O29</f>
        <v>-1</v>
      </c>
    </row>
    <row r="30" spans="1:17" ht="30">
      <c r="A30" s="1" t="s">
        <v>42</v>
      </c>
      <c r="B30" s="1" t="s">
        <v>43</v>
      </c>
      <c r="C30" s="1" t="s">
        <v>44</v>
      </c>
      <c r="D30" t="str">
        <f t="shared" ref="D30:D33" si="28">LEFT(B30,FIND("×",B30)-2)</f>
        <v>279</v>
      </c>
      <c r="E30" t="str">
        <f t="shared" si="15"/>
        <v>432</v>
      </c>
      <c r="F30" t="str">
        <f t="shared" ref="F30:F33" si="29">LEFT(C30,FIND("×",C30)-2)</f>
        <v>11</v>
      </c>
      <c r="G30" t="str">
        <f t="shared" si="17"/>
        <v>17</v>
      </c>
      <c r="H30" s="4">
        <f t="shared" si="18"/>
        <v>11</v>
      </c>
      <c r="I30" s="4">
        <f t="shared" si="19"/>
        <v>17</v>
      </c>
      <c r="J30" s="4">
        <f t="shared" si="20"/>
        <v>279.39999999999998</v>
      </c>
      <c r="K30" s="4">
        <f t="shared" si="21"/>
        <v>431.8</v>
      </c>
      <c r="L30">
        <f t="shared" ref="L30:L33" si="30">ROUND(D30*$B$13, 0)</f>
        <v>791</v>
      </c>
      <c r="M30">
        <f t="shared" ref="M30:M32" si="31">ROUND(E30*$B$13, 0)</f>
        <v>1225</v>
      </c>
      <c r="N30" s="2">
        <f t="shared" ref="N30:N33" si="32">ROUND(F30*$C$13, 0)</f>
        <v>792</v>
      </c>
      <c r="O30" s="2">
        <f t="shared" ref="O30:O32" si="33">ROUND(G30*$C$13, 0)</f>
        <v>1224</v>
      </c>
      <c r="P30">
        <f t="shared" ref="P30:P33" si="34">L30-N30</f>
        <v>-1</v>
      </c>
      <c r="Q30">
        <f t="shared" ref="Q30:Q33" si="35">M30-O30</f>
        <v>1</v>
      </c>
    </row>
    <row r="31" spans="1:17">
      <c r="A31" s="1" t="s">
        <v>45</v>
      </c>
      <c r="B31" s="1" t="s">
        <v>46</v>
      </c>
      <c r="C31" s="1" t="s">
        <v>47</v>
      </c>
      <c r="D31" t="str">
        <f t="shared" si="28"/>
        <v>432</v>
      </c>
      <c r="E31" t="str">
        <f t="shared" si="15"/>
        <v>559</v>
      </c>
      <c r="F31" t="str">
        <f t="shared" si="29"/>
        <v>17</v>
      </c>
      <c r="G31" t="str">
        <f t="shared" si="17"/>
        <v>22</v>
      </c>
      <c r="H31" s="4">
        <f t="shared" si="18"/>
        <v>17</v>
      </c>
      <c r="I31" s="4">
        <f t="shared" si="19"/>
        <v>22</v>
      </c>
      <c r="J31" s="4">
        <f t="shared" si="20"/>
        <v>431.8</v>
      </c>
      <c r="K31" s="4">
        <f t="shared" si="21"/>
        <v>558.79999999999995</v>
      </c>
      <c r="L31">
        <f t="shared" si="30"/>
        <v>1225</v>
      </c>
      <c r="M31">
        <f t="shared" si="31"/>
        <v>1585</v>
      </c>
      <c r="N31" s="2">
        <f t="shared" si="32"/>
        <v>1224</v>
      </c>
      <c r="O31" s="2">
        <f t="shared" si="33"/>
        <v>1584</v>
      </c>
      <c r="P31">
        <f t="shared" si="34"/>
        <v>1</v>
      </c>
      <c r="Q31">
        <f t="shared" si="35"/>
        <v>1</v>
      </c>
    </row>
    <row r="32" spans="1:17">
      <c r="A32" s="1" t="s">
        <v>48</v>
      </c>
      <c r="B32" s="1" t="s">
        <v>49</v>
      </c>
      <c r="C32" s="1" t="s">
        <v>50</v>
      </c>
      <c r="D32" t="str">
        <f t="shared" si="28"/>
        <v>559</v>
      </c>
      <c r="E32" t="str">
        <f t="shared" si="15"/>
        <v>864</v>
      </c>
      <c r="F32" t="str">
        <f t="shared" si="29"/>
        <v>22</v>
      </c>
      <c r="G32" t="str">
        <f t="shared" si="17"/>
        <v>34</v>
      </c>
      <c r="H32" s="4">
        <f t="shared" si="18"/>
        <v>22</v>
      </c>
      <c r="I32" s="4">
        <f t="shared" si="19"/>
        <v>34</v>
      </c>
      <c r="J32" s="4">
        <f t="shared" si="20"/>
        <v>558.79999999999995</v>
      </c>
      <c r="K32" s="4">
        <f t="shared" si="21"/>
        <v>863.6</v>
      </c>
      <c r="L32">
        <f t="shared" si="30"/>
        <v>1585</v>
      </c>
      <c r="M32">
        <f t="shared" si="31"/>
        <v>2449</v>
      </c>
      <c r="N32" s="2">
        <f t="shared" si="32"/>
        <v>1584</v>
      </c>
      <c r="O32" s="2">
        <f t="shared" si="33"/>
        <v>2448</v>
      </c>
      <c r="P32">
        <f t="shared" si="34"/>
        <v>1</v>
      </c>
      <c r="Q32">
        <f t="shared" si="35"/>
        <v>1</v>
      </c>
    </row>
    <row r="33" spans="1:17">
      <c r="A33" s="1" t="s">
        <v>51</v>
      </c>
      <c r="B33" s="1" t="s">
        <v>52</v>
      </c>
      <c r="C33" s="1" t="s">
        <v>53</v>
      </c>
      <c r="D33" t="str">
        <f t="shared" si="28"/>
        <v>864</v>
      </c>
      <c r="E33" t="str">
        <f>RIGHT(B33,LEN(B33) - FIND("×",B33) -1)</f>
        <v>1118</v>
      </c>
      <c r="F33" t="str">
        <f t="shared" si="29"/>
        <v>34</v>
      </c>
      <c r="G33" t="str">
        <f t="shared" si="17"/>
        <v>44</v>
      </c>
      <c r="H33" s="4">
        <f t="shared" si="18"/>
        <v>34</v>
      </c>
      <c r="I33" s="4">
        <f t="shared" si="19"/>
        <v>44</v>
      </c>
      <c r="J33" s="4">
        <f t="shared" si="20"/>
        <v>863.6</v>
      </c>
      <c r="K33" s="4">
        <f t="shared" si="21"/>
        <v>1117.5999999999999</v>
      </c>
      <c r="L33">
        <f t="shared" si="30"/>
        <v>2449</v>
      </c>
      <c r="M33">
        <f>ROUND(E33*$B$13, 0)</f>
        <v>3169</v>
      </c>
      <c r="N33" s="2">
        <f t="shared" si="32"/>
        <v>2448</v>
      </c>
      <c r="O33" s="2">
        <f>ROUND(G33*$C$13, 0)</f>
        <v>3168</v>
      </c>
      <c r="P33">
        <f t="shared" si="34"/>
        <v>1</v>
      </c>
      <c r="Q33">
        <f t="shared" si="35"/>
        <v>1</v>
      </c>
    </row>
    <row r="36" spans="1:17">
      <c r="A36" s="1" t="s">
        <v>54</v>
      </c>
      <c r="B36" s="1" t="s">
        <v>55</v>
      </c>
      <c r="C36" s="1" t="s">
        <v>56</v>
      </c>
      <c r="D36" t="str">
        <f t="shared" ref="D36:D43" si="36">LEFT(B36,FIND("×",B36)-2)</f>
        <v>229</v>
      </c>
      <c r="E36" t="str">
        <f t="shared" ref="E36:E43" si="37">RIGHT(B36,LEN(B36) - FIND("×",B36) -1)</f>
        <v>305</v>
      </c>
      <c r="F36" t="str">
        <f t="shared" ref="F36:F43" si="38">LEFT(C36,FIND("×",C36)-2)</f>
        <v>9</v>
      </c>
      <c r="G36" t="str">
        <f t="shared" ref="G36:G43" si="39">RIGHT(C36,LEN(C36) - FIND("×",C36) -1)</f>
        <v>12</v>
      </c>
      <c r="H36" s="4">
        <f t="shared" ref="H36:H43" si="40">ROUND(D36/$H$13,1)</f>
        <v>9</v>
      </c>
      <c r="I36" s="4">
        <f t="shared" ref="I36:I43" si="41">ROUND(E36/$H$13,1)</f>
        <v>12</v>
      </c>
      <c r="J36" s="4">
        <f t="shared" ref="J36:J43" si="42">ROUND(F36*$H$13,1)</f>
        <v>228.6</v>
      </c>
      <c r="K36" s="4">
        <f t="shared" ref="K36:K43" si="43">ROUND(G36*$H$13,1)</f>
        <v>304.8</v>
      </c>
      <c r="L36">
        <f t="shared" ref="L36:L43" si="44">ROUND(D36*$B$13, 0)</f>
        <v>649</v>
      </c>
      <c r="M36">
        <f t="shared" ref="M36:M43" si="45">ROUND(E36*$B$13, 0)</f>
        <v>865</v>
      </c>
      <c r="N36" s="2">
        <f t="shared" ref="N36:N43" si="46">ROUND(F36*$C$13, 0)</f>
        <v>648</v>
      </c>
      <c r="O36" s="2">
        <f t="shared" ref="O36:O43" si="47">ROUND(G36*$C$13, 0)</f>
        <v>864</v>
      </c>
      <c r="P36">
        <f t="shared" ref="P36:P43" si="48">L36-N36</f>
        <v>1</v>
      </c>
      <c r="Q36">
        <f t="shared" ref="Q36:Q43" si="49">M36-O36</f>
        <v>1</v>
      </c>
    </row>
    <row r="37" spans="1:17">
      <c r="A37" s="1" t="s">
        <v>57</v>
      </c>
      <c r="B37" s="1" t="s">
        <v>58</v>
      </c>
      <c r="C37" s="1" t="s">
        <v>59</v>
      </c>
      <c r="D37" t="str">
        <f t="shared" si="36"/>
        <v>305</v>
      </c>
      <c r="E37" t="str">
        <f t="shared" si="37"/>
        <v>457</v>
      </c>
      <c r="F37" t="str">
        <f t="shared" si="38"/>
        <v>12</v>
      </c>
      <c r="G37" t="str">
        <f t="shared" si="39"/>
        <v>18</v>
      </c>
      <c r="H37" s="4">
        <f t="shared" si="40"/>
        <v>12</v>
      </c>
      <c r="I37" s="4">
        <f t="shared" si="41"/>
        <v>18</v>
      </c>
      <c r="J37" s="4">
        <f t="shared" si="42"/>
        <v>304.8</v>
      </c>
      <c r="K37" s="4">
        <f t="shared" si="43"/>
        <v>457.2</v>
      </c>
      <c r="L37">
        <f t="shared" si="44"/>
        <v>865</v>
      </c>
      <c r="M37">
        <f t="shared" si="45"/>
        <v>1295</v>
      </c>
      <c r="N37" s="2">
        <f t="shared" si="46"/>
        <v>864</v>
      </c>
      <c r="O37" s="2">
        <f t="shared" si="47"/>
        <v>1296</v>
      </c>
      <c r="P37">
        <f t="shared" si="48"/>
        <v>1</v>
      </c>
      <c r="Q37">
        <f t="shared" si="49"/>
        <v>-1</v>
      </c>
    </row>
    <row r="38" spans="1:17">
      <c r="A38" s="1" t="s">
        <v>60</v>
      </c>
      <c r="B38" s="1" t="s">
        <v>61</v>
      </c>
      <c r="C38" s="1" t="s">
        <v>62</v>
      </c>
      <c r="D38" t="str">
        <f t="shared" si="36"/>
        <v>457</v>
      </c>
      <c r="E38" t="str">
        <f t="shared" si="37"/>
        <v>610</v>
      </c>
      <c r="F38" t="str">
        <f t="shared" si="38"/>
        <v>18</v>
      </c>
      <c r="G38" t="str">
        <f t="shared" si="39"/>
        <v>24</v>
      </c>
      <c r="H38" s="4">
        <f t="shared" si="40"/>
        <v>18</v>
      </c>
      <c r="I38" s="4">
        <f t="shared" si="41"/>
        <v>24</v>
      </c>
      <c r="J38" s="4">
        <f t="shared" si="42"/>
        <v>457.2</v>
      </c>
      <c r="K38" s="4">
        <f t="shared" si="43"/>
        <v>609.6</v>
      </c>
      <c r="L38">
        <f t="shared" si="44"/>
        <v>1295</v>
      </c>
      <c r="M38">
        <f t="shared" si="45"/>
        <v>1729</v>
      </c>
      <c r="N38" s="2">
        <f t="shared" si="46"/>
        <v>1296</v>
      </c>
      <c r="O38" s="2">
        <f t="shared" si="47"/>
        <v>1728</v>
      </c>
      <c r="P38">
        <f t="shared" si="48"/>
        <v>-1</v>
      </c>
      <c r="Q38">
        <f t="shared" si="49"/>
        <v>1</v>
      </c>
    </row>
    <row r="39" spans="1:17">
      <c r="A39" s="1" t="s">
        <v>63</v>
      </c>
      <c r="B39" s="1" t="s">
        <v>64</v>
      </c>
      <c r="C39" s="1" t="s">
        <v>65</v>
      </c>
      <c r="D39" t="str">
        <f t="shared" si="36"/>
        <v>610</v>
      </c>
      <c r="E39" t="str">
        <f t="shared" si="37"/>
        <v>914</v>
      </c>
      <c r="F39" t="str">
        <f t="shared" si="38"/>
        <v>24</v>
      </c>
      <c r="G39" t="str">
        <f t="shared" si="39"/>
        <v>36</v>
      </c>
      <c r="H39" s="4">
        <f t="shared" si="40"/>
        <v>24</v>
      </c>
      <c r="I39" s="4">
        <f t="shared" si="41"/>
        <v>36</v>
      </c>
      <c r="J39" s="4">
        <f t="shared" si="42"/>
        <v>609.6</v>
      </c>
      <c r="K39" s="4">
        <f t="shared" si="43"/>
        <v>914.4</v>
      </c>
      <c r="L39">
        <f t="shared" si="44"/>
        <v>1729</v>
      </c>
      <c r="M39">
        <f t="shared" si="45"/>
        <v>2591</v>
      </c>
      <c r="N39" s="2">
        <f t="shared" si="46"/>
        <v>1728</v>
      </c>
      <c r="O39" s="2">
        <f t="shared" si="47"/>
        <v>2592</v>
      </c>
      <c r="P39">
        <f t="shared" si="48"/>
        <v>1</v>
      </c>
      <c r="Q39">
        <f t="shared" si="49"/>
        <v>-1</v>
      </c>
    </row>
    <row r="40" spans="1:17">
      <c r="A40" s="1" t="s">
        <v>66</v>
      </c>
      <c r="B40" s="1" t="s">
        <v>67</v>
      </c>
      <c r="C40" s="1" t="s">
        <v>68</v>
      </c>
      <c r="D40" t="str">
        <f t="shared" si="36"/>
        <v>914</v>
      </c>
      <c r="E40" t="str">
        <f t="shared" si="37"/>
        <v>1219</v>
      </c>
      <c r="F40" t="str">
        <f t="shared" si="38"/>
        <v>36</v>
      </c>
      <c r="G40" t="str">
        <f t="shared" si="39"/>
        <v>48</v>
      </c>
      <c r="H40" s="4">
        <f t="shared" si="40"/>
        <v>36</v>
      </c>
      <c r="I40" s="4">
        <f t="shared" si="41"/>
        <v>48</v>
      </c>
      <c r="J40" s="4">
        <f t="shared" si="42"/>
        <v>914.4</v>
      </c>
      <c r="K40" s="4">
        <f t="shared" si="43"/>
        <v>1219.2</v>
      </c>
      <c r="L40">
        <f t="shared" si="44"/>
        <v>2591</v>
      </c>
      <c r="M40">
        <f t="shared" si="45"/>
        <v>3455</v>
      </c>
      <c r="N40" s="2">
        <f t="shared" si="46"/>
        <v>2592</v>
      </c>
      <c r="O40" s="2">
        <f t="shared" si="47"/>
        <v>3456</v>
      </c>
      <c r="P40">
        <f t="shared" si="48"/>
        <v>-1</v>
      </c>
      <c r="Q40">
        <f t="shared" si="49"/>
        <v>-1</v>
      </c>
    </row>
    <row r="41" spans="1:17">
      <c r="A41" s="1" t="s">
        <v>69</v>
      </c>
      <c r="B41" s="1" t="s">
        <v>70</v>
      </c>
      <c r="C41" s="1" t="s">
        <v>71</v>
      </c>
      <c r="D41" t="str">
        <f t="shared" si="36"/>
        <v>762</v>
      </c>
      <c r="E41" t="str">
        <f t="shared" si="37"/>
        <v>1067</v>
      </c>
      <c r="F41" t="str">
        <f t="shared" si="38"/>
        <v>30</v>
      </c>
      <c r="G41" t="str">
        <f t="shared" si="39"/>
        <v>42</v>
      </c>
      <c r="H41" s="4">
        <f t="shared" si="40"/>
        <v>30</v>
      </c>
      <c r="I41" s="4">
        <f t="shared" si="41"/>
        <v>42</v>
      </c>
      <c r="J41" s="4">
        <f t="shared" si="42"/>
        <v>762</v>
      </c>
      <c r="K41" s="4">
        <f t="shared" si="43"/>
        <v>1066.8</v>
      </c>
      <c r="L41">
        <f t="shared" si="44"/>
        <v>2160</v>
      </c>
      <c r="M41">
        <f t="shared" si="45"/>
        <v>3025</v>
      </c>
      <c r="N41" s="2">
        <f t="shared" si="46"/>
        <v>2160</v>
      </c>
      <c r="O41" s="2">
        <f t="shared" si="47"/>
        <v>3024</v>
      </c>
      <c r="P41">
        <f t="shared" si="48"/>
        <v>0</v>
      </c>
      <c r="Q41">
        <f t="shared" si="49"/>
        <v>1</v>
      </c>
    </row>
    <row r="42" spans="1:17">
      <c r="A42" s="1" t="s">
        <v>72</v>
      </c>
      <c r="B42" s="1" t="s">
        <v>73</v>
      </c>
      <c r="C42" s="1" t="s">
        <v>74</v>
      </c>
      <c r="D42" t="str">
        <f t="shared" si="36"/>
        <v>660</v>
      </c>
      <c r="E42" t="str">
        <f t="shared" si="37"/>
        <v>965</v>
      </c>
      <c r="F42" t="str">
        <f t="shared" si="38"/>
        <v>26</v>
      </c>
      <c r="G42" t="str">
        <f t="shared" si="39"/>
        <v>38</v>
      </c>
      <c r="H42" s="4">
        <f t="shared" si="40"/>
        <v>26</v>
      </c>
      <c r="I42" s="4">
        <f t="shared" si="41"/>
        <v>38</v>
      </c>
      <c r="J42" s="4">
        <f t="shared" si="42"/>
        <v>660.4</v>
      </c>
      <c r="K42" s="4">
        <f t="shared" si="43"/>
        <v>965.2</v>
      </c>
      <c r="L42">
        <f t="shared" si="44"/>
        <v>1871</v>
      </c>
      <c r="M42">
        <f t="shared" si="45"/>
        <v>2735</v>
      </c>
      <c r="N42" s="2">
        <f t="shared" si="46"/>
        <v>1872</v>
      </c>
      <c r="O42" s="2">
        <f t="shared" si="47"/>
        <v>2736</v>
      </c>
      <c r="P42">
        <f t="shared" si="48"/>
        <v>-1</v>
      </c>
      <c r="Q42">
        <f t="shared" si="49"/>
        <v>-1</v>
      </c>
    </row>
    <row r="43" spans="1:17">
      <c r="A43" s="1" t="s">
        <v>75</v>
      </c>
      <c r="B43" s="1" t="s">
        <v>76</v>
      </c>
      <c r="C43" s="1" t="s">
        <v>77</v>
      </c>
      <c r="D43" t="str">
        <f t="shared" si="36"/>
        <v>686</v>
      </c>
      <c r="E43" t="str">
        <f t="shared" si="37"/>
        <v>991</v>
      </c>
      <c r="F43" t="str">
        <f t="shared" si="38"/>
        <v>27</v>
      </c>
      <c r="G43" t="str">
        <f t="shared" si="39"/>
        <v>39</v>
      </c>
      <c r="H43" s="4">
        <f t="shared" si="40"/>
        <v>27</v>
      </c>
      <c r="I43" s="4">
        <f t="shared" si="41"/>
        <v>39</v>
      </c>
      <c r="J43" s="4">
        <f t="shared" si="42"/>
        <v>685.8</v>
      </c>
      <c r="K43" s="4">
        <f t="shared" si="43"/>
        <v>990.6</v>
      </c>
      <c r="L43">
        <f t="shared" si="44"/>
        <v>1945</v>
      </c>
      <c r="M43">
        <f t="shared" si="45"/>
        <v>2809</v>
      </c>
      <c r="N43" s="2">
        <f t="shared" si="46"/>
        <v>1944</v>
      </c>
      <c r="O43" s="2">
        <f t="shared" si="47"/>
        <v>2808</v>
      </c>
      <c r="P43">
        <f t="shared" si="48"/>
        <v>1</v>
      </c>
      <c r="Q43">
        <f t="shared" si="49"/>
        <v>1</v>
      </c>
    </row>
    <row r="46" spans="1:17">
      <c r="A46" s="1" t="s">
        <v>78</v>
      </c>
      <c r="B46" s="1" t="s">
        <v>79</v>
      </c>
      <c r="C46" s="1" t="s">
        <v>80</v>
      </c>
      <c r="D46" t="str">
        <f t="shared" ref="D46:D55" si="50">LEFT(B46,FIND("×",B46)-2)</f>
        <v>860</v>
      </c>
      <c r="E46" t="str">
        <f t="shared" ref="E46:E55" si="51">RIGHT(B46,LEN(B46) - FIND("×",B46) -1)</f>
        <v>1220</v>
      </c>
      <c r="F46" t="str">
        <f t="shared" ref="F46:F55" si="52">LEFT(C46,FIND("×",C46)-2)</f>
        <v>33.0125</v>
      </c>
      <c r="G46" t="str">
        <f t="shared" ref="G46:G55" si="53">RIGHT(C46,LEN(C46) - FIND("×",C46) -1)</f>
        <v>46.75</v>
      </c>
      <c r="H46" s="4">
        <f t="shared" ref="H46:H55" si="54">ROUND(D46/$H$13,1)</f>
        <v>33.9</v>
      </c>
      <c r="I46" s="4">
        <f t="shared" ref="I46:I55" si="55">ROUND(E46/$H$13,1)</f>
        <v>48</v>
      </c>
      <c r="J46" s="4">
        <f t="shared" ref="J46:J55" si="56">ROUND(F46*$H$13,1)</f>
        <v>838.5</v>
      </c>
      <c r="K46" s="4">
        <f t="shared" ref="K46:K55" si="57">ROUND(G46*$H$13,1)</f>
        <v>1187.5</v>
      </c>
      <c r="L46" s="2">
        <f t="shared" ref="L46:L55" si="58">ROUND(D46*$B$13, 0)</f>
        <v>2438</v>
      </c>
      <c r="M46" s="2">
        <f t="shared" ref="M46:M55" si="59">ROUND(E46*$B$13, 0)</f>
        <v>3458</v>
      </c>
      <c r="N46">
        <f t="shared" ref="N46:N55" si="60">ROUND(F46*$C$13, 0)</f>
        <v>2377</v>
      </c>
      <c r="O46">
        <f t="shared" ref="O46:O55" si="61">ROUND(G46*$C$13, 0)</f>
        <v>3366</v>
      </c>
      <c r="P46">
        <f t="shared" ref="P46:P55" si="62">L46-N46</f>
        <v>61</v>
      </c>
      <c r="Q46">
        <f t="shared" ref="Q46:Q55" si="63">M46-O46</f>
        <v>92</v>
      </c>
    </row>
    <row r="47" spans="1:17">
      <c r="A47" s="1" t="s">
        <v>81</v>
      </c>
      <c r="B47" s="1" t="s">
        <v>82</v>
      </c>
      <c r="C47" s="1" t="s">
        <v>83</v>
      </c>
      <c r="D47" t="str">
        <f t="shared" si="50"/>
        <v>610</v>
      </c>
      <c r="E47" t="str">
        <f t="shared" si="51"/>
        <v>860</v>
      </c>
      <c r="F47" t="str">
        <f t="shared" si="52"/>
        <v>24.0</v>
      </c>
      <c r="G47" t="str">
        <f t="shared" si="53"/>
        <v>33.9</v>
      </c>
      <c r="H47" s="4">
        <f t="shared" si="54"/>
        <v>24</v>
      </c>
      <c r="I47" s="4">
        <f t="shared" si="55"/>
        <v>33.9</v>
      </c>
      <c r="J47" s="4">
        <f t="shared" si="56"/>
        <v>609.6</v>
      </c>
      <c r="K47" s="4">
        <f t="shared" si="57"/>
        <v>861.1</v>
      </c>
      <c r="L47" s="2">
        <f t="shared" si="58"/>
        <v>1729</v>
      </c>
      <c r="M47" s="2">
        <f t="shared" si="59"/>
        <v>2438</v>
      </c>
      <c r="N47">
        <f t="shared" si="60"/>
        <v>1728</v>
      </c>
      <c r="O47">
        <f t="shared" si="61"/>
        <v>2441</v>
      </c>
      <c r="P47">
        <f t="shared" si="62"/>
        <v>1</v>
      </c>
      <c r="Q47">
        <f t="shared" si="63"/>
        <v>-3</v>
      </c>
    </row>
    <row r="48" spans="1:17">
      <c r="A48" s="1" t="s">
        <v>84</v>
      </c>
      <c r="B48" s="1" t="s">
        <v>85</v>
      </c>
      <c r="C48" s="1" t="s">
        <v>86</v>
      </c>
      <c r="D48" t="str">
        <f t="shared" si="50"/>
        <v>430</v>
      </c>
      <c r="E48" t="str">
        <f t="shared" si="51"/>
        <v>610</v>
      </c>
      <c r="F48" t="str">
        <f t="shared" si="52"/>
        <v>16.9</v>
      </c>
      <c r="G48" t="str">
        <f t="shared" si="53"/>
        <v>24.0</v>
      </c>
      <c r="H48" s="4">
        <f t="shared" si="54"/>
        <v>16.899999999999999</v>
      </c>
      <c r="I48" s="4">
        <f t="shared" si="55"/>
        <v>24</v>
      </c>
      <c r="J48" s="4">
        <f t="shared" si="56"/>
        <v>429.3</v>
      </c>
      <c r="K48" s="4">
        <f t="shared" si="57"/>
        <v>609.6</v>
      </c>
      <c r="L48" s="2">
        <f t="shared" si="58"/>
        <v>1219</v>
      </c>
      <c r="M48" s="2">
        <f t="shared" si="59"/>
        <v>1729</v>
      </c>
      <c r="N48">
        <f t="shared" si="60"/>
        <v>1217</v>
      </c>
      <c r="O48">
        <f t="shared" si="61"/>
        <v>1728</v>
      </c>
      <c r="P48">
        <f t="shared" si="62"/>
        <v>2</v>
      </c>
      <c r="Q48">
        <f t="shared" si="63"/>
        <v>1</v>
      </c>
    </row>
    <row r="49" spans="1:17">
      <c r="A49" s="1" t="s">
        <v>87</v>
      </c>
      <c r="B49" s="1" t="s">
        <v>88</v>
      </c>
      <c r="C49" s="1" t="s">
        <v>89</v>
      </c>
      <c r="D49" t="str">
        <f t="shared" si="50"/>
        <v>305</v>
      </c>
      <c r="E49" t="str">
        <f t="shared" si="51"/>
        <v>430</v>
      </c>
      <c r="F49" t="str">
        <f t="shared" si="52"/>
        <v>12.0</v>
      </c>
      <c r="G49" t="str">
        <f t="shared" si="53"/>
        <v>16.9</v>
      </c>
      <c r="H49" s="4">
        <f t="shared" si="54"/>
        <v>12</v>
      </c>
      <c r="I49" s="4">
        <f t="shared" si="55"/>
        <v>16.899999999999999</v>
      </c>
      <c r="J49" s="4">
        <f t="shared" si="56"/>
        <v>304.8</v>
      </c>
      <c r="K49" s="4">
        <f t="shared" si="57"/>
        <v>429.3</v>
      </c>
      <c r="L49" s="2">
        <f t="shared" si="58"/>
        <v>865</v>
      </c>
      <c r="M49" s="2">
        <f t="shared" si="59"/>
        <v>1219</v>
      </c>
      <c r="N49">
        <f t="shared" si="60"/>
        <v>864</v>
      </c>
      <c r="O49">
        <f t="shared" si="61"/>
        <v>1217</v>
      </c>
      <c r="P49">
        <f t="shared" si="62"/>
        <v>1</v>
      </c>
      <c r="Q49">
        <f t="shared" si="63"/>
        <v>2</v>
      </c>
    </row>
    <row r="50" spans="1:17">
      <c r="A50" s="1" t="s">
        <v>90</v>
      </c>
      <c r="B50" s="1" t="s">
        <v>91</v>
      </c>
      <c r="C50" s="1" t="s">
        <v>92</v>
      </c>
      <c r="D50" t="str">
        <f t="shared" si="50"/>
        <v>215</v>
      </c>
      <c r="E50" t="str">
        <f t="shared" si="51"/>
        <v>305</v>
      </c>
      <c r="F50" t="str">
        <f t="shared" si="52"/>
        <v>8.5</v>
      </c>
      <c r="G50" t="str">
        <f t="shared" si="53"/>
        <v>12.0</v>
      </c>
      <c r="H50" s="4">
        <f t="shared" si="54"/>
        <v>8.5</v>
      </c>
      <c r="I50" s="4">
        <f t="shared" si="55"/>
        <v>12</v>
      </c>
      <c r="J50" s="4">
        <f t="shared" si="56"/>
        <v>215.9</v>
      </c>
      <c r="K50" s="4">
        <f t="shared" si="57"/>
        <v>304.8</v>
      </c>
      <c r="L50" s="2">
        <f t="shared" si="58"/>
        <v>609</v>
      </c>
      <c r="M50" s="2">
        <f t="shared" si="59"/>
        <v>865</v>
      </c>
      <c r="N50">
        <f t="shared" si="60"/>
        <v>612</v>
      </c>
      <c r="O50">
        <f t="shared" si="61"/>
        <v>864</v>
      </c>
      <c r="P50">
        <f t="shared" si="62"/>
        <v>-3</v>
      </c>
      <c r="Q50">
        <f t="shared" si="63"/>
        <v>1</v>
      </c>
    </row>
    <row r="51" spans="1:17">
      <c r="A51" s="1" t="s">
        <v>93</v>
      </c>
      <c r="B51" s="1" t="s">
        <v>94</v>
      </c>
      <c r="C51" s="1" t="s">
        <v>95</v>
      </c>
      <c r="D51" t="str">
        <f t="shared" si="50"/>
        <v>900</v>
      </c>
      <c r="E51" t="str">
        <f t="shared" si="51"/>
        <v>1280</v>
      </c>
      <c r="F51" t="str">
        <f t="shared" si="52"/>
        <v>35.4</v>
      </c>
      <c r="G51" t="str">
        <f t="shared" si="53"/>
        <v>50.4</v>
      </c>
      <c r="H51" s="4">
        <f t="shared" si="54"/>
        <v>35.4</v>
      </c>
      <c r="I51" s="4">
        <f t="shared" si="55"/>
        <v>50.4</v>
      </c>
      <c r="J51" s="4">
        <f t="shared" si="56"/>
        <v>899.2</v>
      </c>
      <c r="K51" s="4">
        <f t="shared" si="57"/>
        <v>1280.2</v>
      </c>
      <c r="L51" s="2">
        <f t="shared" si="58"/>
        <v>2551</v>
      </c>
      <c r="M51" s="2">
        <f t="shared" si="59"/>
        <v>3628</v>
      </c>
      <c r="N51">
        <f t="shared" si="60"/>
        <v>2549</v>
      </c>
      <c r="O51">
        <f t="shared" si="61"/>
        <v>3629</v>
      </c>
      <c r="P51">
        <f t="shared" si="62"/>
        <v>2</v>
      </c>
      <c r="Q51">
        <f t="shared" si="63"/>
        <v>-1</v>
      </c>
    </row>
    <row r="52" spans="1:17">
      <c r="A52" s="1" t="s">
        <v>96</v>
      </c>
      <c r="B52" s="1" t="s">
        <v>97</v>
      </c>
      <c r="C52" s="1" t="s">
        <v>98</v>
      </c>
      <c r="D52" t="str">
        <f t="shared" si="50"/>
        <v>640</v>
      </c>
      <c r="E52" t="str">
        <f t="shared" si="51"/>
        <v>900</v>
      </c>
      <c r="F52" t="str">
        <f t="shared" si="52"/>
        <v>25.2</v>
      </c>
      <c r="G52" t="str">
        <f t="shared" si="53"/>
        <v>35.4</v>
      </c>
      <c r="H52" s="4">
        <f t="shared" si="54"/>
        <v>25.2</v>
      </c>
      <c r="I52" s="4">
        <f t="shared" si="55"/>
        <v>35.4</v>
      </c>
      <c r="J52" s="4">
        <f t="shared" si="56"/>
        <v>640.1</v>
      </c>
      <c r="K52" s="4">
        <f t="shared" si="57"/>
        <v>899.2</v>
      </c>
      <c r="L52" s="2">
        <f t="shared" si="58"/>
        <v>1814</v>
      </c>
      <c r="M52" s="2">
        <f t="shared" si="59"/>
        <v>2551</v>
      </c>
      <c r="N52">
        <f t="shared" si="60"/>
        <v>1814</v>
      </c>
      <c r="O52">
        <f t="shared" si="61"/>
        <v>2549</v>
      </c>
      <c r="P52">
        <f t="shared" si="62"/>
        <v>0</v>
      </c>
      <c r="Q52">
        <f t="shared" si="63"/>
        <v>2</v>
      </c>
    </row>
    <row r="53" spans="1:17">
      <c r="A53" s="1" t="s">
        <v>99</v>
      </c>
      <c r="B53" s="1" t="s">
        <v>100</v>
      </c>
      <c r="C53" s="1" t="s">
        <v>101</v>
      </c>
      <c r="D53" t="str">
        <f t="shared" si="50"/>
        <v>450</v>
      </c>
      <c r="E53" t="str">
        <f t="shared" si="51"/>
        <v>640</v>
      </c>
      <c r="F53" t="str">
        <f t="shared" si="52"/>
        <v>17.7</v>
      </c>
      <c r="G53" t="str">
        <f t="shared" si="53"/>
        <v>25.2</v>
      </c>
      <c r="H53" s="4">
        <f t="shared" si="54"/>
        <v>17.7</v>
      </c>
      <c r="I53" s="4">
        <f t="shared" si="55"/>
        <v>25.2</v>
      </c>
      <c r="J53" s="4">
        <f t="shared" si="56"/>
        <v>449.6</v>
      </c>
      <c r="K53" s="4">
        <f t="shared" si="57"/>
        <v>640.1</v>
      </c>
      <c r="L53" s="2">
        <f t="shared" si="58"/>
        <v>1276</v>
      </c>
      <c r="M53" s="2">
        <f t="shared" si="59"/>
        <v>1814</v>
      </c>
      <c r="N53">
        <f t="shared" si="60"/>
        <v>1274</v>
      </c>
      <c r="O53">
        <f t="shared" si="61"/>
        <v>1814</v>
      </c>
      <c r="P53">
        <f t="shared" si="62"/>
        <v>2</v>
      </c>
      <c r="Q53">
        <f t="shared" si="63"/>
        <v>0</v>
      </c>
    </row>
    <row r="54" spans="1:17">
      <c r="A54" s="1" t="s">
        <v>102</v>
      </c>
      <c r="B54" s="1" t="s">
        <v>103</v>
      </c>
      <c r="C54" s="1" t="s">
        <v>104</v>
      </c>
      <c r="D54" t="str">
        <f t="shared" si="50"/>
        <v>320</v>
      </c>
      <c r="E54" t="str">
        <f t="shared" si="51"/>
        <v>450</v>
      </c>
      <c r="F54" t="str">
        <f t="shared" si="52"/>
        <v>12.6</v>
      </c>
      <c r="G54" t="str">
        <f t="shared" si="53"/>
        <v>17.7</v>
      </c>
      <c r="H54" s="4">
        <f t="shared" si="54"/>
        <v>12.6</v>
      </c>
      <c r="I54" s="4">
        <f t="shared" si="55"/>
        <v>17.7</v>
      </c>
      <c r="J54" s="4">
        <f t="shared" si="56"/>
        <v>320</v>
      </c>
      <c r="K54" s="4">
        <f t="shared" si="57"/>
        <v>449.6</v>
      </c>
      <c r="L54" s="2">
        <f t="shared" si="58"/>
        <v>907</v>
      </c>
      <c r="M54" s="2">
        <f t="shared" si="59"/>
        <v>1276</v>
      </c>
      <c r="N54">
        <f t="shared" si="60"/>
        <v>907</v>
      </c>
      <c r="O54">
        <f t="shared" si="61"/>
        <v>1274</v>
      </c>
      <c r="P54">
        <f t="shared" si="62"/>
        <v>0</v>
      </c>
      <c r="Q54">
        <f t="shared" si="63"/>
        <v>2</v>
      </c>
    </row>
    <row r="55" spans="1:17">
      <c r="A55" s="1" t="s">
        <v>105</v>
      </c>
      <c r="B55" s="1" t="s">
        <v>106</v>
      </c>
      <c r="C55" s="1" t="s">
        <v>107</v>
      </c>
      <c r="D55" t="str">
        <f t="shared" si="50"/>
        <v>225</v>
      </c>
      <c r="E55" t="str">
        <f t="shared" si="51"/>
        <v>320</v>
      </c>
      <c r="F55" t="str">
        <f t="shared" si="52"/>
        <v>8.9</v>
      </c>
      <c r="G55" t="str">
        <f t="shared" si="53"/>
        <v>12.6</v>
      </c>
      <c r="H55" s="4">
        <f t="shared" si="54"/>
        <v>8.9</v>
      </c>
      <c r="I55" s="4">
        <f t="shared" si="55"/>
        <v>12.6</v>
      </c>
      <c r="J55" s="4">
        <f t="shared" si="56"/>
        <v>226.1</v>
      </c>
      <c r="K55" s="4">
        <f t="shared" si="57"/>
        <v>320</v>
      </c>
      <c r="L55" s="2">
        <f t="shared" si="58"/>
        <v>638</v>
      </c>
      <c r="M55" s="2">
        <f t="shared" si="59"/>
        <v>907</v>
      </c>
      <c r="N55">
        <f t="shared" si="60"/>
        <v>641</v>
      </c>
      <c r="O55">
        <f t="shared" si="61"/>
        <v>907</v>
      </c>
      <c r="P55">
        <f t="shared" si="62"/>
        <v>-3</v>
      </c>
      <c r="Q55">
        <f t="shared" si="63"/>
        <v>0</v>
      </c>
    </row>
    <row r="58" spans="1:17" ht="30">
      <c r="A58" s="1" t="s">
        <v>108</v>
      </c>
      <c r="B58" s="1" t="s">
        <v>109</v>
      </c>
      <c r="C58" s="1" t="s">
        <v>110</v>
      </c>
      <c r="D58" t="str">
        <f t="shared" ref="D58:D60" si="64">LEFT(B58,FIND("×",B58)-2)</f>
        <v>55</v>
      </c>
      <c r="E58" t="str">
        <f t="shared" ref="E58:E60" si="65">RIGHT(B58,LEN(B58) - FIND("×",B58) -1)</f>
        <v>85</v>
      </c>
      <c r="F58" t="str">
        <f t="shared" ref="F58:F60" si="66">LEFT(C58,FIND("×",C58)-2)</f>
        <v>2.2</v>
      </c>
      <c r="G58" t="str">
        <f t="shared" ref="G58:G60" si="67">RIGHT(C58,LEN(C58) - FIND("×",C58) -1)</f>
        <v>3.3</v>
      </c>
      <c r="H58" s="4">
        <f t="shared" ref="H58:H60" si="68">ROUND(D58/$H$13,1)</f>
        <v>2.2000000000000002</v>
      </c>
      <c r="I58" s="4">
        <f t="shared" ref="I58:I60" si="69">ROUND(E58/$H$13,1)</f>
        <v>3.3</v>
      </c>
      <c r="J58" s="4">
        <f t="shared" ref="J58:J60" si="70">ROUND(F58*$H$13,1)</f>
        <v>55.9</v>
      </c>
      <c r="K58" s="4">
        <f t="shared" ref="K58:K60" si="71">ROUND(G58*$H$13,1)</f>
        <v>83.8</v>
      </c>
      <c r="L58" s="2">
        <f t="shared" ref="L58:L60" si="72">ROUND(D58*$B$13, 0)</f>
        <v>156</v>
      </c>
      <c r="M58" s="2">
        <f t="shared" ref="M58:M60" si="73">ROUND(E58*$B$13, 0)</f>
        <v>241</v>
      </c>
      <c r="N58">
        <f t="shared" ref="N58:N60" si="74">ROUND(F58*$C$13, 0)</f>
        <v>158</v>
      </c>
      <c r="O58">
        <f t="shared" ref="O58:O60" si="75">ROUND(G58*$C$13, 0)</f>
        <v>238</v>
      </c>
      <c r="P58">
        <f t="shared" ref="P58:P60" si="76">L58-N58</f>
        <v>-2</v>
      </c>
      <c r="Q58">
        <f t="shared" ref="Q58:Q60" si="77">M58-O58</f>
        <v>3</v>
      </c>
    </row>
    <row r="59" spans="1:17" ht="30">
      <c r="A59" s="1" t="s">
        <v>111</v>
      </c>
      <c r="B59" s="1" t="s">
        <v>112</v>
      </c>
      <c r="C59" s="1" t="s">
        <v>113</v>
      </c>
      <c r="D59" t="str">
        <f t="shared" si="64"/>
        <v>51</v>
      </c>
      <c r="E59" t="str">
        <f t="shared" si="65"/>
        <v>89</v>
      </c>
      <c r="F59" t="str">
        <f t="shared" si="66"/>
        <v>2.0</v>
      </c>
      <c r="G59" t="str">
        <f t="shared" si="67"/>
        <v>3.5</v>
      </c>
      <c r="H59" s="4">
        <f t="shared" si="68"/>
        <v>2</v>
      </c>
      <c r="I59" s="4">
        <f t="shared" si="69"/>
        <v>3.5</v>
      </c>
      <c r="J59" s="4">
        <f t="shared" si="70"/>
        <v>50.8</v>
      </c>
      <c r="K59" s="4">
        <f t="shared" si="71"/>
        <v>88.9</v>
      </c>
      <c r="L59" s="2">
        <f t="shared" si="72"/>
        <v>145</v>
      </c>
      <c r="M59" s="2">
        <f t="shared" si="73"/>
        <v>252</v>
      </c>
      <c r="N59">
        <f t="shared" si="74"/>
        <v>144</v>
      </c>
      <c r="O59">
        <f t="shared" si="75"/>
        <v>252</v>
      </c>
      <c r="P59">
        <f t="shared" si="76"/>
        <v>1</v>
      </c>
      <c r="Q59">
        <f t="shared" si="77"/>
        <v>0</v>
      </c>
    </row>
    <row r="60" spans="1:17" ht="30">
      <c r="A60" s="1" t="s">
        <v>114</v>
      </c>
      <c r="B60" s="1" t="s">
        <v>115</v>
      </c>
      <c r="C60" s="1" t="s">
        <v>116</v>
      </c>
      <c r="D60" t="str">
        <f t="shared" si="64"/>
        <v>55</v>
      </c>
      <c r="E60" t="str">
        <f t="shared" si="65"/>
        <v>91</v>
      </c>
      <c r="F60" t="str">
        <f t="shared" si="66"/>
        <v>2.2</v>
      </c>
      <c r="G60" t="str">
        <f t="shared" si="67"/>
        <v>3.6</v>
      </c>
      <c r="H60" s="4">
        <f t="shared" si="68"/>
        <v>2.2000000000000002</v>
      </c>
      <c r="I60" s="4">
        <f t="shared" si="69"/>
        <v>3.6</v>
      </c>
      <c r="J60" s="4">
        <f t="shared" si="70"/>
        <v>55.9</v>
      </c>
      <c r="K60" s="4">
        <f t="shared" si="71"/>
        <v>91.4</v>
      </c>
      <c r="L60" s="2">
        <f t="shared" si="72"/>
        <v>156</v>
      </c>
      <c r="M60" s="2">
        <f t="shared" si="73"/>
        <v>258</v>
      </c>
      <c r="N60">
        <f t="shared" si="74"/>
        <v>158</v>
      </c>
      <c r="O60">
        <f t="shared" si="75"/>
        <v>259</v>
      </c>
      <c r="P60">
        <f t="shared" si="76"/>
        <v>-2</v>
      </c>
      <c r="Q60">
        <f t="shared" si="77"/>
        <v>-1</v>
      </c>
    </row>
    <row r="63" spans="1:17">
      <c r="A63" t="s">
        <v>122</v>
      </c>
      <c r="C63" t="s">
        <v>117</v>
      </c>
      <c r="F63" t="str">
        <f>LEFT(C63,FIND("x",C63)-2)</f>
        <v>5.5</v>
      </c>
      <c r="G63" t="str">
        <f>RIGHT(C63,LEN(C63) - FIND("x",C63) -1)</f>
        <v>8.5</v>
      </c>
      <c r="H63" s="4">
        <f t="shared" ref="H63:H67" si="78">ROUND(D63/$H$13,1)</f>
        <v>0</v>
      </c>
      <c r="I63" s="4">
        <f t="shared" ref="I63:I67" si="79">ROUND(E63/$H$13,1)</f>
        <v>0</v>
      </c>
      <c r="J63" s="4">
        <f t="shared" ref="J63:J67" si="80">ROUND(F63*$H$13,1)</f>
        <v>139.69999999999999</v>
      </c>
      <c r="K63" s="4">
        <f t="shared" ref="K63:K67" si="81">ROUND(G63*$H$13,1)</f>
        <v>215.9</v>
      </c>
      <c r="L63" s="2">
        <f t="shared" ref="L63:L67" si="82">ROUND(D63*$B$13, 0)</f>
        <v>0</v>
      </c>
      <c r="M63" s="2">
        <f t="shared" ref="M63:M67" si="83">ROUND(E63*$B$13, 0)</f>
        <v>0</v>
      </c>
      <c r="N63">
        <f t="shared" ref="N63:N67" si="84">ROUND(F63*$C$13, 0)</f>
        <v>396</v>
      </c>
      <c r="O63">
        <f t="shared" ref="O63:O67" si="85">ROUND(G63*$C$13, 0)</f>
        <v>612</v>
      </c>
      <c r="P63">
        <f t="shared" ref="P63:P67" si="86">L63-N63</f>
        <v>-396</v>
      </c>
      <c r="Q63">
        <f t="shared" ref="Q63:Q67" si="87">M63-O63</f>
        <v>-612</v>
      </c>
    </row>
    <row r="64" spans="1:17">
      <c r="A64" t="s">
        <v>123</v>
      </c>
      <c r="C64" t="s">
        <v>118</v>
      </c>
      <c r="F64" t="str">
        <f t="shared" ref="F64:F67" si="88">LEFT(C64,FIND("x",C64)-2)</f>
        <v>8.5</v>
      </c>
      <c r="G64" t="str">
        <f t="shared" ref="G64:G67" si="89">RIGHT(C64,LEN(C64) - FIND("x",C64) -1)</f>
        <v>11</v>
      </c>
      <c r="H64" s="4">
        <f t="shared" si="78"/>
        <v>0</v>
      </c>
      <c r="I64" s="4">
        <f t="shared" si="79"/>
        <v>0</v>
      </c>
      <c r="J64" s="4">
        <f t="shared" si="80"/>
        <v>215.9</v>
      </c>
      <c r="K64" s="4">
        <f t="shared" si="81"/>
        <v>279.39999999999998</v>
      </c>
      <c r="L64" s="2">
        <f t="shared" si="82"/>
        <v>0</v>
      </c>
      <c r="M64" s="2">
        <f t="shared" si="83"/>
        <v>0</v>
      </c>
      <c r="N64">
        <f t="shared" si="84"/>
        <v>612</v>
      </c>
      <c r="O64">
        <f t="shared" si="85"/>
        <v>792</v>
      </c>
      <c r="P64">
        <f t="shared" si="86"/>
        <v>-612</v>
      </c>
      <c r="Q64">
        <f t="shared" si="87"/>
        <v>-792</v>
      </c>
    </row>
    <row r="65" spans="1:17">
      <c r="A65" t="s">
        <v>124</v>
      </c>
      <c r="C65" t="s">
        <v>119</v>
      </c>
      <c r="F65" t="str">
        <f t="shared" si="88"/>
        <v>8.5</v>
      </c>
      <c r="G65" t="str">
        <f t="shared" si="89"/>
        <v xml:space="preserve">14 </v>
      </c>
      <c r="H65" s="4">
        <f t="shared" si="78"/>
        <v>0</v>
      </c>
      <c r="I65" s="4">
        <f t="shared" si="79"/>
        <v>0</v>
      </c>
      <c r="J65" s="4">
        <f t="shared" si="80"/>
        <v>215.9</v>
      </c>
      <c r="K65" s="4">
        <f t="shared" si="81"/>
        <v>355.6</v>
      </c>
      <c r="L65" s="2">
        <f t="shared" si="82"/>
        <v>0</v>
      </c>
      <c r="M65" s="2">
        <f t="shared" si="83"/>
        <v>0</v>
      </c>
      <c r="N65">
        <f t="shared" si="84"/>
        <v>612</v>
      </c>
      <c r="O65">
        <f t="shared" si="85"/>
        <v>1008</v>
      </c>
      <c r="P65">
        <f t="shared" si="86"/>
        <v>-612</v>
      </c>
      <c r="Q65">
        <f t="shared" si="87"/>
        <v>-1008</v>
      </c>
    </row>
    <row r="66" spans="1:17">
      <c r="A66" t="s">
        <v>125</v>
      </c>
      <c r="C66" t="s">
        <v>120</v>
      </c>
      <c r="F66" t="str">
        <f t="shared" si="88"/>
        <v>5.0</v>
      </c>
      <c r="G66" t="str">
        <f t="shared" si="89"/>
        <v xml:space="preserve">8.0 </v>
      </c>
      <c r="H66" s="4">
        <f t="shared" si="78"/>
        <v>0</v>
      </c>
      <c r="I66" s="4">
        <f t="shared" si="79"/>
        <v>0</v>
      </c>
      <c r="J66" s="4">
        <f t="shared" si="80"/>
        <v>127</v>
      </c>
      <c r="K66" s="4">
        <f t="shared" si="81"/>
        <v>203.2</v>
      </c>
      <c r="L66" s="2">
        <f t="shared" si="82"/>
        <v>0</v>
      </c>
      <c r="M66" s="2">
        <f t="shared" si="83"/>
        <v>0</v>
      </c>
      <c r="N66">
        <f t="shared" si="84"/>
        <v>360</v>
      </c>
      <c r="O66">
        <f t="shared" si="85"/>
        <v>576</v>
      </c>
      <c r="P66">
        <f t="shared" si="86"/>
        <v>-360</v>
      </c>
      <c r="Q66">
        <f t="shared" si="87"/>
        <v>-576</v>
      </c>
    </row>
    <row r="67" spans="1:17">
      <c r="A67" t="s">
        <v>126</v>
      </c>
      <c r="C67" t="s">
        <v>121</v>
      </c>
      <c r="F67" t="str">
        <f t="shared" si="88"/>
        <v>11.0</v>
      </c>
      <c r="G67" t="str">
        <f t="shared" si="89"/>
        <v xml:space="preserve">17.0 </v>
      </c>
      <c r="H67" s="4">
        <f t="shared" si="78"/>
        <v>0</v>
      </c>
      <c r="I67" s="4">
        <f t="shared" si="79"/>
        <v>0</v>
      </c>
      <c r="J67" s="4">
        <f t="shared" si="80"/>
        <v>279.39999999999998</v>
      </c>
      <c r="K67" s="4">
        <f t="shared" si="81"/>
        <v>431.8</v>
      </c>
      <c r="L67" s="2">
        <f t="shared" si="82"/>
        <v>0</v>
      </c>
      <c r="M67" s="2">
        <f t="shared" si="83"/>
        <v>0</v>
      </c>
      <c r="N67">
        <f t="shared" si="84"/>
        <v>792</v>
      </c>
      <c r="O67">
        <f t="shared" si="85"/>
        <v>1224</v>
      </c>
      <c r="P67">
        <f t="shared" si="86"/>
        <v>-792</v>
      </c>
      <c r="Q67">
        <f t="shared" si="87"/>
        <v>-1224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Bilney Partnership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Mann</dc:creator>
  <cp:lastModifiedBy>Graham Mann</cp:lastModifiedBy>
  <dcterms:created xsi:type="dcterms:W3CDTF">2017-05-09T15:10:46Z</dcterms:created>
  <dcterms:modified xsi:type="dcterms:W3CDTF">2017-05-11T19:06:41Z</dcterms:modified>
</cp:coreProperties>
</file>