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23-06-2021" r:id="rId4" sheetId="2"/>
  </sheets>
</workbook>
</file>

<file path=xl/sharedStrings.xml><?xml version="1.0" encoding="utf-8"?>
<sst xmlns="http://schemas.openxmlformats.org/spreadsheetml/2006/main" count="76" uniqueCount="38">
  <si>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</si>
  <si>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</si>
  <si>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</si>
  <si>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</si>
  <si>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</si>
  <si>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</si>
  <si>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</si>
  <si>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</si>
  <si>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</si>
  <si>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</si>
  <si>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</si>
  <si>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</si>
  <si>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</si>
  <si>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</si>
  <si>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</si>
  <si>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</si>
  <si>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</si>
  <si>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</si>
  <si>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</si>
  <si>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</si>
  <si>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Male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</si>
  <si>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</si>
  <si>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</si>
  <si>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</si>
  <si>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</si>
  <si>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</si>
  <si>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</si>
  <si>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</si>
  <si>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</si>
  <si>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</si>
  <si>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ogis</t>
  </si>
  <si>
    <t>cederholm</t>
  </si>
  <si>
    <t>Type two diabetes</t>
  </si>
  <si>
    <t>79±14</t>
  </si>
  <si>
    <t>gutt</t>
  </si>
  <si>
    <t>Insulin resistance, diabetes</t>
  </si>
  <si>
    <t>89±39</t>
  </si>
  <si>
    <t>avingon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</si>
</sst>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7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120.0</v>
      </c>
      <c r="H2" t="n">
        <v>135.0</v>
      </c>
      <c r="I2" t="n">
        <v>127.5</v>
      </c>
      <c r="J2" t="n">
        <v>120.0</v>
      </c>
      <c r="K2" t="s">
        <v>24</v>
      </c>
      <c r="L2" t="n">
        <v>56.0</v>
      </c>
      <c r="M2" t="n">
        <v>45.0</v>
      </c>
      <c r="N2" t="n">
        <v>55.0</v>
      </c>
      <c r="O2" t="n">
        <v>67.5</v>
      </c>
      <c r="P2" t="n">
        <v>80.0</v>
      </c>
      <c r="Q2" t="n">
        <v>80.0</v>
      </c>
      <c r="R2" t="n">
        <v>180.0</v>
      </c>
      <c r="S2" t="s">
        <v>21</v>
      </c>
      <c r="T2" t="s">
        <v>21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6.666666666666666</v>
      </c>
      <c r="H3" t="n">
        <v>7.5</v>
      </c>
      <c r="I3" t="n">
        <v>7.08</v>
      </c>
      <c r="J3" t="n">
        <v>6.666666666666666</v>
      </c>
      <c r="K3" t="s">
        <v>25</v>
      </c>
      <c r="L3" t="n">
        <v>336.0</v>
      </c>
      <c r="M3" t="n">
        <v>270.0</v>
      </c>
      <c r="N3" t="n">
        <v>330.0</v>
      </c>
      <c r="O3" t="n">
        <v>405.0</v>
      </c>
      <c r="P3" t="n">
        <v>480.0</v>
      </c>
      <c r="Q3" t="n">
        <v>80.0</v>
      </c>
      <c r="R3" t="n">
        <v>180.0</v>
      </c>
      <c r="S3" t="s">
        <v>21</v>
      </c>
      <c r="T3" t="s">
        <v>21</v>
      </c>
      <c r="U3" t="s">
        <v>21</v>
      </c>
      <c r="V3" t="s">
        <v>21</v>
      </c>
    </row>
    <row r="4"/>
    <row r="5">
      <c r="A5" t="n">
        <v>2.0</v>
      </c>
      <c r="B5"/>
      <c r="C5" t="s">
        <v>20</v>
      </c>
      <c r="D5" t="n">
        <v>21.0</v>
      </c>
      <c r="E5" t="s">
        <v>22</v>
      </c>
      <c r="F5" t="n">
        <v>80.0</v>
      </c>
      <c r="G5" t="n">
        <v>180.0</v>
      </c>
      <c r="H5" t="n">
        <v>100.0</v>
      </c>
      <c r="I5" t="n">
        <v>110.0</v>
      </c>
      <c r="J5" t="n">
        <v>120.0</v>
      </c>
      <c r="K5" t="s">
        <v>24</v>
      </c>
      <c r="L5" t="n">
        <v>55.0</v>
      </c>
      <c r="M5" t="n">
        <v>55.0</v>
      </c>
      <c r="N5" t="n">
        <v>65.0</v>
      </c>
      <c r="O5" t="n">
        <v>72.5</v>
      </c>
      <c r="P5" t="n">
        <v>80.0</v>
      </c>
      <c r="Q5" t="n">
        <v>80.0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</row>
    <row r="6">
      <c r="A6" t="n">
        <v>2.0</v>
      </c>
      <c r="B6"/>
      <c r="C6" t="s">
        <v>21</v>
      </c>
      <c r="D6" t="s">
        <v>21</v>
      </c>
      <c r="E6" t="s">
        <v>23</v>
      </c>
      <c r="F6" t="n">
        <v>4.444444444444445</v>
      </c>
      <c r="G6" t="n">
        <v>10.0</v>
      </c>
      <c r="H6" t="n">
        <v>5.555555555555555</v>
      </c>
      <c r="I6" t="n">
        <v>6.11</v>
      </c>
      <c r="J6" t="n">
        <v>6.666666666666666</v>
      </c>
      <c r="K6" t="s">
        <v>25</v>
      </c>
      <c r="L6" t="n">
        <v>330.0</v>
      </c>
      <c r="M6" t="n">
        <v>330.0</v>
      </c>
      <c r="N6" t="n">
        <v>390.0</v>
      </c>
      <c r="O6" t="n">
        <v>435.0</v>
      </c>
      <c r="P6" t="n">
        <v>480.0</v>
      </c>
      <c r="Q6" t="n">
        <v>80.0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</row>
    <row r="7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25.187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((( 0.0118 * (General!I3 - 90 * 0.05551) + 1) * (792 * (( 6.5 * (5.551 * 75 / (0.1640443958298 * POWER(General!Q3, 0.515) * POWER(0.01 * General!R3, 0.422))) - 10000 * (General!J3 - General!I3) / 30 ) / General!I3 + 4514 / General!F3 ) / (General!O3 - General!L3 + 1951))) + (SQRT(POWER((( 0.0118 * (General!I3 - 90 * 0.05551) + 1) * (792 * (( 6.5 * (5.551 * 75 / (0.1640443958298 * POWER(General!Q3, 0.515) * POWER(0.01 * General!R3, 0.422))) - 10000 * (General!J3 - General!I3) / 30 ) / General!I3 + 4514 / General!F3 ) / (General!O3 - General!L3 + 1951))), 2) + 4 * 0.0118 * 173 * (General!I3 - 90 * 0.05551) * (792 * (( 6.5 * (5.551 * 75 / (0.1640443958298 * POWER(General!Q3, 0.515) * POWER(0.01 * General!R3, 0.422))) - 10000 * (General!J3 - General!I3) / 30 ) / General!I3 + 4514 / General!F3 ) / (General!O3 - General!L3 + 1951))))) / 2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(75000 + (General!F3-General!J3)* 1.15 * 180 * 0.19 *General!Q3)/(120 * AVERAGE(General!F3:General!H3,General!J3)*LN(AVERAGE(General!L2:General!N2,General!P2)))</f>
        <v>0.0</v>
      </c>
      <c r="E3" t="s">
        <v>32</v>
      </c>
      <c r="F3" t="s">
        <v>33</v>
      </c>
    </row>
    <row r="4">
      <c r="A4" t="n">
        <v>1.0</v>
      </c>
      <c r="B4"/>
      <c r="C4" t="s">
        <v>34</v>
      </c>
      <c r="D4" t="n">
        <f>(75000 + (General!F2-General!J2)* 0.19 *General!Q3)/(120 * AVERAGE(General!F3:General!H3,General!J3)*LN(AVERAGE(General!L2:General!N2,General!P2)))</f>
        <v>0.0</v>
      </c>
      <c r="E4" t="s">
        <v>35</v>
      </c>
      <c r="F4" t="s">
        <v>36</v>
      </c>
    </row>
    <row r="5"/>
    <row r="6">
      <c r="A6" t="n">
        <v>2.0</v>
      </c>
      <c r="B6"/>
      <c r="C6" t="s">
        <v>31</v>
      </c>
      <c r="D6" t="n">
        <f>(75000 + (General!F6-General!J6)* 1.15 * 180 * 0.19 *General!Q6)/(120 * AVERAGE(General!F6:General!H6,General!J6)*LN(AVERAGE(General!L5:General!N5,General!P5)))</f>
        <v>0.0</v>
      </c>
      <c r="E6" t="s">
        <v>32</v>
      </c>
      <c r="F6" t="s">
        <v>33</v>
      </c>
    </row>
    <row r="7">
      <c r="A7" t="n">
        <v>2.0</v>
      </c>
      <c r="B7"/>
      <c r="C7" t="s">
        <v>34</v>
      </c>
      <c r="D7" t="n">
        <f>(75000 + (General!F5-General!J5)* 0.19 *General!Q6)/(120 * AVERAGE(General!F6:General!H6,General!J6)*LN(AVERAGE(General!L5:General!N5,General!P5)))</f>
        <v>0.0</v>
      </c>
      <c r="E7" t="s">
        <v>35</v>
      </c>
      <c r="F7" t="s">
        <v>36</v>
      </c>
    </row>
    <row r="8">
      <c r="A8" t="n">
        <v>2.0</v>
      </c>
      <c r="B8"/>
      <c r="C8" t="s">
        <v>37</v>
      </c>
      <c r="D8" t="n">
        <f>((0.137 * 100000000 /(General!F6 * General!L5 * 150/General!Q6)) + 100000000 /(General!J6 * General!P5 * 150/General!Q6)) / 2</f>
        <v>0.0</v>
      </c>
      <c r="E8" t="s">
        <v>21</v>
      </c>
      <c r="F8" t="s">
        <v>21</v>
      </c>
    </row>
    <row r="9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2021-06-23T19:36:07Z</dcterms:created>
  <dc:creator>Apache POI</dc:creator>
</cp:coreProperties>
</file>