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60" yWindow="75" windowWidth="11340" windowHeight="6030" activeTab="2"/>
  </bookViews>
  <sheets>
    <sheet name="Raport Calcul impozit profit I" sheetId="18" r:id="rId1"/>
    <sheet name="Raport Calcul impozit profi II" sheetId="21" r:id="rId2"/>
    <sheet name="DID -Indicatori calcul impozit" sheetId="19" r:id="rId3"/>
  </sheets>
  <definedNames>
    <definedName name="_xlnm.Print_Area" localSheetId="2">'DID -Indicatori calcul impozit'!$A$1:$D$81</definedName>
  </definedNames>
  <calcPr calcId="125725"/>
</workbook>
</file>

<file path=xl/calcChain.xml><?xml version="1.0" encoding="utf-8"?>
<calcChain xmlns="http://schemas.openxmlformats.org/spreadsheetml/2006/main">
  <c r="D83" i="21"/>
  <c r="D79"/>
  <c r="D62"/>
  <c r="D63" s="1"/>
  <c r="D64" s="1"/>
  <c r="D36" s="1"/>
  <c r="D53"/>
  <c r="D20"/>
  <c r="D52" s="1"/>
  <c r="D55" s="1"/>
  <c r="D56" s="1"/>
  <c r="D57" s="1"/>
  <c r="D33" s="1"/>
  <c r="D49" s="1"/>
  <c r="D21" s="1"/>
  <c r="C83"/>
  <c r="C79"/>
  <c r="C63"/>
  <c r="C64" s="1"/>
  <c r="C36" s="1"/>
  <c r="C62"/>
  <c r="C53"/>
  <c r="C20"/>
  <c r="C52" s="1"/>
  <c r="C55" s="1"/>
  <c r="C56" s="1"/>
  <c r="C57" s="1"/>
  <c r="C33" s="1"/>
  <c r="C49" s="1"/>
  <c r="C21" s="1"/>
  <c r="C55" i="18"/>
  <c r="C20"/>
  <c r="C83"/>
  <c r="C53"/>
  <c r="C62"/>
  <c r="C63"/>
  <c r="C64" s="1"/>
  <c r="C36" s="1"/>
  <c r="C79"/>
  <c r="D28" i="21" l="1"/>
  <c r="C28"/>
  <c r="C52" i="18"/>
  <c r="D71" i="21" l="1"/>
  <c r="D72" s="1"/>
  <c r="D75" s="1"/>
  <c r="D68"/>
  <c r="C71"/>
  <c r="C72" s="1"/>
  <c r="C75" s="1"/>
  <c r="C68"/>
  <c r="C56" i="18"/>
  <c r="C57" s="1"/>
  <c r="C33" s="1"/>
  <c r="D80" i="21" l="1"/>
  <c r="D81" s="1"/>
  <c r="D82" s="1"/>
  <c r="D84" s="1"/>
  <c r="D88" s="1"/>
  <c r="D87"/>
  <c r="D89" s="1"/>
  <c r="D92" s="1"/>
  <c r="D94" s="1"/>
  <c r="C80"/>
  <c r="C81" s="1"/>
  <c r="C82" s="1"/>
  <c r="C84" s="1"/>
  <c r="C88" s="1"/>
  <c r="C87"/>
  <c r="C89" s="1"/>
  <c r="C92" s="1"/>
  <c r="C94" s="1"/>
  <c r="C49" i="18"/>
  <c r="C21" s="1"/>
  <c r="C28" s="1"/>
  <c r="C68" s="1"/>
  <c r="C71" l="1"/>
  <c r="C72" s="1"/>
  <c r="C75" s="1"/>
  <c r="C87"/>
  <c r="C80"/>
  <c r="C81" s="1"/>
  <c r="C82" s="1"/>
  <c r="C84" s="1"/>
  <c r="C88" s="1"/>
  <c r="C89" l="1"/>
  <c r="C92" s="1"/>
  <c r="C94" s="1"/>
</calcChain>
</file>

<file path=xl/comments1.xml><?xml version="1.0" encoding="utf-8"?>
<comments xmlns="http://schemas.openxmlformats.org/spreadsheetml/2006/main">
  <authors>
    <author>iulia.dunca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38"/>
          </rPr>
          <t>iulia.dunca:</t>
        </r>
        <r>
          <rPr>
            <sz val="9"/>
            <color indexed="81"/>
            <rFont val="Tahoma"/>
            <family val="2"/>
            <charset val="238"/>
          </rPr>
          <t xml:space="preserve">
Text editabil</t>
        </r>
      </text>
    </comment>
    <comment ref="B44" authorId="0">
      <text>
        <r>
          <rPr>
            <b/>
            <sz val="9"/>
            <color indexed="81"/>
            <rFont val="Tahoma"/>
            <family val="2"/>
            <charset val="238"/>
          </rPr>
          <t>iulia.dunca:</t>
        </r>
        <r>
          <rPr>
            <sz val="9"/>
            <color indexed="81"/>
            <rFont val="Tahoma"/>
            <family val="2"/>
            <charset val="238"/>
          </rPr>
          <t xml:space="preserve">
Text editabil</t>
        </r>
      </text>
    </comment>
  </commentList>
</comments>
</file>

<file path=xl/sharedStrings.xml><?xml version="1.0" encoding="utf-8"?>
<sst xmlns="http://schemas.openxmlformats.org/spreadsheetml/2006/main" count="384" uniqueCount="129">
  <si>
    <t>Total venituri</t>
  </si>
  <si>
    <t>Total cheltuieli</t>
  </si>
  <si>
    <t>Cheltuieli nedeductibile</t>
  </si>
  <si>
    <t>Total cheltuieli nedeductibile</t>
  </si>
  <si>
    <t>Cheltuieli sponsorizare</t>
  </si>
  <si>
    <t>Cheltuieli protocol</t>
  </si>
  <si>
    <t>Cheltuieli sociale</t>
  </si>
  <si>
    <t xml:space="preserve">              diferenta de inregistrat</t>
  </si>
  <si>
    <t>Total impozit pe profit final datorat</t>
  </si>
  <si>
    <t>Cifra de afaceri</t>
  </si>
  <si>
    <t>20/100 din Impozit pe profit</t>
  </si>
  <si>
    <t>Cheltuieli sponsorizare admise</t>
  </si>
  <si>
    <t>Cheltuieli sponsorizare efective</t>
  </si>
  <si>
    <t>Cheltuieli sponsorizare deductibile</t>
  </si>
  <si>
    <t xml:space="preserve">Calcul impozit profit </t>
  </si>
  <si>
    <t>3/1000 din CA</t>
  </si>
  <si>
    <t xml:space="preserve">Calcul impozit 16% </t>
  </si>
  <si>
    <t xml:space="preserve">CALCUL IMPOZIT PROFIT </t>
  </si>
  <si>
    <t>Alte venituri neimpozabile</t>
  </si>
  <si>
    <t xml:space="preserve"> - rulaj ct. 711</t>
  </si>
  <si>
    <t xml:space="preserve"> - rulaj ct. 712</t>
  </si>
  <si>
    <t xml:space="preserve"> - rulaj ct. 709</t>
  </si>
  <si>
    <t xml:space="preserve"> + rulaj ct. 609</t>
  </si>
  <si>
    <t xml:space="preserve"> - rulaj ct.609</t>
  </si>
  <si>
    <t xml:space="preserve"> + rulaj ct.709</t>
  </si>
  <si>
    <t xml:space="preserve"> + sold ct. 711 C</t>
  </si>
  <si>
    <t xml:space="preserve"> - sold ct. 711 D</t>
  </si>
  <si>
    <t xml:space="preserve"> + sold ct. 712 C</t>
  </si>
  <si>
    <t xml:space="preserve"> - sold ct. 712 D</t>
  </si>
  <si>
    <t>Venituri din provizioane si ajustari neipozabile ct. 781</t>
  </si>
  <si>
    <t>Venituri din ajustari financiare neimpozabile ct. 786</t>
  </si>
  <si>
    <t>Cheltuieli deplasare din ct. 625</t>
  </si>
  <si>
    <t>Alte cheltuieli nedeductibile din ct. 6588</t>
  </si>
  <si>
    <t>Combustibil nedeductibil din ct. 6022</t>
  </si>
  <si>
    <t>Amortizare nedeductibila din ct. 6811</t>
  </si>
  <si>
    <t>TVA nedeductibila din ct. 635</t>
  </si>
  <si>
    <t>Cheltuieli cu donatii si subventii ct. 6582</t>
  </si>
  <si>
    <t>Amenzi si penalitati din ct. 6581</t>
  </si>
  <si>
    <t>Cheltuieli cu impozit profit ct. 691</t>
  </si>
  <si>
    <t>Cheltuieli cu provizioane si ajustari nedeductibile din ct. 6812, 6813, 6814, 685</t>
  </si>
  <si>
    <t>Cheltuieli cu pierderi din creante si debitori diversi din ct. 654</t>
  </si>
  <si>
    <t xml:space="preserve">              datorat cumulat trim. Precedent</t>
  </si>
  <si>
    <t>INTOCMIT,</t>
  </si>
  <si>
    <t>VERIFICAT,</t>
  </si>
  <si>
    <t>Indicatori</t>
  </si>
  <si>
    <t>Tip indicator</t>
  </si>
  <si>
    <t>Nr. Crt.</t>
  </si>
  <si>
    <t>Numeric</t>
  </si>
  <si>
    <t>Calculat</t>
  </si>
  <si>
    <t>..</t>
  </si>
  <si>
    <t>Mod de calcul indicatori</t>
  </si>
  <si>
    <t>Societatea:</t>
  </si>
  <si>
    <t>Cui:</t>
  </si>
  <si>
    <t>Adresa:</t>
  </si>
  <si>
    <t>Perioada</t>
  </si>
  <si>
    <t>Text</t>
  </si>
  <si>
    <t>Venituri - Cheltuieli,  sold ct. 121</t>
  </si>
  <si>
    <t xml:space="preserve">Total baza de impozitare </t>
  </si>
  <si>
    <t>Venituri - cheltuieli (rd.13)</t>
  </si>
  <si>
    <t>Cheltuieli protocol din ct. 623</t>
  </si>
  <si>
    <t>CALCUL IMPOZIT PROFIT</t>
  </si>
  <si>
    <t>Cheltueili nedeductibile protocol</t>
  </si>
  <si>
    <t>rd.13</t>
  </si>
  <si>
    <t xml:space="preserve">Baza calcul cheltuieli protocol </t>
  </si>
  <si>
    <t>Fondul de salarii - rulaj D ct. 641</t>
  </si>
  <si>
    <t>Actiuni sociale - rulaj D ct. 6458</t>
  </si>
  <si>
    <t>Cheltuieli nedeductibile sociale</t>
  </si>
  <si>
    <t>Pierderea fiscala din perioadele precedente</t>
  </si>
  <si>
    <t>Pierdere fiscala</t>
  </si>
  <si>
    <t>Impozit datorat</t>
  </si>
  <si>
    <t>Impozit pe profit datorat</t>
  </si>
  <si>
    <t>Total impozit pe porfit datorat</t>
  </si>
  <si>
    <t>Pierderea fiscala</t>
  </si>
  <si>
    <t>Pierderea fiscala curenta</t>
  </si>
  <si>
    <t>Pierdere fiscala curenta</t>
  </si>
  <si>
    <t>Martie 2013</t>
  </si>
  <si>
    <t>dupa impozit</t>
  </si>
  <si>
    <t>rd.(1-2-3-4+5+6-7+8-9)
-rd.(10-11+12)</t>
  </si>
  <si>
    <t>rd.46</t>
  </si>
  <si>
    <t>rd.47</t>
  </si>
  <si>
    <t>Venituri - Cheltuieli (rd.(1-2-3-4+5+6-7+8-9)-rd.(10-11+12)) sold ct. 121</t>
  </si>
  <si>
    <t xml:space="preserve">Cheltuieli protocol nedeductibile </t>
  </si>
  <si>
    <t xml:space="preserve">Cheltuieli sociale nedeductibile </t>
  </si>
  <si>
    <t>rd.(13+14-15-16-17-18-19-20)</t>
  </si>
  <si>
    <t>rd.40</t>
  </si>
  <si>
    <t>Cheltuieli nedeductibile (rd. 40)</t>
  </si>
  <si>
    <t>rd.(22+23+24+25+26+27+28+29+30+31+32+33+34+35+36+37+38+39)</t>
  </si>
  <si>
    <t>rd.33</t>
  </si>
  <si>
    <t>Impozit profit (rd. 33)</t>
  </si>
  <si>
    <t>acest indicator ce poate modifica automat de sistem, daca randul 33 de mai sus primeste al numar curent</t>
  </si>
  <si>
    <t>Cheltuieli protocol din ct. 623 (rd. 46)</t>
  </si>
  <si>
    <t>Rezerva legala</t>
  </si>
  <si>
    <t>rd. (41+42+43-15-16-17-19-20)</t>
  </si>
  <si>
    <t>IF(rd.44*2%&gt;0;rd.44*2%;0)</t>
  </si>
  <si>
    <t>Baza calcul cheltuieli sociale (rd. 47)</t>
  </si>
  <si>
    <t>2% admise conform legii (rd.49*2%)</t>
  </si>
  <si>
    <t>IF(rd.49*2%&gt;0;rd.49*2%;0)</t>
  </si>
  <si>
    <t>IF(rd.48-rd.50&gt;0;rd.48-rd.50;0)</t>
  </si>
  <si>
    <t>rd.57*3/1000</t>
  </si>
  <si>
    <t>rd.55</t>
  </si>
  <si>
    <t>rd.54*16%</t>
  </si>
  <si>
    <t>rd.56</t>
  </si>
  <si>
    <t>Impozit pe profit (rd.56)</t>
  </si>
  <si>
    <t>rd.59*20/100</t>
  </si>
  <si>
    <t>IF(rd.61&lt;rd.62;rd.61;rd.62)</t>
  </si>
  <si>
    <t>Total impozit profit datorat (rd.56)</t>
  </si>
  <si>
    <t>rd.63</t>
  </si>
  <si>
    <t>Impozit pe profit final (rd.64-rd.65)</t>
  </si>
  <si>
    <t>rd.(64-65)</t>
  </si>
  <si>
    <t>rd.(67-68)</t>
  </si>
  <si>
    <t>rd.51</t>
  </si>
  <si>
    <t>Actiuni sociale nedeductibile din ct. 6458 (rd. 51)</t>
  </si>
  <si>
    <t xml:space="preserve">se adauga </t>
  </si>
  <si>
    <t>se adauga</t>
  </si>
  <si>
    <r>
      <t>se blocheaza (</t>
    </r>
    <r>
      <rPr>
        <sz val="10"/>
        <color rgb="FFFF0000"/>
        <rFont val="Times New Roman"/>
        <family val="1"/>
        <charset val="238"/>
      </rPr>
      <t>se poate doar modifica denumirea indicatorului</t>
    </r>
    <r>
      <rPr>
        <sz val="10"/>
        <rFont val="Times New Roman"/>
        <family val="1"/>
        <charset val="238"/>
      </rPr>
      <t>), fara posibilitatea de stergere/modificare</t>
    </r>
  </si>
  <si>
    <r>
      <t xml:space="preserve">se blocheaza </t>
    </r>
    <r>
      <rPr>
        <sz val="10"/>
        <color rgb="FFFF0000"/>
        <rFont val="Times New Roman"/>
        <family val="1"/>
        <charset val="238"/>
      </rPr>
      <t>(se poate doar modifica denumirea indicatorului)</t>
    </r>
    <r>
      <rPr>
        <sz val="10"/>
        <rFont val="Times New Roman"/>
        <family val="1"/>
        <charset val="238"/>
      </rPr>
      <t>, fara posibilitatea de stergere/modificare</t>
    </r>
  </si>
  <si>
    <t>se adaiga</t>
  </si>
  <si>
    <t>2% admise conform legii (rd. 44*2%)</t>
  </si>
  <si>
    <t>IF(rd.43-rd.45&gt;0;rd.43-rd.45;0)</t>
  </si>
  <si>
    <t>IF(rd.21-rd.52&lt;0;-(rd.21-rd.52);0)</t>
  </si>
  <si>
    <t>IF(rd.21-rd.52&gt;0;rd.21-rd.52;0)</t>
  </si>
  <si>
    <t>Impozit calculat 16% (rd.54*16%)</t>
  </si>
  <si>
    <t>Baza impozitare (rd.21-rd.52)</t>
  </si>
  <si>
    <t>IF((rd.58&gt;rd.60);rd.58;rd.60)</t>
  </si>
  <si>
    <t>Total baza de impozitare rd.(13+14-15-16-17-18-19-20)</t>
  </si>
  <si>
    <t>Baza calcul cheltuieli protocol (rd. 32+33+34-15-16-17-19-20)</t>
  </si>
  <si>
    <t>2% admise conform legii (rd.47*2%)</t>
  </si>
  <si>
    <t>rd.66</t>
  </si>
  <si>
    <t>inainte de impozit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</si>
</sst>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8"/>
      <name val="Arial"/>
      <family val="2"/>
      <charset val="238"/>
    </font>
    <font>
      <sz val="10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0"/>
      <name val="Times New Roman"/>
      <family val="1"/>
      <charset val="238"/>
    </font>
    <font>
      <b/>
      <u/>
      <sz val="10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charset val="238"/>
    </font>
    <font>
      <sz val="10"/>
      <color rgb="FFFF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 applyProtection="1">
      <alignment vertical="top" wrapText="1"/>
      <protection locked="0"/>
    </xf>
    <xf numFmtId="3" fontId="2" fillId="0" borderId="0" xfId="0" applyNumberFormat="1" applyFont="1" applyProtection="1">
      <protection locked="0"/>
    </xf>
    <xf numFmtId="3" fontId="4" fillId="0" borderId="0" xfId="0" applyNumberFormat="1" applyFont="1" applyProtection="1"/>
    <xf numFmtId="3" fontId="2" fillId="0" borderId="0" xfId="0" applyNumberFormat="1" applyFont="1" applyProtection="1"/>
    <xf numFmtId="0" fontId="3" fillId="0" borderId="0" xfId="0" applyFont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49" fontId="2" fillId="0" borderId="0" xfId="0" applyNumberFormat="1" applyFont="1"/>
    <xf numFmtId="3" fontId="2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2" fillId="3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vertical="top" wrapText="1"/>
      <protection locked="0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6"/>
  <sheetViews>
    <sheetView workbookViewId="0">
      <selection activeCell="B5" sqref="B5"/>
    </sheetView>
  </sheetViews>
  <sheetFormatPr defaultRowHeight="12.75"/>
  <cols>
    <col min="1" max="1" width="6.140625" style="1" customWidth="1"/>
    <col min="2" max="2" width="60.85546875" style="3" bestFit="1" customWidth="1"/>
    <col min="3" max="3" width="16.5703125" style="4" customWidth="1"/>
    <col min="4" max="4" width="16" style="2" customWidth="1"/>
    <col min="5" max="5" width="11" style="2" bestFit="1" customWidth="1"/>
    <col min="6" max="16384" width="9.140625" style="2"/>
  </cols>
  <sheetData>
    <row r="1" spans="1:4">
      <c r="B1" s="3" t="s">
        <v>51</v>
      </c>
      <c r="C1" s="2"/>
    </row>
    <row r="2" spans="1:4">
      <c r="B2" s="3" t="s">
        <v>53</v>
      </c>
    </row>
    <row r="3" spans="1:4">
      <c r="B3" s="3" t="s">
        <v>52</v>
      </c>
    </row>
    <row r="4" spans="1:4" ht="15.75">
      <c r="B4" s="13"/>
    </row>
    <row r="5" spans="1:4" ht="18.75">
      <c r="B5" s="7" t="s">
        <v>17</v>
      </c>
      <c r="C5" s="21" t="s">
        <v>54</v>
      </c>
    </row>
    <row r="6" spans="1:4" ht="18.75">
      <c r="B6" s="7"/>
      <c r="C6" s="22" t="s">
        <v>75</v>
      </c>
      <c r="D6" s="19"/>
    </row>
    <row r="8" spans="1:4">
      <c r="A8" s="23">
        <v>1</v>
      </c>
      <c r="B8" s="24" t="s">
        <v>0</v>
      </c>
    </row>
    <row r="9" spans="1:4">
      <c r="A9" s="23">
        <v>2</v>
      </c>
      <c r="B9" s="24" t="s">
        <v>21</v>
      </c>
    </row>
    <row r="10" spans="1:4">
      <c r="A10" s="23">
        <v>3</v>
      </c>
      <c r="B10" s="24" t="s">
        <v>19</v>
      </c>
    </row>
    <row r="11" spans="1:4">
      <c r="A11" s="23">
        <v>4</v>
      </c>
      <c r="B11" s="24" t="s">
        <v>20</v>
      </c>
    </row>
    <row r="12" spans="1:4">
      <c r="A12" s="23">
        <v>5</v>
      </c>
      <c r="B12" s="24" t="s">
        <v>22</v>
      </c>
    </row>
    <row r="13" spans="1:4">
      <c r="A13" s="23">
        <v>6</v>
      </c>
      <c r="B13" s="24" t="s">
        <v>25</v>
      </c>
    </row>
    <row r="14" spans="1:4">
      <c r="A14" s="23">
        <v>7</v>
      </c>
      <c r="B14" s="24" t="s">
        <v>26</v>
      </c>
    </row>
    <row r="15" spans="1:4">
      <c r="A15" s="23">
        <v>8</v>
      </c>
      <c r="B15" s="24" t="s">
        <v>27</v>
      </c>
    </row>
    <row r="16" spans="1:4">
      <c r="A16" s="23">
        <v>9</v>
      </c>
      <c r="B16" s="24" t="s">
        <v>28</v>
      </c>
    </row>
    <row r="17" spans="1:3">
      <c r="A17" s="23">
        <v>10</v>
      </c>
      <c r="B17" s="24" t="s">
        <v>1</v>
      </c>
    </row>
    <row r="18" spans="1:3">
      <c r="A18" s="23">
        <v>11</v>
      </c>
      <c r="B18" s="24" t="s">
        <v>23</v>
      </c>
    </row>
    <row r="19" spans="1:3">
      <c r="A19" s="23">
        <v>12</v>
      </c>
      <c r="B19" s="24" t="s">
        <v>24</v>
      </c>
    </row>
    <row r="20" spans="1:3">
      <c r="A20" s="23">
        <v>13</v>
      </c>
      <c r="B20" s="25" t="s">
        <v>80</v>
      </c>
      <c r="C20" s="5">
        <f>(C8-C9-C10-C11+C12+C13-C14+C15-C16)-(C17-C18+C19)</f>
        <v>0</v>
      </c>
    </row>
    <row r="21" spans="1:3">
      <c r="A21" s="23">
        <v>14</v>
      </c>
      <c r="B21" s="24" t="s">
        <v>85</v>
      </c>
      <c r="C21" s="6">
        <f>C49</f>
        <v>0</v>
      </c>
    </row>
    <row r="22" spans="1:3">
      <c r="A22" s="23">
        <v>15</v>
      </c>
      <c r="B22" s="24" t="s">
        <v>29</v>
      </c>
      <c r="C22" s="6"/>
    </row>
    <row r="23" spans="1:3">
      <c r="A23" s="23">
        <v>16</v>
      </c>
      <c r="B23" s="24" t="s">
        <v>30</v>
      </c>
      <c r="C23" s="6"/>
    </row>
    <row r="24" spans="1:3">
      <c r="A24" s="23">
        <v>17</v>
      </c>
      <c r="B24" s="24" t="s">
        <v>18</v>
      </c>
      <c r="C24" s="6"/>
    </row>
    <row r="25" spans="1:3">
      <c r="A25" s="23">
        <v>18</v>
      </c>
      <c r="B25" s="24" t="s">
        <v>91</v>
      </c>
      <c r="C25" s="6"/>
    </row>
    <row r="26" spans="1:3">
      <c r="A26" s="23">
        <v>19</v>
      </c>
      <c r="B26" s="24"/>
      <c r="C26" s="6"/>
    </row>
    <row r="27" spans="1:3">
      <c r="A27" s="23">
        <v>20</v>
      </c>
      <c r="B27" s="24"/>
      <c r="C27" s="6"/>
    </row>
    <row r="28" spans="1:3">
      <c r="A28" s="23">
        <v>21</v>
      </c>
      <c r="B28" s="25" t="s">
        <v>124</v>
      </c>
      <c r="C28" s="5">
        <f>C20+C21-C22-C24-C25-C26-C27</f>
        <v>0</v>
      </c>
    </row>
    <row r="29" spans="1:3" ht="15">
      <c r="A29" s="26"/>
      <c r="B29" s="27"/>
    </row>
    <row r="30" spans="1:3" ht="15">
      <c r="A30" s="26"/>
      <c r="B30" s="28" t="s">
        <v>2</v>
      </c>
    </row>
    <row r="31" spans="1:3">
      <c r="A31" s="23">
        <v>22</v>
      </c>
      <c r="B31" s="24" t="s">
        <v>31</v>
      </c>
    </row>
    <row r="32" spans="1:3">
      <c r="A32" s="23">
        <v>23</v>
      </c>
      <c r="B32" s="24" t="s">
        <v>37</v>
      </c>
    </row>
    <row r="33" spans="1:3">
      <c r="A33" s="23">
        <v>24</v>
      </c>
      <c r="B33" s="24" t="s">
        <v>90</v>
      </c>
      <c r="C33" s="6">
        <f>C57</f>
        <v>0</v>
      </c>
    </row>
    <row r="34" spans="1:3">
      <c r="A34" s="23">
        <v>25</v>
      </c>
      <c r="B34" s="24" t="s">
        <v>32</v>
      </c>
    </row>
    <row r="35" spans="1:3">
      <c r="A35" s="23">
        <v>26</v>
      </c>
      <c r="B35" s="24" t="s">
        <v>33</v>
      </c>
    </row>
    <row r="36" spans="1:3">
      <c r="A36" s="23">
        <v>27</v>
      </c>
      <c r="B36" s="24" t="s">
        <v>111</v>
      </c>
      <c r="C36" s="6">
        <f>C64</f>
        <v>0</v>
      </c>
    </row>
    <row r="37" spans="1:3">
      <c r="A37" s="23">
        <v>28</v>
      </c>
      <c r="B37" s="24" t="s">
        <v>34</v>
      </c>
    </row>
    <row r="38" spans="1:3">
      <c r="A38" s="23">
        <v>29</v>
      </c>
      <c r="B38" s="24" t="s">
        <v>35</v>
      </c>
    </row>
    <row r="39" spans="1:3">
      <c r="A39" s="23">
        <v>30</v>
      </c>
      <c r="B39" s="24" t="s">
        <v>36</v>
      </c>
    </row>
    <row r="40" spans="1:3" ht="14.25" customHeight="1">
      <c r="A40" s="23">
        <v>31</v>
      </c>
      <c r="B40" s="24" t="s">
        <v>39</v>
      </c>
    </row>
    <row r="41" spans="1:3">
      <c r="A41" s="23">
        <v>32</v>
      </c>
      <c r="B41" s="24" t="s">
        <v>40</v>
      </c>
    </row>
    <row r="42" spans="1:3">
      <c r="A42" s="23">
        <v>33</v>
      </c>
      <c r="B42" s="24" t="s">
        <v>38</v>
      </c>
    </row>
    <row r="43" spans="1:3">
      <c r="A43" s="23">
        <v>34</v>
      </c>
      <c r="B43" s="24"/>
    </row>
    <row r="44" spans="1:3">
      <c r="A44" s="23">
        <v>35</v>
      </c>
      <c r="B44" s="24"/>
    </row>
    <row r="45" spans="1:3">
      <c r="A45" s="23">
        <v>36</v>
      </c>
      <c r="B45" s="24"/>
    </row>
    <row r="46" spans="1:3">
      <c r="A46" s="23">
        <v>37</v>
      </c>
      <c r="B46" s="24"/>
    </row>
    <row r="47" spans="1:3">
      <c r="A47" s="23">
        <v>38</v>
      </c>
      <c r="B47" s="24"/>
    </row>
    <row r="48" spans="1:3">
      <c r="A48" s="23">
        <v>39</v>
      </c>
      <c r="B48" s="24"/>
    </row>
    <row r="49" spans="1:3">
      <c r="A49" s="23">
        <v>40</v>
      </c>
      <c r="B49" s="25" t="s">
        <v>3</v>
      </c>
      <c r="C49" s="5">
        <f>SUM(C31:C48)</f>
        <v>0</v>
      </c>
    </row>
    <row r="50" spans="1:3" ht="15">
      <c r="A50" s="26"/>
      <c r="B50" s="27"/>
    </row>
    <row r="51" spans="1:3" ht="15">
      <c r="A51" s="26"/>
      <c r="B51" s="28" t="s">
        <v>5</v>
      </c>
    </row>
    <row r="52" spans="1:3">
      <c r="A52" s="23">
        <v>41</v>
      </c>
      <c r="B52" s="24" t="s">
        <v>58</v>
      </c>
      <c r="C52" s="6">
        <f>C20</f>
        <v>0</v>
      </c>
    </row>
    <row r="53" spans="1:3">
      <c r="A53" s="23">
        <v>42</v>
      </c>
      <c r="B53" s="24" t="s">
        <v>88</v>
      </c>
      <c r="C53" s="6">
        <f>C42</f>
        <v>0</v>
      </c>
    </row>
    <row r="54" spans="1:3">
      <c r="A54" s="23">
        <v>43</v>
      </c>
      <c r="B54" s="24" t="s">
        <v>59</v>
      </c>
      <c r="C54" s="4">
        <v>0</v>
      </c>
    </row>
    <row r="55" spans="1:3">
      <c r="A55" s="23">
        <v>44</v>
      </c>
      <c r="B55" s="24" t="s">
        <v>125</v>
      </c>
      <c r="C55" s="6">
        <f>C52+C54+C53-C22-C23-C24-C26-C27</f>
        <v>0</v>
      </c>
    </row>
    <row r="56" spans="1:3">
      <c r="A56" s="23">
        <v>45</v>
      </c>
      <c r="B56" s="24" t="s">
        <v>117</v>
      </c>
      <c r="C56" s="6">
        <f>IF(C55*2%&gt;0,C55*2%,0)</f>
        <v>0</v>
      </c>
    </row>
    <row r="57" spans="1:3">
      <c r="A57" s="23">
        <v>46</v>
      </c>
      <c r="B57" s="24" t="s">
        <v>81</v>
      </c>
      <c r="C57" s="6">
        <f>IF(C54-C56&gt;0,C54-C56,0)</f>
        <v>0</v>
      </c>
    </row>
    <row r="58" spans="1:3" ht="15">
      <c r="A58" s="26"/>
      <c r="B58" s="27"/>
    </row>
    <row r="59" spans="1:3" ht="15">
      <c r="A59" s="26"/>
      <c r="B59" s="28" t="s">
        <v>6</v>
      </c>
    </row>
    <row r="60" spans="1:3">
      <c r="A60" s="23">
        <v>47</v>
      </c>
      <c r="B60" s="24" t="s">
        <v>64</v>
      </c>
    </row>
    <row r="61" spans="1:3">
      <c r="A61" s="23">
        <v>48</v>
      </c>
      <c r="B61" s="24" t="s">
        <v>65</v>
      </c>
    </row>
    <row r="62" spans="1:3">
      <c r="A62" s="23">
        <v>49</v>
      </c>
      <c r="B62" s="24" t="s">
        <v>94</v>
      </c>
      <c r="C62" s="6">
        <f>C60</f>
        <v>0</v>
      </c>
    </row>
    <row r="63" spans="1:3">
      <c r="A63" s="23">
        <v>50</v>
      </c>
      <c r="B63" s="24" t="s">
        <v>126</v>
      </c>
      <c r="C63" s="6">
        <f>C62*0.02</f>
        <v>0</v>
      </c>
    </row>
    <row r="64" spans="1:3">
      <c r="A64" s="23">
        <v>51</v>
      </c>
      <c r="B64" s="24" t="s">
        <v>82</v>
      </c>
      <c r="C64" s="6">
        <f>IF(C61-C63&gt;0,C61-C63,0)</f>
        <v>0</v>
      </c>
    </row>
    <row r="65" spans="1:3" ht="15">
      <c r="A65" s="26"/>
      <c r="B65" s="27"/>
      <c r="C65" s="6"/>
    </row>
    <row r="66" spans="1:3" ht="15">
      <c r="A66" s="26"/>
      <c r="B66" s="28" t="s">
        <v>72</v>
      </c>
      <c r="C66" s="6"/>
    </row>
    <row r="67" spans="1:3">
      <c r="A67" s="23">
        <v>52</v>
      </c>
      <c r="B67" s="24" t="s">
        <v>67</v>
      </c>
      <c r="C67" s="6"/>
    </row>
    <row r="68" spans="1:3">
      <c r="A68" s="23">
        <v>53</v>
      </c>
      <c r="B68" s="24" t="s">
        <v>74</v>
      </c>
      <c r="C68" s="4">
        <f>IF(C28-C67&lt;0,-(C28-C67),0)</f>
        <v>0</v>
      </c>
    </row>
    <row r="69" spans="1:3" ht="15">
      <c r="A69" s="26"/>
      <c r="B69" s="27"/>
    </row>
    <row r="70" spans="1:3" ht="15">
      <c r="A70" s="26"/>
      <c r="B70" s="28" t="s">
        <v>16</v>
      </c>
    </row>
    <row r="71" spans="1:3">
      <c r="A71" s="23">
        <v>54</v>
      </c>
      <c r="B71" s="24" t="s">
        <v>122</v>
      </c>
      <c r="C71" s="6">
        <f>IF(C28-C67&gt;0,C28-C67,0)</f>
        <v>0</v>
      </c>
    </row>
    <row r="72" spans="1:3">
      <c r="A72" s="23">
        <v>55</v>
      </c>
      <c r="B72" s="24" t="s">
        <v>121</v>
      </c>
      <c r="C72" s="5">
        <f>C71*16%</f>
        <v>0</v>
      </c>
    </row>
    <row r="73" spans="1:3" ht="15">
      <c r="A73" s="26"/>
      <c r="B73" s="27"/>
      <c r="C73" s="5"/>
    </row>
    <row r="74" spans="1:3" ht="15">
      <c r="A74" s="26"/>
      <c r="B74" s="28" t="s">
        <v>70</v>
      </c>
    </row>
    <row r="75" spans="1:3">
      <c r="A75" s="23">
        <v>56</v>
      </c>
      <c r="B75" s="24" t="s">
        <v>69</v>
      </c>
      <c r="C75" s="5">
        <f>C72</f>
        <v>0</v>
      </c>
    </row>
    <row r="76" spans="1:3" ht="15">
      <c r="A76" s="26"/>
      <c r="B76" s="27"/>
    </row>
    <row r="77" spans="1:3" ht="15">
      <c r="A77" s="26"/>
      <c r="B77" s="28" t="s">
        <v>4</v>
      </c>
    </row>
    <row r="78" spans="1:3">
      <c r="A78" s="23">
        <v>57</v>
      </c>
      <c r="B78" s="24" t="s">
        <v>9</v>
      </c>
    </row>
    <row r="79" spans="1:3">
      <c r="A79" s="23">
        <v>58</v>
      </c>
      <c r="B79" s="24" t="s">
        <v>15</v>
      </c>
      <c r="C79" s="4">
        <f>C78*3/1000</f>
        <v>0</v>
      </c>
    </row>
    <row r="80" spans="1:3">
      <c r="A80" s="23">
        <v>59</v>
      </c>
      <c r="B80" s="24" t="s">
        <v>102</v>
      </c>
      <c r="C80" s="6">
        <f>C75</f>
        <v>0</v>
      </c>
    </row>
    <row r="81" spans="1:3">
      <c r="A81" s="23">
        <v>60</v>
      </c>
      <c r="B81" s="24" t="s">
        <v>10</v>
      </c>
      <c r="C81" s="6">
        <f>C80*20/100</f>
        <v>0</v>
      </c>
    </row>
    <row r="82" spans="1:3">
      <c r="A82" s="23">
        <v>61</v>
      </c>
      <c r="B82" s="24" t="s">
        <v>11</v>
      </c>
      <c r="C82" s="4">
        <f>IF((C79&gt;C81),C81,C79)</f>
        <v>0</v>
      </c>
    </row>
    <row r="83" spans="1:3">
      <c r="A83" s="23">
        <v>62</v>
      </c>
      <c r="B83" s="24" t="s">
        <v>12</v>
      </c>
      <c r="C83" s="6">
        <f>C39</f>
        <v>0</v>
      </c>
    </row>
    <row r="84" spans="1:3">
      <c r="A84" s="23">
        <v>63</v>
      </c>
      <c r="B84" s="24" t="s">
        <v>13</v>
      </c>
      <c r="C84" s="6">
        <f>IF(C82&lt;C83,C82,C83)</f>
        <v>0</v>
      </c>
    </row>
    <row r="85" spans="1:3" ht="15">
      <c r="A85" s="26"/>
      <c r="B85" s="27"/>
      <c r="C85" s="6"/>
    </row>
    <row r="86" spans="1:3" ht="15">
      <c r="A86" s="26"/>
      <c r="B86" s="28" t="s">
        <v>14</v>
      </c>
      <c r="C86" s="6"/>
    </row>
    <row r="87" spans="1:3">
      <c r="A87" s="23">
        <v>64</v>
      </c>
      <c r="B87" s="24" t="s">
        <v>105</v>
      </c>
      <c r="C87" s="6">
        <f>C75</f>
        <v>0</v>
      </c>
    </row>
    <row r="88" spans="1:3">
      <c r="A88" s="23">
        <v>65</v>
      </c>
      <c r="B88" s="24" t="s">
        <v>13</v>
      </c>
      <c r="C88" s="6">
        <f>C84</f>
        <v>0</v>
      </c>
    </row>
    <row r="89" spans="1:3">
      <c r="A89" s="23">
        <v>66</v>
      </c>
      <c r="B89" s="24" t="s">
        <v>107</v>
      </c>
      <c r="C89" s="5">
        <f>C87-C88</f>
        <v>0</v>
      </c>
    </row>
    <row r="90" spans="1:3" ht="15">
      <c r="A90" s="26"/>
      <c r="B90" s="27"/>
      <c r="C90" s="6"/>
    </row>
    <row r="91" spans="1:3" ht="15.75">
      <c r="A91" s="26"/>
      <c r="B91" s="29" t="s">
        <v>8</v>
      </c>
      <c r="C91" s="6"/>
    </row>
    <row r="92" spans="1:3">
      <c r="A92" s="23">
        <v>67</v>
      </c>
      <c r="B92" s="24" t="s">
        <v>71</v>
      </c>
      <c r="C92" s="6">
        <f>C89</f>
        <v>0</v>
      </c>
    </row>
    <row r="93" spans="1:3">
      <c r="A93" s="23">
        <v>68</v>
      </c>
      <c r="B93" s="24" t="s">
        <v>41</v>
      </c>
    </row>
    <row r="94" spans="1:3">
      <c r="A94" s="23">
        <v>69</v>
      </c>
      <c r="B94" s="24" t="s">
        <v>7</v>
      </c>
      <c r="C94" s="6">
        <f>C92-C93</f>
        <v>0</v>
      </c>
    </row>
    <row r="95" spans="1:3">
      <c r="C95" s="6"/>
    </row>
    <row r="96" spans="1:3">
      <c r="C96" s="6"/>
    </row>
    <row r="97" spans="2:3">
      <c r="C97" s="6"/>
    </row>
    <row r="98" spans="2:3">
      <c r="C98" s="3" t="s">
        <v>42</v>
      </c>
    </row>
    <row r="99" spans="2:3">
      <c r="C99" s="6"/>
    </row>
    <row r="100" spans="2:3">
      <c r="C100" s="6"/>
    </row>
    <row r="101" spans="2:3">
      <c r="B101" s="3" t="s">
        <v>43</v>
      </c>
      <c r="C101" s="6"/>
    </row>
    <row r="102" spans="2:3">
      <c r="C102" s="6"/>
    </row>
    <row r="103" spans="2:3">
      <c r="C103" s="6"/>
    </row>
    <row r="104" spans="2:3">
      <c r="C104" s="6"/>
    </row>
    <row r="105" spans="2:3">
      <c r="C105" s="6"/>
    </row>
    <row r="106" spans="2:3">
      <c r="C106" s="6"/>
    </row>
    <row r="107" spans="2:3">
      <c r="C107" s="6"/>
    </row>
    <row r="108" spans="2:3">
      <c r="C108" s="6"/>
    </row>
    <row r="109" spans="2:3">
      <c r="C109" s="6"/>
    </row>
    <row r="110" spans="2:3">
      <c r="C110" s="6"/>
    </row>
    <row r="111" spans="2:3">
      <c r="C111" s="6"/>
    </row>
    <row r="112" spans="2:3">
      <c r="C112" s="6"/>
    </row>
    <row r="115" spans="3:3">
      <c r="C115" s="6"/>
    </row>
    <row r="116" spans="3:3">
      <c r="C116" s="6"/>
    </row>
  </sheetData>
  <phoneticPr fontId="1" type="noConversion"/>
  <pageMargins left="0.53" right="0.75" top="0.62" bottom="0.84" header="0.22" footer="0.23"/>
  <pageSetup paperSize="9" scale="95" orientation="portrait" horizontalDpi="180" verticalDpi="180" r:id="rId1"/>
  <headerFooter alignWithMargins="0">
    <oddFooter>&amp;Ldata:&amp;D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116"/>
  <sheetViews>
    <sheetView workbookViewId="0">
      <selection activeCell="B5" sqref="B5"/>
    </sheetView>
  </sheetViews>
  <sheetFormatPr defaultRowHeight="12.75"/>
  <cols>
    <col min="1" max="1" width="6.140625" style="1" customWidth="1"/>
    <col min="2" max="2" width="60.85546875" style="3" bestFit="1" customWidth="1"/>
    <col min="3" max="4" width="16.5703125" style="4" customWidth="1"/>
    <col min="5" max="5" width="11" style="2" bestFit="1" customWidth="1"/>
    <col min="6" max="16384" width="9.140625" style="2"/>
  </cols>
  <sheetData>
    <row r="1" spans="1:4">
      <c r="B1" s="3" t="s">
        <v>51</v>
      </c>
      <c r="C1" s="2"/>
      <c r="D1" s="2"/>
    </row>
    <row r="2" spans="1:4">
      <c r="B2" s="3" t="s">
        <v>53</v>
      </c>
    </row>
    <row r="3" spans="1:4">
      <c r="B3" s="3" t="s">
        <v>52</v>
      </c>
    </row>
    <row r="4" spans="1:4" ht="15.75">
      <c r="B4" s="13"/>
    </row>
    <row r="5" spans="1:4" ht="18.75">
      <c r="B5" s="7" t="s">
        <v>17</v>
      </c>
      <c r="C5" s="21" t="s">
        <v>54</v>
      </c>
      <c r="D5" s="21" t="s">
        <v>54</v>
      </c>
    </row>
    <row r="6" spans="1:4" ht="18.75">
      <c r="B6" s="7"/>
      <c r="C6" s="22" t="s">
        <v>75</v>
      </c>
      <c r="D6" s="22" t="s">
        <v>75</v>
      </c>
    </row>
    <row r="7" spans="1:4">
      <c r="C7" s="20" t="s">
        <v>128</v>
      </c>
      <c r="D7" s="20" t="s">
        <v>76</v>
      </c>
    </row>
    <row r="8" spans="1:4">
      <c r="A8" s="23">
        <v>1</v>
      </c>
      <c r="B8" s="24" t="s">
        <v>0</v>
      </c>
    </row>
    <row r="9" spans="1:4">
      <c r="A9" s="23">
        <v>2</v>
      </c>
      <c r="B9" s="24" t="s">
        <v>21</v>
      </c>
    </row>
    <row r="10" spans="1:4">
      <c r="A10" s="23">
        <v>3</v>
      </c>
      <c r="B10" s="24" t="s">
        <v>19</v>
      </c>
    </row>
    <row r="11" spans="1:4">
      <c r="A11" s="23">
        <v>4</v>
      </c>
      <c r="B11" s="24" t="s">
        <v>20</v>
      </c>
    </row>
    <row r="12" spans="1:4">
      <c r="A12" s="23">
        <v>5</v>
      </c>
      <c r="B12" s="24" t="s">
        <v>22</v>
      </c>
    </row>
    <row r="13" spans="1:4">
      <c r="A13" s="23">
        <v>6</v>
      </c>
      <c r="B13" s="24" t="s">
        <v>25</v>
      </c>
    </row>
    <row r="14" spans="1:4">
      <c r="A14" s="23">
        <v>7</v>
      </c>
      <c r="B14" s="24" t="s">
        <v>26</v>
      </c>
    </row>
    <row r="15" spans="1:4">
      <c r="A15" s="23">
        <v>8</v>
      </c>
      <c r="B15" s="24" t="s">
        <v>27</v>
      </c>
    </row>
    <row r="16" spans="1:4">
      <c r="A16" s="23">
        <v>9</v>
      </c>
      <c r="B16" s="24" t="s">
        <v>28</v>
      </c>
    </row>
    <row r="17" spans="1:4">
      <c r="A17" s="23">
        <v>10</v>
      </c>
      <c r="B17" s="24" t="s">
        <v>1</v>
      </c>
    </row>
    <row r="18" spans="1:4">
      <c r="A18" s="23">
        <v>11</v>
      </c>
      <c r="B18" s="24" t="s">
        <v>23</v>
      </c>
    </row>
    <row r="19" spans="1:4">
      <c r="A19" s="23">
        <v>12</v>
      </c>
      <c r="B19" s="24" t="s">
        <v>24</v>
      </c>
    </row>
    <row r="20" spans="1:4">
      <c r="A20" s="23">
        <v>13</v>
      </c>
      <c r="B20" s="25" t="s">
        <v>80</v>
      </c>
      <c r="C20" s="5">
        <f>(C8-C9-C10-C11+C12+C13-C14+C15-C16)-(C17-C18+C19)</f>
        <v>0</v>
      </c>
      <c r="D20" s="5">
        <f>(D8-D9-D10-D11+D12+D13-D14+D15-D16)-(D17-D18+D19)</f>
        <v>0</v>
      </c>
    </row>
    <row r="21" spans="1:4">
      <c r="A21" s="23">
        <v>14</v>
      </c>
      <c r="B21" s="24" t="s">
        <v>85</v>
      </c>
      <c r="C21" s="6">
        <f>C49</f>
        <v>0</v>
      </c>
      <c r="D21" s="6">
        <f>D49</f>
        <v>0</v>
      </c>
    </row>
    <row r="22" spans="1:4">
      <c r="A22" s="23">
        <v>15</v>
      </c>
      <c r="B22" s="24" t="s">
        <v>29</v>
      </c>
      <c r="C22" s="6"/>
      <c r="D22" s="6"/>
    </row>
    <row r="23" spans="1:4">
      <c r="A23" s="23">
        <v>16</v>
      </c>
      <c r="B23" s="24" t="s">
        <v>30</v>
      </c>
      <c r="C23" s="6"/>
      <c r="D23" s="6"/>
    </row>
    <row r="24" spans="1:4">
      <c r="A24" s="23">
        <v>17</v>
      </c>
      <c r="B24" s="24" t="s">
        <v>18</v>
      </c>
      <c r="C24" s="6"/>
      <c r="D24" s="6"/>
    </row>
    <row r="25" spans="1:4">
      <c r="A25" s="23">
        <v>18</v>
      </c>
      <c r="B25" s="24" t="s">
        <v>91</v>
      </c>
      <c r="C25" s="6"/>
      <c r="D25" s="6"/>
    </row>
    <row r="26" spans="1:4">
      <c r="A26" s="23">
        <v>19</v>
      </c>
      <c r="B26" s="24"/>
      <c r="C26" s="6"/>
      <c r="D26" s="6"/>
    </row>
    <row r="27" spans="1:4">
      <c r="A27" s="23">
        <v>20</v>
      </c>
      <c r="B27" s="24"/>
      <c r="C27" s="6"/>
      <c r="D27" s="6"/>
    </row>
    <row r="28" spans="1:4">
      <c r="A28" s="23">
        <v>21</v>
      </c>
      <c r="B28" s="25" t="s">
        <v>124</v>
      </c>
      <c r="C28" s="5">
        <f>C20+C21-C22-C24-C25-C26-C27</f>
        <v>0</v>
      </c>
      <c r="D28" s="5">
        <f>D20+D21-D22-D24-D25-D26-D27</f>
        <v>0</v>
      </c>
    </row>
    <row r="29" spans="1:4" ht="15">
      <c r="A29" s="26"/>
      <c r="B29" s="27"/>
    </row>
    <row r="30" spans="1:4" ht="15">
      <c r="A30" s="26"/>
      <c r="B30" s="28" t="s">
        <v>2</v>
      </c>
    </row>
    <row r="31" spans="1:4">
      <c r="A31" s="23">
        <v>22</v>
      </c>
      <c r="B31" s="24" t="s">
        <v>31</v>
      </c>
    </row>
    <row r="32" spans="1:4">
      <c r="A32" s="23">
        <v>23</v>
      </c>
      <c r="B32" s="24" t="s">
        <v>37</v>
      </c>
    </row>
    <row r="33" spans="1:4">
      <c r="A33" s="23">
        <v>24</v>
      </c>
      <c r="B33" s="24" t="s">
        <v>90</v>
      </c>
      <c r="C33" s="6">
        <f>C57</f>
        <v>0</v>
      </c>
      <c r="D33" s="6">
        <f>D57</f>
        <v>0</v>
      </c>
    </row>
    <row r="34" spans="1:4">
      <c r="A34" s="23">
        <v>25</v>
      </c>
      <c r="B34" s="24" t="s">
        <v>32</v>
      </c>
    </row>
    <row r="35" spans="1:4">
      <c r="A35" s="23">
        <v>26</v>
      </c>
      <c r="B35" s="24" t="s">
        <v>33</v>
      </c>
    </row>
    <row r="36" spans="1:4">
      <c r="A36" s="23">
        <v>27</v>
      </c>
      <c r="B36" s="24" t="s">
        <v>111</v>
      </c>
      <c r="C36" s="6">
        <f>C64</f>
        <v>0</v>
      </c>
      <c r="D36" s="6">
        <f>D64</f>
        <v>0</v>
      </c>
    </row>
    <row r="37" spans="1:4">
      <c r="A37" s="23">
        <v>28</v>
      </c>
      <c r="B37" s="24" t="s">
        <v>34</v>
      </c>
    </row>
    <row r="38" spans="1:4">
      <c r="A38" s="23">
        <v>29</v>
      </c>
      <c r="B38" s="24" t="s">
        <v>35</v>
      </c>
    </row>
    <row r="39" spans="1:4">
      <c r="A39" s="23">
        <v>30</v>
      </c>
      <c r="B39" s="24" t="s">
        <v>36</v>
      </c>
    </row>
    <row r="40" spans="1:4" ht="14.25" customHeight="1">
      <c r="A40" s="23">
        <v>31</v>
      </c>
      <c r="B40" s="24" t="s">
        <v>39</v>
      </c>
    </row>
    <row r="41" spans="1:4">
      <c r="A41" s="23">
        <v>32</v>
      </c>
      <c r="B41" s="24" t="s">
        <v>40</v>
      </c>
    </row>
    <row r="42" spans="1:4">
      <c r="A42" s="23">
        <v>33</v>
      </c>
      <c r="B42" s="24" t="s">
        <v>38</v>
      </c>
    </row>
    <row r="43" spans="1:4">
      <c r="A43" s="23">
        <v>34</v>
      </c>
      <c r="B43" s="24"/>
    </row>
    <row r="44" spans="1:4">
      <c r="A44" s="23">
        <v>35</v>
      </c>
      <c r="B44" s="24"/>
    </row>
    <row r="45" spans="1:4">
      <c r="A45" s="23">
        <v>36</v>
      </c>
      <c r="B45" s="24"/>
    </row>
    <row r="46" spans="1:4">
      <c r="A46" s="23">
        <v>37</v>
      </c>
      <c r="B46" s="24"/>
    </row>
    <row r="47" spans="1:4">
      <c r="A47" s="23">
        <v>38</v>
      </c>
      <c r="B47" s="24"/>
    </row>
    <row r="48" spans="1:4">
      <c r="A48" s="23">
        <v>39</v>
      </c>
      <c r="B48" s="24"/>
    </row>
    <row r="49" spans="1:4">
      <c r="A49" s="23">
        <v>40</v>
      </c>
      <c r="B49" s="25" t="s">
        <v>3</v>
      </c>
      <c r="C49" s="5">
        <f>SUM(C31:C48)</f>
        <v>0</v>
      </c>
      <c r="D49" s="5">
        <f>SUM(D31:D48)</f>
        <v>0</v>
      </c>
    </row>
    <row r="50" spans="1:4" ht="15">
      <c r="A50" s="26"/>
      <c r="B50" s="27"/>
    </row>
    <row r="51" spans="1:4" ht="15">
      <c r="A51" s="26"/>
      <c r="B51" s="28" t="s">
        <v>5</v>
      </c>
    </row>
    <row r="52" spans="1:4">
      <c r="A52" s="23">
        <v>41</v>
      </c>
      <c r="B52" s="24" t="s">
        <v>58</v>
      </c>
      <c r="C52" s="6">
        <f>C20</f>
        <v>0</v>
      </c>
      <c r="D52" s="6">
        <f>D20</f>
        <v>0</v>
      </c>
    </row>
    <row r="53" spans="1:4">
      <c r="A53" s="23">
        <v>42</v>
      </c>
      <c r="B53" s="24" t="s">
        <v>88</v>
      </c>
      <c r="C53" s="6">
        <f>C42</f>
        <v>0</v>
      </c>
      <c r="D53" s="6">
        <f>D42</f>
        <v>0</v>
      </c>
    </row>
    <row r="54" spans="1:4">
      <c r="A54" s="23">
        <v>43</v>
      </c>
      <c r="B54" s="24" t="s">
        <v>59</v>
      </c>
      <c r="C54" s="4">
        <v>0</v>
      </c>
      <c r="D54" s="4">
        <v>0</v>
      </c>
    </row>
    <row r="55" spans="1:4">
      <c r="A55" s="23">
        <v>44</v>
      </c>
      <c r="B55" s="24" t="s">
        <v>125</v>
      </c>
      <c r="C55" s="6">
        <f>C52+C54+C53-C22-C23-C24-C26-C27</f>
        <v>0</v>
      </c>
      <c r="D55" s="6">
        <f>D52+D54+D53-D22-D23-D24-D26-D27</f>
        <v>0</v>
      </c>
    </row>
    <row r="56" spans="1:4">
      <c r="A56" s="23">
        <v>45</v>
      </c>
      <c r="B56" s="24" t="s">
        <v>117</v>
      </c>
      <c r="C56" s="6">
        <f>IF(C55*2%&gt;0,C55*2%,0)</f>
        <v>0</v>
      </c>
      <c r="D56" s="6">
        <f>IF(D55*2%&gt;0,D55*2%,0)</f>
        <v>0</v>
      </c>
    </row>
    <row r="57" spans="1:4">
      <c r="A57" s="23">
        <v>46</v>
      </c>
      <c r="B57" s="24" t="s">
        <v>81</v>
      </c>
      <c r="C57" s="6">
        <f>IF(C54-C56&gt;0,C54-C56,0)</f>
        <v>0</v>
      </c>
      <c r="D57" s="6">
        <f>IF(D54-D56&gt;0,D54-D56,0)</f>
        <v>0</v>
      </c>
    </row>
    <row r="58" spans="1:4" ht="15">
      <c r="A58" s="26"/>
      <c r="B58" s="27"/>
    </row>
    <row r="59" spans="1:4" ht="15">
      <c r="A59" s="26"/>
      <c r="B59" s="28" t="s">
        <v>6</v>
      </c>
    </row>
    <row r="60" spans="1:4">
      <c r="A60" s="23">
        <v>47</v>
      </c>
      <c r="B60" s="24" t="s">
        <v>64</v>
      </c>
    </row>
    <row r="61" spans="1:4">
      <c r="A61" s="23">
        <v>48</v>
      </c>
      <c r="B61" s="24" t="s">
        <v>65</v>
      </c>
    </row>
    <row r="62" spans="1:4">
      <c r="A62" s="23">
        <v>49</v>
      </c>
      <c r="B62" s="24" t="s">
        <v>94</v>
      </c>
      <c r="C62" s="6">
        <f>C60</f>
        <v>0</v>
      </c>
      <c r="D62" s="6">
        <f>D60</f>
        <v>0</v>
      </c>
    </row>
    <row r="63" spans="1:4">
      <c r="A63" s="23">
        <v>50</v>
      </c>
      <c r="B63" s="24" t="s">
        <v>126</v>
      </c>
      <c r="C63" s="6">
        <f>C62*0.02</f>
        <v>0</v>
      </c>
      <c r="D63" s="6">
        <f>D62*0.02</f>
        <v>0</v>
      </c>
    </row>
    <row r="64" spans="1:4">
      <c r="A64" s="23">
        <v>51</v>
      </c>
      <c r="B64" s="24" t="s">
        <v>82</v>
      </c>
      <c r="C64" s="6">
        <f>IF(C61-C63&gt;0,C61-C63,0)</f>
        <v>0</v>
      </c>
      <c r="D64" s="6">
        <f>IF(D61-D63&gt;0,D61-D63,0)</f>
        <v>0</v>
      </c>
    </row>
    <row r="65" spans="1:4" ht="15">
      <c r="A65" s="26"/>
      <c r="B65" s="27"/>
      <c r="C65" s="6"/>
      <c r="D65" s="6"/>
    </row>
    <row r="66" spans="1:4" ht="15">
      <c r="A66" s="26"/>
      <c r="B66" s="28" t="s">
        <v>72</v>
      </c>
      <c r="C66" s="6"/>
      <c r="D66" s="6"/>
    </row>
    <row r="67" spans="1:4">
      <c r="A67" s="23">
        <v>52</v>
      </c>
      <c r="B67" s="24" t="s">
        <v>67</v>
      </c>
      <c r="C67" s="6"/>
      <c r="D67" s="6"/>
    </row>
    <row r="68" spans="1:4">
      <c r="A68" s="23">
        <v>53</v>
      </c>
      <c r="B68" s="24" t="s">
        <v>74</v>
      </c>
      <c r="C68" s="4">
        <f>IF(C28-C67&lt;0,-(C28-C67),0)</f>
        <v>0</v>
      </c>
      <c r="D68" s="4">
        <f>IF(D28-D67&lt;0,-(D28-D67),0)</f>
        <v>0</v>
      </c>
    </row>
    <row r="69" spans="1:4" ht="15">
      <c r="A69" s="26"/>
      <c r="B69" s="27"/>
    </row>
    <row r="70" spans="1:4" ht="15">
      <c r="A70" s="26"/>
      <c r="B70" s="28" t="s">
        <v>16</v>
      </c>
    </row>
    <row r="71" spans="1:4">
      <c r="A71" s="23">
        <v>54</v>
      </c>
      <c r="B71" s="24" t="s">
        <v>122</v>
      </c>
      <c r="C71" s="6">
        <f>IF(C28-C67&gt;0,C28-C67,0)</f>
        <v>0</v>
      </c>
      <c r="D71" s="6">
        <f>IF(D28-D67&gt;0,D28-D67,0)</f>
        <v>0</v>
      </c>
    </row>
    <row r="72" spans="1:4">
      <c r="A72" s="23">
        <v>55</v>
      </c>
      <c r="B72" s="24" t="s">
        <v>121</v>
      </c>
      <c r="C72" s="5">
        <f>C71*16%</f>
        <v>0</v>
      </c>
      <c r="D72" s="5">
        <f>D71*16%</f>
        <v>0</v>
      </c>
    </row>
    <row r="73" spans="1:4" ht="15">
      <c r="A73" s="26"/>
      <c r="B73" s="27"/>
      <c r="C73" s="5"/>
      <c r="D73" s="5"/>
    </row>
    <row r="74" spans="1:4" ht="15">
      <c r="A74" s="26"/>
      <c r="B74" s="28" t="s">
        <v>70</v>
      </c>
    </row>
    <row r="75" spans="1:4">
      <c r="A75" s="23">
        <v>56</v>
      </c>
      <c r="B75" s="24" t="s">
        <v>69</v>
      </c>
      <c r="C75" s="5">
        <f>C72</f>
        <v>0</v>
      </c>
      <c r="D75" s="5">
        <f>D72</f>
        <v>0</v>
      </c>
    </row>
    <row r="76" spans="1:4" ht="15">
      <c r="A76" s="26"/>
      <c r="B76" s="27"/>
    </row>
    <row r="77" spans="1:4" ht="15">
      <c r="A77" s="26"/>
      <c r="B77" s="28" t="s">
        <v>4</v>
      </c>
    </row>
    <row r="78" spans="1:4">
      <c r="A78" s="23">
        <v>57</v>
      </c>
      <c r="B78" s="24" t="s">
        <v>9</v>
      </c>
    </row>
    <row r="79" spans="1:4">
      <c r="A79" s="23">
        <v>58</v>
      </c>
      <c r="B79" s="24" t="s">
        <v>15</v>
      </c>
      <c r="C79" s="4">
        <f>C78*3/1000</f>
        <v>0</v>
      </c>
      <c r="D79" s="4">
        <f>D78*3/1000</f>
        <v>0</v>
      </c>
    </row>
    <row r="80" spans="1:4">
      <c r="A80" s="23">
        <v>59</v>
      </c>
      <c r="B80" s="24" t="s">
        <v>102</v>
      </c>
      <c r="C80" s="6">
        <f>C75</f>
        <v>0</v>
      </c>
      <c r="D80" s="6">
        <f>D75</f>
        <v>0</v>
      </c>
    </row>
    <row r="81" spans="1:4">
      <c r="A81" s="23">
        <v>60</v>
      </c>
      <c r="B81" s="24" t="s">
        <v>10</v>
      </c>
      <c r="C81" s="6">
        <f>C80*20/100</f>
        <v>0</v>
      </c>
      <c r="D81" s="6">
        <f>D80*20/100</f>
        <v>0</v>
      </c>
    </row>
    <row r="82" spans="1:4">
      <c r="A82" s="23">
        <v>61</v>
      </c>
      <c r="B82" s="24" t="s">
        <v>11</v>
      </c>
      <c r="C82" s="4">
        <f>IF((C79&gt;C81),C81,C79)</f>
        <v>0</v>
      </c>
      <c r="D82" s="4">
        <f>IF((D79&gt;D81),D81,D79)</f>
        <v>0</v>
      </c>
    </row>
    <row r="83" spans="1:4">
      <c r="A83" s="23">
        <v>62</v>
      </c>
      <c r="B83" s="24" t="s">
        <v>12</v>
      </c>
      <c r="C83" s="6">
        <f>C39</f>
        <v>0</v>
      </c>
      <c r="D83" s="6">
        <f>D39</f>
        <v>0</v>
      </c>
    </row>
    <row r="84" spans="1:4">
      <c r="A84" s="23">
        <v>63</v>
      </c>
      <c r="B84" s="24" t="s">
        <v>13</v>
      </c>
      <c r="C84" s="6">
        <f>IF(C82&lt;C83,C82,C83)</f>
        <v>0</v>
      </c>
      <c r="D84" s="6">
        <f>IF(D82&lt;D83,D82,D83)</f>
        <v>0</v>
      </c>
    </row>
    <row r="85" spans="1:4" ht="15">
      <c r="A85" s="26"/>
      <c r="B85" s="27"/>
      <c r="C85" s="6"/>
      <c r="D85" s="6"/>
    </row>
    <row r="86" spans="1:4" ht="15">
      <c r="A86" s="26"/>
      <c r="B86" s="28" t="s">
        <v>14</v>
      </c>
      <c r="C86" s="6"/>
      <c r="D86" s="6"/>
    </row>
    <row r="87" spans="1:4">
      <c r="A87" s="23">
        <v>64</v>
      </c>
      <c r="B87" s="24" t="s">
        <v>105</v>
      </c>
      <c r="C87" s="6">
        <f>C75</f>
        <v>0</v>
      </c>
      <c r="D87" s="6">
        <f>D75</f>
        <v>0</v>
      </c>
    </row>
    <row r="88" spans="1:4">
      <c r="A88" s="23">
        <v>65</v>
      </c>
      <c r="B88" s="24" t="s">
        <v>13</v>
      </c>
      <c r="C88" s="6">
        <f>C84</f>
        <v>0</v>
      </c>
      <c r="D88" s="6">
        <f>D84</f>
        <v>0</v>
      </c>
    </row>
    <row r="89" spans="1:4">
      <c r="A89" s="23">
        <v>66</v>
      </c>
      <c r="B89" s="24" t="s">
        <v>107</v>
      </c>
      <c r="C89" s="5">
        <f>C87-C88</f>
        <v>0</v>
      </c>
      <c r="D89" s="5">
        <f>D87-D88</f>
        <v>0</v>
      </c>
    </row>
    <row r="90" spans="1:4" ht="15">
      <c r="A90" s="26"/>
      <c r="B90" s="27"/>
      <c r="C90" s="6"/>
      <c r="D90" s="6"/>
    </row>
    <row r="91" spans="1:4" ht="15.75">
      <c r="A91" s="26"/>
      <c r="B91" s="29" t="s">
        <v>8</v>
      </c>
      <c r="C91" s="6"/>
      <c r="D91" s="6"/>
    </row>
    <row r="92" spans="1:4">
      <c r="A92" s="23">
        <v>67</v>
      </c>
      <c r="B92" s="24" t="s">
        <v>71</v>
      </c>
      <c r="C92" s="6">
        <f>C89</f>
        <v>0</v>
      </c>
      <c r="D92" s="6">
        <f>D89</f>
        <v>0</v>
      </c>
    </row>
    <row r="93" spans="1:4">
      <c r="A93" s="23">
        <v>68</v>
      </c>
      <c r="B93" s="24" t="s">
        <v>41</v>
      </c>
    </row>
    <row r="94" spans="1:4">
      <c r="A94" s="23">
        <v>69</v>
      </c>
      <c r="B94" s="24" t="s">
        <v>7</v>
      </c>
      <c r="C94" s="6">
        <f>C92-C93</f>
        <v>0</v>
      </c>
      <c r="D94" s="6">
        <f>D92-D93</f>
        <v>0</v>
      </c>
    </row>
    <row r="95" spans="1:4">
      <c r="C95" s="6"/>
      <c r="D95" s="6"/>
    </row>
    <row r="96" spans="1:4">
      <c r="C96" s="6"/>
      <c r="D96" s="6"/>
    </row>
    <row r="97" spans="2:4">
      <c r="C97" s="6"/>
      <c r="D97" s="6"/>
    </row>
    <row r="98" spans="2:4">
      <c r="C98" s="3" t="s">
        <v>42</v>
      </c>
      <c r="D98" s="3" t="s">
        <v>42</v>
      </c>
    </row>
    <row r="99" spans="2:4">
      <c r="C99" s="6"/>
      <c r="D99" s="6"/>
    </row>
    <row r="100" spans="2:4">
      <c r="C100" s="6"/>
      <c r="D100" s="6"/>
    </row>
    <row r="101" spans="2:4">
      <c r="B101" s="3" t="s">
        <v>43</v>
      </c>
      <c r="C101" s="6"/>
      <c r="D101" s="6"/>
    </row>
    <row r="102" spans="2:4">
      <c r="C102" s="6"/>
      <c r="D102" s="6"/>
    </row>
    <row r="103" spans="2:4">
      <c r="C103" s="6"/>
      <c r="D103" s="6"/>
    </row>
    <row r="104" spans="2:4">
      <c r="C104" s="6"/>
      <c r="D104" s="6"/>
    </row>
    <row r="105" spans="2:4">
      <c r="C105" s="6"/>
      <c r="D105" s="6"/>
    </row>
    <row r="106" spans="2:4">
      <c r="C106" s="6"/>
      <c r="D106" s="6"/>
    </row>
    <row r="107" spans="2:4">
      <c r="C107" s="6"/>
      <c r="D107" s="6"/>
    </row>
    <row r="108" spans="2:4">
      <c r="C108" s="6"/>
      <c r="D108" s="6"/>
    </row>
    <row r="109" spans="2:4">
      <c r="C109" s="6"/>
      <c r="D109" s="6"/>
    </row>
    <row r="110" spans="2:4">
      <c r="C110" s="6"/>
      <c r="D110" s="6"/>
    </row>
    <row r="111" spans="2:4">
      <c r="C111" s="6"/>
      <c r="D111" s="6"/>
    </row>
    <row r="112" spans="2:4">
      <c r="C112" s="6"/>
      <c r="D112" s="6"/>
    </row>
    <row r="115" spans="3:4">
      <c r="C115" s="6"/>
      <c r="D115" s="6"/>
    </row>
    <row r="116" spans="3:4">
      <c r="C116" s="6"/>
      <c r="D116" s="6"/>
    </row>
  </sheetData>
  <pageMargins left="0.53" right="0.75" top="0.62" bottom="0.84" header="0.22" footer="0.23"/>
  <pageSetup paperSize="9" scale="95" orientation="portrait" horizontalDpi="180" verticalDpi="180" r:id="rId1"/>
  <headerFooter alignWithMargins="0">
    <oddFooter>&amp;Ldata:&amp;D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activeCell="D81" sqref="D81"/>
    </sheetView>
  </sheetViews>
  <sheetFormatPr defaultRowHeight="12.75"/>
  <cols>
    <col min="1" max="1" width="4.140625" style="2" customWidth="1"/>
    <col min="2" max="2" width="48" style="2" customWidth="1"/>
    <col min="3" max="3" width="11.28515625" style="2" customWidth="1"/>
    <col min="4" max="4" width="31.140625" style="2" customWidth="1"/>
    <col min="5" max="16384" width="9.140625" style="2"/>
  </cols>
  <sheetData>
    <row r="1" spans="1:4" ht="25.5">
      <c r="A1" s="14" t="s">
        <v>46</v>
      </c>
      <c r="B1" s="15" t="s">
        <v>44</v>
      </c>
      <c r="C1" s="15" t="s">
        <v>45</v>
      </c>
      <c r="D1" s="15" t="s">
        <v>50</v>
      </c>
    </row>
    <row r="2" spans="1:4">
      <c r="A2" s="14"/>
      <c r="B2" s="18" t="s">
        <v>60</v>
      </c>
      <c r="C2" s="16" t="s">
        <v>55</v>
      </c>
      <c r="D2" s="16" t="s">
        <v>49</v>
      </c>
    </row>
    <row r="3" spans="1:4">
      <c r="A3" s="8">
        <v>1</v>
      </c>
      <c r="B3" s="9" t="s">
        <v>0</v>
      </c>
      <c r="C3" s="16" t="s">
        <v>47</v>
      </c>
      <c r="D3" s="16" t="s">
        <v>49</v>
      </c>
    </row>
    <row r="4" spans="1:4">
      <c r="A4" s="8">
        <v>2</v>
      </c>
      <c r="B4" s="9" t="s">
        <v>21</v>
      </c>
      <c r="C4" s="16" t="s">
        <v>47</v>
      </c>
      <c r="D4" s="16" t="s">
        <v>49</v>
      </c>
    </row>
    <row r="5" spans="1:4">
      <c r="A5" s="8">
        <v>3</v>
      </c>
      <c r="B5" s="9" t="s">
        <v>19</v>
      </c>
      <c r="C5" s="16" t="s">
        <v>47</v>
      </c>
      <c r="D5" s="16" t="s">
        <v>49</v>
      </c>
    </row>
    <row r="6" spans="1:4">
      <c r="A6" s="8">
        <v>4</v>
      </c>
      <c r="B6" s="9" t="s">
        <v>20</v>
      </c>
      <c r="C6" s="16" t="s">
        <v>47</v>
      </c>
      <c r="D6" s="16" t="s">
        <v>49</v>
      </c>
    </row>
    <row r="7" spans="1:4">
      <c r="A7" s="8">
        <v>5</v>
      </c>
      <c r="B7" s="9" t="s">
        <v>22</v>
      </c>
      <c r="C7" s="16" t="s">
        <v>47</v>
      </c>
      <c r="D7" s="16" t="s">
        <v>49</v>
      </c>
    </row>
    <row r="8" spans="1:4">
      <c r="A8" s="8">
        <v>6</v>
      </c>
      <c r="B8" s="9" t="s">
        <v>25</v>
      </c>
      <c r="C8" s="16" t="s">
        <v>47</v>
      </c>
      <c r="D8" s="16" t="s">
        <v>49</v>
      </c>
    </row>
    <row r="9" spans="1:4">
      <c r="A9" s="8">
        <v>7</v>
      </c>
      <c r="B9" s="9" t="s">
        <v>26</v>
      </c>
      <c r="C9" s="16" t="s">
        <v>47</v>
      </c>
      <c r="D9" s="16" t="s">
        <v>49</v>
      </c>
    </row>
    <row r="10" spans="1:4">
      <c r="A10" s="8">
        <v>8</v>
      </c>
      <c r="B10" s="9" t="s">
        <v>27</v>
      </c>
      <c r="C10" s="16" t="s">
        <v>47</v>
      </c>
      <c r="D10" s="16" t="s">
        <v>49</v>
      </c>
    </row>
    <row r="11" spans="1:4">
      <c r="A11" s="8">
        <v>9</v>
      </c>
      <c r="B11" s="9" t="s">
        <v>28</v>
      </c>
      <c r="C11" s="16" t="s">
        <v>47</v>
      </c>
      <c r="D11" s="16" t="s">
        <v>49</v>
      </c>
    </row>
    <row r="12" spans="1:4">
      <c r="A12" s="8">
        <v>10</v>
      </c>
      <c r="B12" s="9" t="s">
        <v>1</v>
      </c>
      <c r="C12" s="16" t="s">
        <v>47</v>
      </c>
      <c r="D12" s="16" t="s">
        <v>49</v>
      </c>
    </row>
    <row r="13" spans="1:4">
      <c r="A13" s="8">
        <v>11</v>
      </c>
      <c r="B13" s="9" t="s">
        <v>23</v>
      </c>
      <c r="C13" s="16" t="s">
        <v>47</v>
      </c>
      <c r="D13" s="16" t="s">
        <v>49</v>
      </c>
    </row>
    <row r="14" spans="1:4">
      <c r="A14" s="8">
        <v>12</v>
      </c>
      <c r="B14" s="9" t="s">
        <v>24</v>
      </c>
      <c r="C14" s="16" t="s">
        <v>47</v>
      </c>
      <c r="D14" s="16" t="s">
        <v>49</v>
      </c>
    </row>
    <row r="15" spans="1:4" ht="25.5">
      <c r="A15" s="8">
        <v>13</v>
      </c>
      <c r="B15" s="10" t="s">
        <v>56</v>
      </c>
      <c r="C15" s="16" t="s">
        <v>48</v>
      </c>
      <c r="D15" s="17" t="s">
        <v>77</v>
      </c>
    </row>
    <row r="16" spans="1:4">
      <c r="A16" s="8">
        <v>14</v>
      </c>
      <c r="B16" s="9" t="s">
        <v>85</v>
      </c>
      <c r="C16" s="16" t="s">
        <v>48</v>
      </c>
      <c r="D16" s="16" t="s">
        <v>84</v>
      </c>
    </row>
    <row r="17" spans="1:5">
      <c r="A17" s="8">
        <v>15</v>
      </c>
      <c r="B17" s="9" t="s">
        <v>29</v>
      </c>
      <c r="C17" s="16" t="s">
        <v>47</v>
      </c>
      <c r="D17" s="16" t="s">
        <v>49</v>
      </c>
    </row>
    <row r="18" spans="1:5">
      <c r="A18" s="8">
        <v>16</v>
      </c>
      <c r="B18" s="9" t="s">
        <v>30</v>
      </c>
      <c r="C18" s="16" t="s">
        <v>47</v>
      </c>
      <c r="D18" s="16" t="s">
        <v>49</v>
      </c>
    </row>
    <row r="19" spans="1:5">
      <c r="A19" s="8">
        <v>17</v>
      </c>
      <c r="B19" s="9" t="s">
        <v>18</v>
      </c>
      <c r="C19" s="16" t="s">
        <v>47</v>
      </c>
      <c r="D19" s="16" t="s">
        <v>49</v>
      </c>
    </row>
    <row r="20" spans="1:5">
      <c r="A20" s="30">
        <v>18</v>
      </c>
      <c r="B20" s="31" t="s">
        <v>91</v>
      </c>
      <c r="C20" s="32" t="s">
        <v>47</v>
      </c>
      <c r="D20" s="32"/>
      <c r="E20" s="2" t="s">
        <v>112</v>
      </c>
    </row>
    <row r="21" spans="1:5">
      <c r="A21" s="30">
        <v>19</v>
      </c>
      <c r="B21" s="31"/>
      <c r="C21" s="32" t="s">
        <v>47</v>
      </c>
      <c r="D21" s="32"/>
      <c r="E21" s="2" t="s">
        <v>113</v>
      </c>
    </row>
    <row r="22" spans="1:5">
      <c r="A22" s="30">
        <v>20</v>
      </c>
      <c r="B22" s="31"/>
      <c r="C22" s="32" t="s">
        <v>47</v>
      </c>
      <c r="D22" s="32"/>
      <c r="E22" s="2" t="s">
        <v>113</v>
      </c>
    </row>
    <row r="23" spans="1:5">
      <c r="A23" s="8">
        <v>21</v>
      </c>
      <c r="B23" s="10" t="s">
        <v>57</v>
      </c>
      <c r="C23" s="16" t="s">
        <v>48</v>
      </c>
      <c r="D23" s="16" t="s">
        <v>83</v>
      </c>
    </row>
    <row r="24" spans="1:5">
      <c r="A24" s="8"/>
      <c r="B24" s="11" t="s">
        <v>2</v>
      </c>
      <c r="C24" s="16" t="s">
        <v>55</v>
      </c>
      <c r="D24" s="16" t="s">
        <v>49</v>
      </c>
    </row>
    <row r="25" spans="1:5">
      <c r="A25" s="8">
        <v>22</v>
      </c>
      <c r="B25" s="9" t="s">
        <v>31</v>
      </c>
      <c r="C25" s="16" t="s">
        <v>47</v>
      </c>
      <c r="D25" s="16" t="s">
        <v>49</v>
      </c>
    </row>
    <row r="26" spans="1:5">
      <c r="A26" s="8">
        <v>23</v>
      </c>
      <c r="B26" s="9" t="s">
        <v>37</v>
      </c>
      <c r="C26" s="16" t="s">
        <v>47</v>
      </c>
      <c r="D26" s="16" t="s">
        <v>49</v>
      </c>
    </row>
    <row r="27" spans="1:5">
      <c r="A27" s="33">
        <v>24</v>
      </c>
      <c r="B27" s="34" t="s">
        <v>90</v>
      </c>
      <c r="C27" s="35" t="s">
        <v>48</v>
      </c>
      <c r="D27" s="35" t="s">
        <v>78</v>
      </c>
      <c r="E27" s="2" t="s">
        <v>114</v>
      </c>
    </row>
    <row r="28" spans="1:5">
      <c r="A28" s="8">
        <v>25</v>
      </c>
      <c r="B28" s="9" t="s">
        <v>32</v>
      </c>
      <c r="C28" s="16" t="s">
        <v>47</v>
      </c>
      <c r="D28" s="16" t="s">
        <v>49</v>
      </c>
    </row>
    <row r="29" spans="1:5">
      <c r="A29" s="8">
        <v>26</v>
      </c>
      <c r="B29" s="9" t="s">
        <v>33</v>
      </c>
      <c r="C29" s="16" t="s">
        <v>47</v>
      </c>
      <c r="D29" s="16" t="s">
        <v>49</v>
      </c>
    </row>
    <row r="30" spans="1:5">
      <c r="A30" s="33">
        <v>27</v>
      </c>
      <c r="B30" s="34" t="s">
        <v>111</v>
      </c>
      <c r="C30" s="35" t="s">
        <v>48</v>
      </c>
      <c r="D30" s="35" t="s">
        <v>110</v>
      </c>
      <c r="E30" s="2" t="s">
        <v>115</v>
      </c>
    </row>
    <row r="31" spans="1:5">
      <c r="A31" s="8">
        <v>28</v>
      </c>
      <c r="B31" s="9" t="s">
        <v>34</v>
      </c>
      <c r="C31" s="16" t="s">
        <v>47</v>
      </c>
      <c r="D31" s="16" t="s">
        <v>49</v>
      </c>
    </row>
    <row r="32" spans="1:5">
      <c r="A32" s="8">
        <v>29</v>
      </c>
      <c r="B32" s="9" t="s">
        <v>35</v>
      </c>
      <c r="C32" s="16" t="s">
        <v>47</v>
      </c>
      <c r="D32" s="16" t="s">
        <v>49</v>
      </c>
    </row>
    <row r="33" spans="1:5">
      <c r="A33" s="8">
        <v>30</v>
      </c>
      <c r="B33" s="9" t="s">
        <v>36</v>
      </c>
      <c r="C33" s="16" t="s">
        <v>47</v>
      </c>
      <c r="D33" s="16" t="s">
        <v>49</v>
      </c>
    </row>
    <row r="34" spans="1:5" ht="24.75" customHeight="1">
      <c r="A34" s="8">
        <v>31</v>
      </c>
      <c r="B34" s="9" t="s">
        <v>39</v>
      </c>
      <c r="C34" s="16" t="s">
        <v>47</v>
      </c>
      <c r="D34" s="16" t="s">
        <v>49</v>
      </c>
    </row>
    <row r="35" spans="1:5" ht="25.5">
      <c r="A35" s="8">
        <v>32</v>
      </c>
      <c r="B35" s="9" t="s">
        <v>40</v>
      </c>
      <c r="C35" s="16" t="s">
        <v>47</v>
      </c>
      <c r="D35" s="16" t="s">
        <v>49</v>
      </c>
    </row>
    <row r="36" spans="1:5">
      <c r="A36" s="33">
        <v>33</v>
      </c>
      <c r="B36" s="34" t="s">
        <v>38</v>
      </c>
      <c r="C36" s="35" t="s">
        <v>47</v>
      </c>
      <c r="D36" s="35" t="s">
        <v>49</v>
      </c>
      <c r="E36" s="2" t="s">
        <v>115</v>
      </c>
    </row>
    <row r="37" spans="1:5">
      <c r="A37" s="30">
        <v>34</v>
      </c>
      <c r="B37" s="31"/>
      <c r="C37" s="32"/>
      <c r="D37" s="32"/>
      <c r="E37" s="2" t="s">
        <v>113</v>
      </c>
    </row>
    <row r="38" spans="1:5">
      <c r="A38" s="30">
        <v>35</v>
      </c>
      <c r="B38" s="31"/>
      <c r="C38" s="32"/>
      <c r="D38" s="32"/>
      <c r="E38" s="2" t="s">
        <v>116</v>
      </c>
    </row>
    <row r="39" spans="1:5">
      <c r="A39" s="30">
        <v>36</v>
      </c>
      <c r="B39" s="31"/>
      <c r="C39" s="32"/>
      <c r="D39" s="32"/>
      <c r="E39" s="2" t="s">
        <v>113</v>
      </c>
    </row>
    <row r="40" spans="1:5">
      <c r="A40" s="30">
        <v>37</v>
      </c>
      <c r="B40" s="31"/>
      <c r="C40" s="32"/>
      <c r="D40" s="32"/>
      <c r="E40" s="2" t="s">
        <v>113</v>
      </c>
    </row>
    <row r="41" spans="1:5">
      <c r="A41" s="30">
        <v>38</v>
      </c>
      <c r="B41" s="31"/>
      <c r="C41" s="32"/>
      <c r="D41" s="32"/>
      <c r="E41" s="2" t="s">
        <v>113</v>
      </c>
    </row>
    <row r="42" spans="1:5">
      <c r="A42" s="30">
        <v>39</v>
      </c>
      <c r="B42" s="31"/>
      <c r="C42" s="32"/>
      <c r="D42" s="32"/>
      <c r="E42" s="2" t="s">
        <v>113</v>
      </c>
    </row>
    <row r="43" spans="1:5" ht="33.75" customHeight="1">
      <c r="A43" s="8">
        <v>40</v>
      </c>
      <c r="B43" s="10" t="s">
        <v>3</v>
      </c>
      <c r="C43" s="16" t="s">
        <v>48</v>
      </c>
      <c r="D43" s="17" t="s">
        <v>86</v>
      </c>
    </row>
    <row r="44" spans="1:5">
      <c r="A44" s="8"/>
      <c r="B44" s="11" t="s">
        <v>5</v>
      </c>
      <c r="C44" s="16" t="s">
        <v>55</v>
      </c>
      <c r="D44" s="16" t="s">
        <v>49</v>
      </c>
    </row>
    <row r="45" spans="1:5">
      <c r="A45" s="8">
        <v>41</v>
      </c>
      <c r="B45" s="9" t="s">
        <v>58</v>
      </c>
      <c r="C45" s="16" t="s">
        <v>48</v>
      </c>
      <c r="D45" s="16" t="s">
        <v>62</v>
      </c>
    </row>
    <row r="46" spans="1:5">
      <c r="A46" s="36">
        <v>42</v>
      </c>
      <c r="B46" s="37" t="s">
        <v>88</v>
      </c>
      <c r="C46" s="38" t="s">
        <v>48</v>
      </c>
      <c r="D46" s="38" t="s">
        <v>87</v>
      </c>
      <c r="E46" s="2" t="s">
        <v>89</v>
      </c>
    </row>
    <row r="47" spans="1:5">
      <c r="A47" s="8">
        <v>43</v>
      </c>
      <c r="B47" s="9" t="s">
        <v>59</v>
      </c>
      <c r="C47" s="16" t="s">
        <v>47</v>
      </c>
      <c r="D47" s="16" t="s">
        <v>49</v>
      </c>
    </row>
    <row r="48" spans="1:5">
      <c r="A48" s="8">
        <v>44</v>
      </c>
      <c r="B48" s="9" t="s">
        <v>63</v>
      </c>
      <c r="C48" s="16" t="s">
        <v>48</v>
      </c>
      <c r="D48" s="16" t="s">
        <v>92</v>
      </c>
    </row>
    <row r="49" spans="1:4">
      <c r="A49" s="8">
        <v>45</v>
      </c>
      <c r="B49" s="9" t="s">
        <v>117</v>
      </c>
      <c r="C49" s="16" t="s">
        <v>48</v>
      </c>
      <c r="D49" s="16" t="s">
        <v>93</v>
      </c>
    </row>
    <row r="50" spans="1:4">
      <c r="A50" s="8">
        <v>46</v>
      </c>
      <c r="B50" s="9" t="s">
        <v>61</v>
      </c>
      <c r="C50" s="16" t="s">
        <v>48</v>
      </c>
      <c r="D50" s="16" t="s">
        <v>118</v>
      </c>
    </row>
    <row r="51" spans="1:4">
      <c r="A51" s="8"/>
      <c r="B51" s="11" t="s">
        <v>6</v>
      </c>
      <c r="C51" s="16" t="s">
        <v>55</v>
      </c>
      <c r="D51" s="16" t="s">
        <v>49</v>
      </c>
    </row>
    <row r="52" spans="1:4">
      <c r="A52" s="8">
        <v>47</v>
      </c>
      <c r="B52" s="9" t="s">
        <v>64</v>
      </c>
      <c r="C52" s="16" t="s">
        <v>47</v>
      </c>
      <c r="D52" s="16" t="s">
        <v>49</v>
      </c>
    </row>
    <row r="53" spans="1:4">
      <c r="A53" s="8">
        <v>48</v>
      </c>
      <c r="B53" s="9" t="s">
        <v>65</v>
      </c>
      <c r="C53" s="16" t="s">
        <v>47</v>
      </c>
      <c r="D53" s="16" t="s">
        <v>49</v>
      </c>
    </row>
    <row r="54" spans="1:4">
      <c r="A54" s="8">
        <v>49</v>
      </c>
      <c r="B54" s="9" t="s">
        <v>94</v>
      </c>
      <c r="C54" s="16" t="s">
        <v>48</v>
      </c>
      <c r="D54" s="16" t="s">
        <v>79</v>
      </c>
    </row>
    <row r="55" spans="1:4">
      <c r="A55" s="8">
        <v>50</v>
      </c>
      <c r="B55" s="9" t="s">
        <v>95</v>
      </c>
      <c r="C55" s="16" t="s">
        <v>48</v>
      </c>
      <c r="D55" s="16" t="s">
        <v>96</v>
      </c>
    </row>
    <row r="56" spans="1:4">
      <c r="A56" s="8">
        <v>51</v>
      </c>
      <c r="B56" s="9" t="s">
        <v>66</v>
      </c>
      <c r="C56" s="16" t="s">
        <v>48</v>
      </c>
      <c r="D56" s="16" t="s">
        <v>97</v>
      </c>
    </row>
    <row r="57" spans="1:4">
      <c r="A57" s="8"/>
      <c r="B57" s="11" t="s">
        <v>68</v>
      </c>
      <c r="C57" s="16" t="s">
        <v>55</v>
      </c>
      <c r="D57" s="16" t="s">
        <v>49</v>
      </c>
    </row>
    <row r="58" spans="1:4">
      <c r="A58" s="8">
        <v>52</v>
      </c>
      <c r="B58" s="9" t="s">
        <v>67</v>
      </c>
      <c r="C58" s="16" t="s">
        <v>47</v>
      </c>
      <c r="D58" s="16" t="s">
        <v>49</v>
      </c>
    </row>
    <row r="59" spans="1:4">
      <c r="A59" s="8">
        <v>53</v>
      </c>
      <c r="B59" s="9" t="s">
        <v>73</v>
      </c>
      <c r="C59" s="16" t="s">
        <v>48</v>
      </c>
      <c r="D59" s="16" t="s">
        <v>119</v>
      </c>
    </row>
    <row r="60" spans="1:4">
      <c r="A60" s="8"/>
      <c r="B60" s="11" t="s">
        <v>16</v>
      </c>
      <c r="C60" s="16" t="s">
        <v>55</v>
      </c>
      <c r="D60" s="16" t="s">
        <v>49</v>
      </c>
    </row>
    <row r="61" spans="1:4">
      <c r="A61" s="8">
        <v>54</v>
      </c>
      <c r="B61" s="9" t="s">
        <v>122</v>
      </c>
      <c r="C61" s="16" t="s">
        <v>48</v>
      </c>
      <c r="D61" s="16" t="s">
        <v>120</v>
      </c>
    </row>
    <row r="62" spans="1:4">
      <c r="A62" s="8">
        <v>55</v>
      </c>
      <c r="B62" s="9" t="s">
        <v>121</v>
      </c>
      <c r="C62" s="16" t="s">
        <v>48</v>
      </c>
      <c r="D62" s="16" t="s">
        <v>100</v>
      </c>
    </row>
    <row r="63" spans="1:4">
      <c r="A63" s="8"/>
      <c r="B63" s="11" t="s">
        <v>70</v>
      </c>
      <c r="C63" s="16"/>
      <c r="D63" s="16"/>
    </row>
    <row r="64" spans="1:4">
      <c r="A64" s="8">
        <v>56</v>
      </c>
      <c r="B64" s="12" t="s">
        <v>69</v>
      </c>
      <c r="C64" s="16" t="s">
        <v>48</v>
      </c>
      <c r="D64" s="16" t="s">
        <v>99</v>
      </c>
    </row>
    <row r="65" spans="1:4">
      <c r="A65" s="8"/>
      <c r="B65" s="9"/>
      <c r="C65" s="16"/>
      <c r="D65" s="16"/>
    </row>
    <row r="66" spans="1:4">
      <c r="A66" s="8"/>
      <c r="B66" s="11" t="s">
        <v>4</v>
      </c>
      <c r="C66" s="16"/>
      <c r="D66" s="16"/>
    </row>
    <row r="67" spans="1:4">
      <c r="A67" s="8">
        <v>57</v>
      </c>
      <c r="B67" s="12" t="s">
        <v>9</v>
      </c>
      <c r="C67" s="16" t="s">
        <v>47</v>
      </c>
      <c r="D67" s="16" t="s">
        <v>49</v>
      </c>
    </row>
    <row r="68" spans="1:4">
      <c r="A68" s="8">
        <v>58</v>
      </c>
      <c r="B68" s="12" t="s">
        <v>15</v>
      </c>
      <c r="C68" s="16" t="s">
        <v>48</v>
      </c>
      <c r="D68" s="16" t="s">
        <v>98</v>
      </c>
    </row>
    <row r="69" spans="1:4">
      <c r="A69" s="8">
        <v>59</v>
      </c>
      <c r="B69" s="9" t="s">
        <v>102</v>
      </c>
      <c r="C69" s="16" t="s">
        <v>48</v>
      </c>
      <c r="D69" s="16" t="s">
        <v>101</v>
      </c>
    </row>
    <row r="70" spans="1:4">
      <c r="A70" s="8">
        <v>60</v>
      </c>
      <c r="B70" s="9" t="s">
        <v>10</v>
      </c>
      <c r="C70" s="16" t="s">
        <v>48</v>
      </c>
      <c r="D70" s="16" t="s">
        <v>103</v>
      </c>
    </row>
    <row r="71" spans="1:4">
      <c r="A71" s="8">
        <v>61</v>
      </c>
      <c r="B71" s="9" t="s">
        <v>11</v>
      </c>
      <c r="C71" s="16" t="s">
        <v>48</v>
      </c>
      <c r="D71" s="16" t="s">
        <v>123</v>
      </c>
    </row>
    <row r="72" spans="1:4">
      <c r="A72" s="8">
        <v>62</v>
      </c>
      <c r="B72" s="9" t="s">
        <v>12</v>
      </c>
      <c r="C72" s="16" t="s">
        <v>47</v>
      </c>
      <c r="D72" s="16" t="s">
        <v>49</v>
      </c>
    </row>
    <row r="73" spans="1:4">
      <c r="A73" s="8">
        <v>63</v>
      </c>
      <c r="B73" s="9" t="s">
        <v>13</v>
      </c>
      <c r="C73" s="16" t="s">
        <v>48</v>
      </c>
      <c r="D73" s="16" t="s">
        <v>104</v>
      </c>
    </row>
    <row r="74" spans="1:4">
      <c r="A74" s="8"/>
      <c r="B74" s="11" t="s">
        <v>14</v>
      </c>
      <c r="C74" s="16"/>
      <c r="D74" s="16"/>
    </row>
    <row r="75" spans="1:4">
      <c r="A75" s="8">
        <v>64</v>
      </c>
      <c r="B75" s="9" t="s">
        <v>105</v>
      </c>
      <c r="C75" s="16" t="s">
        <v>48</v>
      </c>
      <c r="D75" s="16" t="s">
        <v>101</v>
      </c>
    </row>
    <row r="76" spans="1:4">
      <c r="A76" s="8">
        <v>65</v>
      </c>
      <c r="B76" s="9" t="s">
        <v>13</v>
      </c>
      <c r="C76" s="16" t="s">
        <v>48</v>
      </c>
      <c r="D76" s="16" t="s">
        <v>106</v>
      </c>
    </row>
    <row r="77" spans="1:4">
      <c r="A77" s="8">
        <v>66</v>
      </c>
      <c r="B77" s="12" t="s">
        <v>107</v>
      </c>
      <c r="C77" s="16" t="s">
        <v>48</v>
      </c>
      <c r="D77" s="16" t="s">
        <v>108</v>
      </c>
    </row>
    <row r="78" spans="1:4">
      <c r="A78" s="8"/>
      <c r="B78" s="11" t="s">
        <v>8</v>
      </c>
      <c r="C78" s="16"/>
      <c r="D78" s="16"/>
    </row>
    <row r="79" spans="1:4">
      <c r="A79" s="8">
        <v>67</v>
      </c>
      <c r="B79" s="9" t="s">
        <v>71</v>
      </c>
      <c r="C79" s="16" t="s">
        <v>48</v>
      </c>
      <c r="D79" s="16" t="s">
        <v>127</v>
      </c>
    </row>
    <row r="80" spans="1:4">
      <c r="A80" s="8">
        <v>68</v>
      </c>
      <c r="B80" s="9" t="s">
        <v>41</v>
      </c>
      <c r="C80" s="16" t="s">
        <v>47</v>
      </c>
      <c r="D80" s="16" t="s">
        <v>49</v>
      </c>
    </row>
    <row r="81" spans="1:4">
      <c r="A81" s="8">
        <v>69</v>
      </c>
      <c r="B81" s="9" t="s">
        <v>7</v>
      </c>
      <c r="C81" s="16" t="s">
        <v>48</v>
      </c>
      <c r="D81" s="16" t="s">
        <v>109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Raport Calcul impozit profit I</vt:lpstr>
      <vt:lpstr>Raport Calcul impozit profi II</vt:lpstr>
      <vt:lpstr>DID -Indicatori calcul impozit</vt:lpstr>
      <vt:lpstr>'DID -Indicatori calcul impozit'!Print_Area</vt:lpstr>
    </vt:vector>
  </TitlesOfParts>
  <Company>iii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iulia.dunca</cp:lastModifiedBy>
  <cp:lastPrinted>2013-11-21T12:36:08Z</cp:lastPrinted>
  <dcterms:created xsi:type="dcterms:W3CDTF">2001-08-20T10:44:42Z</dcterms:created>
  <dcterms:modified xsi:type="dcterms:W3CDTF">2013-11-21T12:36:34Z</dcterms:modified>
</cp:coreProperties>
</file>